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queryTables/queryTable1.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96" yWindow="312" windowWidth="22536" windowHeight="9636" tabRatio="703" firstSheet="1" activeTab="1"/>
  </bookViews>
  <sheets>
    <sheet name="ML" sheetId="1" state="hidden" r:id="rId1"/>
    <sheet name="B1" sheetId="2" r:id="rId2"/>
    <sheet name="B2" sheetId="3" r:id="rId3"/>
    <sheet name="B3 tạm" sheetId="30" r:id="rId4"/>
    <sheet name="B3" sheetId="4" state="hidden" r:id="rId5"/>
    <sheet name="B4" sheetId="5" state="hidden" r:id="rId6"/>
    <sheet name="B5" sheetId="6" state="hidden" r:id="rId7"/>
    <sheet name="B6" sheetId="7" r:id="rId8"/>
    <sheet name="Sheet2" sheetId="29" state="hidden" r:id="rId9"/>
    <sheet name="B7" sheetId="8" r:id="rId10"/>
    <sheet name="B8" sheetId="9" r:id="rId11"/>
    <sheet name="B9" sheetId="10" r:id="rId12"/>
    <sheet name="B10" sheetId="11" r:id="rId13"/>
    <sheet name="B10 B" sheetId="31" r:id="rId14"/>
    <sheet name="B11" sheetId="12" state="hidden" r:id="rId15"/>
    <sheet name="B12" sheetId="13" state="hidden" r:id="rId16"/>
    <sheet name="B13" sheetId="28" state="hidden" r:id="rId17"/>
    <sheet name="PL01" sheetId="17" state="hidden" r:id="rId18"/>
    <sheet name="PL0 2" sheetId="18" state="hidden" r:id="rId19"/>
    <sheet name="PL03" sheetId="19" state="hidden" r:id="rId20"/>
    <sheet name="PL04" sheetId="16" state="hidden" r:id="rId21"/>
    <sheet name="PL05" sheetId="22" state="hidden" r:id="rId22"/>
    <sheet name="Pl06" sheetId="21" state="hidden" r:id="rId23"/>
    <sheet name="PL07" sheetId="23" state="hidden" r:id="rId24"/>
    <sheet name="PL08" sheetId="24" state="hidden" r:id="rId25"/>
    <sheet name="PL09" sheetId="25" state="hidden" r:id="rId26"/>
    <sheet name="PL 10" sheetId="32" state="hidden" r:id="rId27"/>
    <sheet name="Pl10" sheetId="26" state="hidden" r:id="rId28"/>
  </sheets>
  <definedNames>
    <definedName name="_xlnm.Print_Titles" localSheetId="13">'B10 B'!$A:$J,'B10 B'!$3:$4</definedName>
    <definedName name="_xlnm.Print_Titles" localSheetId="26">'PL 10'!$A:$C,'PL 10'!$3:$3</definedName>
    <definedName name="TONG_DU_AN_EX" localSheetId="26">'PL 10'!$A$3:$A$148</definedName>
  </definedNames>
  <calcPr calcId="145621"/>
</workbook>
</file>

<file path=xl/calcChain.xml><?xml version="1.0" encoding="utf-8"?>
<calcChain xmlns="http://schemas.openxmlformats.org/spreadsheetml/2006/main">
  <c r="E7" i="31" l="1"/>
  <c r="F7" i="31"/>
  <c r="D8" i="31"/>
  <c r="D9" i="31"/>
  <c r="D10" i="31"/>
  <c r="D11" i="31"/>
  <c r="D12" i="31"/>
  <c r="D13" i="31"/>
  <c r="D14" i="31"/>
  <c r="D15" i="31"/>
  <c r="D16" i="31"/>
  <c r="D17" i="31"/>
  <c r="E18" i="31"/>
  <c r="D18" i="31" s="1"/>
  <c r="F18" i="31"/>
  <c r="G18" i="31"/>
  <c r="D19" i="31"/>
  <c r="D20" i="31"/>
  <c r="D21" i="31"/>
  <c r="D22" i="31"/>
  <c r="D23" i="31"/>
  <c r="D24" i="31"/>
  <c r="D25" i="31"/>
  <c r="D26" i="31"/>
  <c r="D27" i="31"/>
  <c r="D28" i="31"/>
  <c r="D29" i="31"/>
  <c r="D30" i="31"/>
  <c r="D31" i="31"/>
  <c r="D32" i="31"/>
  <c r="D33" i="31"/>
  <c r="D34" i="31"/>
  <c r="E35" i="31"/>
  <c r="D35" i="31" s="1"/>
  <c r="F35" i="31"/>
  <c r="G35" i="31"/>
  <c r="D36" i="31"/>
  <c r="E37" i="31"/>
  <c r="D37" i="31" s="1"/>
  <c r="F37" i="31"/>
  <c r="D38" i="31"/>
  <c r="D39" i="31"/>
  <c r="D40" i="31"/>
  <c r="D41" i="31"/>
  <c r="D42" i="31"/>
  <c r="D43" i="31"/>
  <c r="D44" i="31"/>
  <c r="D45" i="31"/>
  <c r="D46" i="31"/>
  <c r="D47" i="31"/>
  <c r="D48" i="31"/>
  <c r="D49" i="31"/>
  <c r="D50" i="31"/>
  <c r="D53" i="31"/>
  <c r="D54" i="31"/>
  <c r="D55" i="31"/>
  <c r="D56" i="31"/>
  <c r="D57" i="31"/>
  <c r="D58" i="31"/>
  <c r="D59" i="31"/>
  <c r="D60" i="31"/>
  <c r="D61" i="31"/>
  <c r="D62" i="31"/>
  <c r="D63" i="31"/>
  <c r="D64" i="31"/>
  <c r="D65" i="31"/>
  <c r="D66" i="31"/>
  <c r="D67" i="31"/>
  <c r="D68" i="31"/>
  <c r="D69" i="31"/>
  <c r="D70" i="31"/>
  <c r="D71" i="31"/>
  <c r="D72" i="31"/>
  <c r="D73" i="31"/>
  <c r="D74" i="31"/>
  <c r="D75" i="31"/>
  <c r="D76" i="31"/>
  <c r="D77" i="31"/>
  <c r="D78" i="31"/>
  <c r="D79" i="31"/>
  <c r="D80" i="31"/>
  <c r="D81" i="31"/>
  <c r="D82" i="31"/>
  <c r="D83" i="31"/>
  <c r="D84" i="31"/>
  <c r="D85" i="31"/>
  <c r="D86" i="31"/>
  <c r="D87" i="31"/>
  <c r="D88" i="31"/>
  <c r="D89" i="31"/>
  <c r="D90" i="31"/>
  <c r="D91" i="31"/>
  <c r="D92" i="31"/>
  <c r="D93" i="31"/>
  <c r="D94" i="31"/>
  <c r="D95" i="31"/>
  <c r="E97" i="31"/>
  <c r="D97" i="31" s="1"/>
  <c r="F97" i="31"/>
  <c r="G97" i="31"/>
  <c r="D98" i="31"/>
  <c r="D99" i="31"/>
  <c r="E101" i="31"/>
  <c r="E100" i="31" s="1"/>
  <c r="D100" i="31" s="1"/>
  <c r="F101" i="31"/>
  <c r="F100" i="31" s="1"/>
  <c r="G101" i="31"/>
  <c r="D102" i="31"/>
  <c r="D103" i="31"/>
  <c r="D104" i="31"/>
  <c r="D105" i="31"/>
  <c r="D106" i="31"/>
  <c r="D107" i="31"/>
  <c r="D108" i="31"/>
  <c r="D109" i="31"/>
  <c r="D110" i="31"/>
  <c r="D111" i="31"/>
  <c r="D112" i="31"/>
  <c r="D113" i="31"/>
  <c r="D114" i="31"/>
  <c r="D115" i="31"/>
  <c r="D116" i="31"/>
  <c r="D117" i="31"/>
  <c r="D118" i="31"/>
  <c r="D119" i="31"/>
  <c r="D120" i="31"/>
  <c r="D121" i="31"/>
  <c r="D122" i="31"/>
  <c r="D123" i="31"/>
  <c r="D124" i="31"/>
  <c r="D125" i="31"/>
  <c r="D126" i="31"/>
  <c r="D127" i="31"/>
  <c r="D128" i="31"/>
  <c r="D129" i="31"/>
  <c r="D130" i="31"/>
  <c r="D131" i="31"/>
  <c r="D132" i="31"/>
  <c r="D133" i="31"/>
  <c r="D134" i="31"/>
  <c r="D135" i="31"/>
  <c r="D136" i="31"/>
  <c r="D137" i="31"/>
  <c r="D138" i="31"/>
  <c r="D139" i="31"/>
  <c r="D140" i="31"/>
  <c r="D141" i="31"/>
  <c r="D142" i="31"/>
  <c r="D143" i="31"/>
  <c r="D144" i="31"/>
  <c r="D145" i="31"/>
  <c r="D146" i="31"/>
  <c r="D147" i="31"/>
  <c r="D148" i="31"/>
  <c r="D149" i="31"/>
  <c r="D150" i="31"/>
  <c r="D151" i="31"/>
  <c r="D152" i="31"/>
  <c r="D153" i="31"/>
  <c r="D154" i="31"/>
  <c r="D155" i="31"/>
  <c r="D156" i="31"/>
  <c r="D157" i="31"/>
  <c r="D158" i="31"/>
  <c r="D159" i="31"/>
  <c r="D160" i="31"/>
  <c r="D161" i="31"/>
  <c r="D162" i="31"/>
  <c r="D163" i="31"/>
  <c r="D164" i="31"/>
  <c r="D165" i="31"/>
  <c r="D166" i="31"/>
  <c r="D167" i="31"/>
  <c r="D168" i="31"/>
  <c r="D169" i="31"/>
  <c r="D170" i="31"/>
  <c r="D171" i="31"/>
  <c r="D172" i="31"/>
  <c r="D173" i="31"/>
  <c r="D174" i="31"/>
  <c r="E176" i="31"/>
  <c r="D176" i="31" s="1"/>
  <c r="F176" i="31"/>
  <c r="G176" i="31"/>
  <c r="D177" i="31"/>
  <c r="D178" i="31"/>
  <c r="D179" i="31"/>
  <c r="D180" i="31"/>
  <c r="D181" i="31"/>
  <c r="D183" i="31"/>
  <c r="D184" i="31"/>
  <c r="D185" i="31"/>
  <c r="D186" i="31"/>
  <c r="D188" i="31"/>
  <c r="D189" i="31"/>
  <c r="D190" i="31"/>
  <c r="D191" i="31"/>
  <c r="D193" i="31"/>
  <c r="E194" i="31"/>
  <c r="D194" i="31" s="1"/>
  <c r="F194" i="31"/>
  <c r="D195" i="31"/>
  <c r="E196" i="31"/>
  <c r="D196" i="31" s="1"/>
  <c r="F196" i="31"/>
  <c r="G196" i="31"/>
  <c r="D197" i="31"/>
  <c r="D198" i="31"/>
  <c r="D199" i="31"/>
  <c r="D200" i="31"/>
  <c r="E201" i="31"/>
  <c r="D201" i="31" s="1"/>
  <c r="F201" i="31"/>
  <c r="G201" i="31"/>
  <c r="D202" i="31"/>
  <c r="D203" i="31"/>
  <c r="D204" i="31"/>
  <c r="D205" i="31"/>
  <c r="D207" i="31"/>
  <c r="D208" i="31"/>
  <c r="D209" i="31"/>
  <c r="D210" i="31"/>
  <c r="D211" i="31"/>
  <c r="D212" i="31"/>
  <c r="D213" i="31"/>
  <c r="D214" i="31"/>
  <c r="E216" i="31"/>
  <c r="D216" i="31" s="1"/>
  <c r="F216" i="31"/>
  <c r="G216" i="31"/>
  <c r="D217" i="31"/>
  <c r="E218" i="31"/>
  <c r="D218" i="31" s="1"/>
  <c r="F218" i="31"/>
  <c r="G218" i="31"/>
  <c r="D219" i="31"/>
  <c r="D220" i="31"/>
  <c r="D221" i="31"/>
  <c r="D222" i="31"/>
  <c r="D223" i="31"/>
  <c r="D224" i="31"/>
  <c r="D225" i="31"/>
  <c r="E226" i="31"/>
  <c r="D226" i="31" s="1"/>
  <c r="F226" i="31"/>
  <c r="G226" i="31"/>
  <c r="D227" i="31"/>
  <c r="D228" i="31"/>
  <c r="D229" i="31"/>
  <c r="F230" i="31"/>
  <c r="D230" i="31" s="1"/>
  <c r="G230" i="31"/>
  <c r="D231" i="31"/>
  <c r="D232" i="31"/>
  <c r="E233" i="31"/>
  <c r="D233" i="31" s="1"/>
  <c r="F233" i="31"/>
  <c r="G233" i="31"/>
  <c r="D235" i="31"/>
  <c r="E236" i="31"/>
  <c r="D236" i="31" s="1"/>
  <c r="F236" i="31"/>
  <c r="G236" i="31"/>
  <c r="D237" i="31"/>
  <c r="D238" i="31"/>
  <c r="D239" i="31"/>
  <c r="E239" i="31"/>
  <c r="F239" i="31"/>
  <c r="G239" i="31"/>
  <c r="D240" i="31"/>
  <c r="D241" i="31"/>
  <c r="E242" i="31"/>
  <c r="D242" i="31" s="1"/>
  <c r="F242" i="31"/>
  <c r="G242" i="31"/>
  <c r="D243" i="31"/>
  <c r="D244" i="31"/>
  <c r="D245" i="31"/>
  <c r="D246" i="31"/>
  <c r="D247" i="31"/>
  <c r="D248" i="31"/>
  <c r="E249" i="31"/>
  <c r="D249" i="31" s="1"/>
  <c r="F249" i="31"/>
  <c r="G249" i="31"/>
  <c r="D250" i="31"/>
  <c r="D251" i="31"/>
  <c r="D252" i="31"/>
  <c r="D253" i="31"/>
  <c r="D254" i="31"/>
  <c r="D255" i="31"/>
  <c r="E256" i="31"/>
  <c r="D256" i="31" s="1"/>
  <c r="F256" i="31"/>
  <c r="G256" i="31"/>
  <c r="D257" i="31"/>
  <c r="D258" i="31"/>
  <c r="D259" i="31"/>
  <c r="D260" i="31"/>
  <c r="D261" i="31"/>
  <c r="D263" i="31"/>
  <c r="D264" i="31"/>
  <c r="D265" i="31"/>
  <c r="D266" i="31"/>
  <c r="D267" i="31"/>
  <c r="D269" i="31"/>
  <c r="D270" i="31"/>
  <c r="D271" i="31"/>
  <c r="D272" i="31"/>
  <c r="D273" i="31"/>
  <c r="D274" i="31"/>
  <c r="D275" i="31"/>
  <c r="D276" i="31"/>
  <c r="D277" i="31"/>
  <c r="E277" i="31"/>
  <c r="F277" i="31"/>
  <c r="G277" i="31"/>
  <c r="D278" i="31"/>
  <c r="D279" i="31"/>
  <c r="D280" i="31"/>
  <c r="D281" i="31"/>
  <c r="D282" i="31"/>
  <c r="D283" i="31"/>
  <c r="D284" i="31"/>
  <c r="D285" i="31"/>
  <c r="D286" i="31"/>
  <c r="D287" i="31"/>
  <c r="D288" i="31"/>
  <c r="D289" i="31"/>
  <c r="D290" i="31"/>
  <c r="D291" i="31"/>
  <c r="D292" i="31"/>
  <c r="D293" i="31"/>
  <c r="D294" i="31"/>
  <c r="D295" i="31"/>
  <c r="D296" i="31"/>
  <c r="D297" i="31"/>
  <c r="D298" i="31"/>
  <c r="D299" i="31"/>
  <c r="D300" i="31"/>
  <c r="D301" i="31"/>
  <c r="D302" i="31"/>
  <c r="D303" i="31"/>
  <c r="D304" i="31"/>
  <c r="D305" i="31"/>
  <c r="D306" i="31"/>
  <c r="D307" i="31"/>
  <c r="D308" i="31"/>
  <c r="D309" i="31"/>
  <c r="D310" i="31"/>
  <c r="D311" i="31"/>
  <c r="D312" i="31"/>
  <c r="D313" i="31"/>
  <c r="D314" i="31"/>
  <c r="D315" i="31"/>
  <c r="D316" i="31"/>
  <c r="D317" i="31"/>
  <c r="D318" i="31"/>
  <c r="D319" i="31"/>
  <c r="D320" i="31"/>
  <c r="D322" i="31"/>
  <c r="D324" i="31"/>
  <c r="E324" i="31"/>
  <c r="F324" i="31"/>
  <c r="D325" i="31"/>
  <c r="D326" i="31"/>
  <c r="D327" i="31"/>
  <c r="D328" i="31"/>
  <c r="D329" i="31"/>
  <c r="D330" i="31"/>
  <c r="D331" i="31"/>
  <c r="D332" i="31"/>
  <c r="D333" i="31"/>
  <c r="D334" i="31"/>
  <c r="D335" i="31"/>
  <c r="D336" i="31"/>
  <c r="D337" i="31"/>
  <c r="D338" i="31"/>
  <c r="D339" i="31"/>
  <c r="D340" i="31"/>
  <c r="D341" i="31"/>
  <c r="D342" i="31"/>
  <c r="D343" i="31"/>
  <c r="D344" i="31"/>
  <c r="D346" i="31"/>
  <c r="D347" i="31"/>
  <c r="D348" i="31"/>
  <c r="D349" i="31"/>
  <c r="D350" i="31"/>
  <c r="D351" i="31"/>
  <c r="D352" i="31"/>
  <c r="D353" i="31"/>
  <c r="D354" i="31"/>
  <c r="E355" i="31"/>
  <c r="D355" i="31" s="1"/>
  <c r="F355" i="31"/>
  <c r="G355" i="31"/>
  <c r="D356" i="31"/>
  <c r="D357" i="31"/>
  <c r="D358" i="31"/>
  <c r="D359" i="31"/>
  <c r="E360" i="31"/>
  <c r="D360" i="31" s="1"/>
  <c r="F360" i="31"/>
  <c r="G360" i="31"/>
  <c r="D361" i="31"/>
  <c r="D362" i="31"/>
  <c r="E363" i="31"/>
  <c r="D363" i="31" s="1"/>
  <c r="F363" i="31"/>
  <c r="G363" i="31"/>
  <c r="D364" i="31"/>
  <c r="D365" i="31"/>
  <c r="E366" i="31"/>
  <c r="D366" i="31" s="1"/>
  <c r="F366" i="31"/>
  <c r="G366" i="31"/>
  <c r="D367" i="31"/>
  <c r="D368" i="31"/>
  <c r="D369" i="31"/>
  <c r="D370" i="31"/>
  <c r="E372" i="31"/>
  <c r="D372" i="31" s="1"/>
  <c r="F372" i="31"/>
  <c r="F371" i="31" s="1"/>
  <c r="G372" i="31"/>
  <c r="D373" i="31"/>
  <c r="E374" i="31"/>
  <c r="E371" i="31" s="1"/>
  <c r="D371" i="31" s="1"/>
  <c r="F374" i="31"/>
  <c r="G374" i="31"/>
  <c r="D375" i="31"/>
  <c r="D376" i="31"/>
  <c r="D377" i="31"/>
  <c r="E380" i="31"/>
  <c r="F380" i="31"/>
  <c r="G380" i="31"/>
  <c r="D381" i="31"/>
  <c r="D382" i="31"/>
  <c r="D383" i="31"/>
  <c r="D384" i="31"/>
  <c r="D385" i="31"/>
  <c r="D386" i="31"/>
  <c r="D387" i="31"/>
  <c r="D388" i="31"/>
  <c r="D389" i="31"/>
  <c r="D390" i="31"/>
  <c r="D391" i="31"/>
  <c r="D392" i="31"/>
  <c r="E393" i="31"/>
  <c r="F393" i="31"/>
  <c r="D393" i="31" s="1"/>
  <c r="D394" i="31"/>
  <c r="D395" i="31"/>
  <c r="D396" i="31"/>
  <c r="D397" i="31"/>
  <c r="D398" i="31"/>
  <c r="D399" i="31"/>
  <c r="D400" i="31"/>
  <c r="D401" i="31"/>
  <c r="D402" i="31"/>
  <c r="D403" i="31"/>
  <c r="D404" i="31"/>
  <c r="D405" i="31"/>
  <c r="E405" i="31"/>
  <c r="F405" i="31"/>
  <c r="D406" i="31"/>
  <c r="D407" i="31"/>
  <c r="F408" i="31"/>
  <c r="D408" i="31" s="1"/>
  <c r="D409" i="31"/>
  <c r="E411" i="31"/>
  <c r="E410" i="31" s="1"/>
  <c r="D410" i="31" s="1"/>
  <c r="F411" i="31"/>
  <c r="F410" i="31" s="1"/>
  <c r="G411" i="31"/>
  <c r="D412" i="31"/>
  <c r="D413" i="31"/>
  <c r="D414" i="31"/>
  <c r="D415" i="31"/>
  <c r="D416" i="31"/>
  <c r="D417" i="31"/>
  <c r="D418" i="31"/>
  <c r="E419" i="31"/>
  <c r="D419" i="31" s="1"/>
  <c r="F419" i="31"/>
  <c r="G419" i="31"/>
  <c r="D420" i="31"/>
  <c r="D421" i="31"/>
  <c r="D422" i="31"/>
  <c r="D423" i="31"/>
  <c r="D424" i="31"/>
  <c r="E425" i="31"/>
  <c r="D425" i="31" s="1"/>
  <c r="F425" i="31"/>
  <c r="D426" i="31"/>
  <c r="E427" i="31"/>
  <c r="D427" i="31" s="1"/>
  <c r="F427" i="31"/>
  <c r="G427" i="31"/>
  <c r="G425" i="31" s="1"/>
  <c r="D428" i="31"/>
  <c r="D429" i="31"/>
  <c r="E430" i="31"/>
  <c r="D430" i="31" s="1"/>
  <c r="F430" i="31"/>
  <c r="D431" i="31"/>
  <c r="F432" i="31"/>
  <c r="D432" i="31" s="1"/>
  <c r="D433" i="31"/>
  <c r="D434" i="31"/>
  <c r="D435" i="31"/>
  <c r="E435" i="31"/>
  <c r="F435" i="31"/>
  <c r="G435" i="31"/>
  <c r="G430" i="31" s="1"/>
  <c r="D436" i="31"/>
  <c r="D437" i="31"/>
  <c r="D438" i="31"/>
  <c r="E438" i="31"/>
  <c r="F438" i="31"/>
  <c r="D439" i="31"/>
  <c r="E440" i="31"/>
  <c r="D440" i="31" s="1"/>
  <c r="F440" i="31"/>
  <c r="D441" i="31"/>
  <c r="E442" i="31"/>
  <c r="D442" i="31" s="1"/>
  <c r="F442" i="31"/>
  <c r="G442" i="31"/>
  <c r="D443" i="31"/>
  <c r="D444" i="31"/>
  <c r="D445" i="31"/>
  <c r="D446" i="31"/>
  <c r="D447" i="31"/>
  <c r="D448" i="31"/>
  <c r="D449" i="31"/>
  <c r="D450" i="31"/>
  <c r="D451" i="31"/>
  <c r="D452" i="31"/>
  <c r="E453" i="31"/>
  <c r="D453" i="31" s="1"/>
  <c r="F453" i="31"/>
  <c r="G453" i="31"/>
  <c r="D454" i="31"/>
  <c r="D455" i="31"/>
  <c r="D456" i="31"/>
  <c r="D457" i="31"/>
  <c r="D458" i="31"/>
  <c r="E459" i="31"/>
  <c r="D459" i="31" s="1"/>
  <c r="F459" i="31"/>
  <c r="G459" i="31"/>
  <c r="D460" i="31"/>
  <c r="D461" i="31"/>
  <c r="D462" i="31"/>
  <c r="D463" i="31"/>
  <c r="D464" i="31"/>
  <c r="D465" i="31"/>
  <c r="D466" i="31"/>
  <c r="D467" i="31"/>
  <c r="D468" i="31"/>
  <c r="E469" i="31"/>
  <c r="D469" i="31" s="1"/>
  <c r="F469" i="31"/>
  <c r="G469" i="31"/>
  <c r="D470" i="31"/>
  <c r="D471" i="31"/>
  <c r="D472" i="31"/>
  <c r="D473" i="31"/>
  <c r="D474" i="31"/>
  <c r="D475" i="31"/>
  <c r="D476" i="31"/>
  <c r="D477" i="31"/>
  <c r="E479" i="31"/>
  <c r="D479" i="31" s="1"/>
  <c r="F479" i="31"/>
  <c r="D480" i="31"/>
  <c r="E481" i="31"/>
  <c r="D481" i="31" s="1"/>
  <c r="F481" i="31"/>
  <c r="G481" i="31"/>
  <c r="D482" i="31"/>
  <c r="D483" i="31"/>
  <c r="D484" i="31"/>
  <c r="F485" i="31"/>
  <c r="D486" i="31"/>
  <c r="D485" i="31" s="1"/>
  <c r="E487" i="31"/>
  <c r="E488" i="31"/>
  <c r="D488" i="31" s="1"/>
  <c r="F488" i="31"/>
  <c r="D489" i="31"/>
  <c r="D490" i="31"/>
  <c r="E490" i="31"/>
  <c r="F490" i="31"/>
  <c r="F487" i="31" s="1"/>
  <c r="D487" i="31" s="1"/>
  <c r="G490" i="31"/>
  <c r="D491" i="31"/>
  <c r="F63" i="30"/>
  <c r="F62" i="30"/>
  <c r="H62" i="30" s="1"/>
  <c r="E62" i="30"/>
  <c r="F61" i="30"/>
  <c r="H61" i="30" s="1"/>
  <c r="E61" i="30"/>
  <c r="F60" i="30"/>
  <c r="H60" i="30" s="1"/>
  <c r="E60" i="30"/>
  <c r="F59" i="30"/>
  <c r="H59" i="30" s="1"/>
  <c r="E59" i="30"/>
  <c r="M58" i="30"/>
  <c r="F58" i="30" s="1"/>
  <c r="E58" i="30"/>
  <c r="F57" i="30"/>
  <c r="F56" i="30"/>
  <c r="H56" i="30" s="1"/>
  <c r="E56" i="30"/>
  <c r="H55" i="30"/>
  <c r="F55" i="30"/>
  <c r="E55" i="30"/>
  <c r="M54" i="30"/>
  <c r="K54" i="30"/>
  <c r="J54" i="30"/>
  <c r="F54" i="30" s="1"/>
  <c r="E54" i="30"/>
  <c r="H53" i="30"/>
  <c r="F53" i="30"/>
  <c r="E53" i="30"/>
  <c r="H52" i="30"/>
  <c r="F52" i="30"/>
  <c r="E52" i="30"/>
  <c r="H51" i="30"/>
  <c r="F51" i="30"/>
  <c r="E51" i="30"/>
  <c r="F50" i="30"/>
  <c r="H50" i="30" s="1"/>
  <c r="E50" i="30"/>
  <c r="F49" i="30"/>
  <c r="E49" i="30"/>
  <c r="F48" i="30"/>
  <c r="H48" i="30" s="1"/>
  <c r="E48" i="30"/>
  <c r="F47" i="30"/>
  <c r="H47" i="30" s="1"/>
  <c r="E47" i="30"/>
  <c r="H46" i="30"/>
  <c r="F46" i="30"/>
  <c r="E46" i="30"/>
  <c r="Z45" i="30"/>
  <c r="S45" i="30"/>
  <c r="S32" i="30" s="1"/>
  <c r="S21" i="30" s="1"/>
  <c r="E45" i="30"/>
  <c r="H44" i="30"/>
  <c r="F44" i="30"/>
  <c r="E44" i="30"/>
  <c r="H43" i="30"/>
  <c r="F43" i="30"/>
  <c r="E43" i="30"/>
  <c r="F42" i="30"/>
  <c r="H42" i="30" s="1"/>
  <c r="E42" i="30"/>
  <c r="AD41" i="30"/>
  <c r="F41" i="30"/>
  <c r="H41" i="30" s="1"/>
  <c r="E41" i="30"/>
  <c r="F40" i="30"/>
  <c r="E40" i="30"/>
  <c r="H39" i="30"/>
  <c r="F39" i="30"/>
  <c r="E39" i="30"/>
  <c r="H38" i="30"/>
  <c r="F38" i="30"/>
  <c r="E38" i="30"/>
  <c r="H37" i="30"/>
  <c r="F37" i="30"/>
  <c r="E37" i="30"/>
  <c r="H36" i="30"/>
  <c r="F36" i="30"/>
  <c r="E36" i="30"/>
  <c r="AG35" i="30"/>
  <c r="AF35" i="30"/>
  <c r="F35" i="30" s="1"/>
  <c r="E35" i="30"/>
  <c r="H34" i="30"/>
  <c r="F34" i="30"/>
  <c r="E34" i="30"/>
  <c r="F33" i="30"/>
  <c r="AJ32" i="30"/>
  <c r="AI32" i="30"/>
  <c r="AH32" i="30"/>
  <c r="AH21" i="30" s="1"/>
  <c r="AG32" i="30"/>
  <c r="AG21" i="30" s="1"/>
  <c r="AE32" i="30"/>
  <c r="AD32" i="30"/>
  <c r="AC32" i="30"/>
  <c r="AB32" i="30"/>
  <c r="AB21" i="30" s="1"/>
  <c r="AB7" i="30" s="1"/>
  <c r="AA32" i="30"/>
  <c r="Z32" i="30"/>
  <c r="Y32" i="30"/>
  <c r="X32" i="30"/>
  <c r="W32" i="30"/>
  <c r="V32" i="30"/>
  <c r="V21" i="30" s="1"/>
  <c r="U32" i="30"/>
  <c r="U21" i="30" s="1"/>
  <c r="T32" i="30"/>
  <c r="R32" i="30"/>
  <c r="Q32" i="30"/>
  <c r="P32" i="30"/>
  <c r="P21" i="30" s="1"/>
  <c r="P7" i="30" s="1"/>
  <c r="O32" i="30"/>
  <c r="N32" i="30"/>
  <c r="M32" i="30"/>
  <c r="L32" i="30"/>
  <c r="K32" i="30"/>
  <c r="J32" i="30"/>
  <c r="E32" i="30"/>
  <c r="H31" i="30"/>
  <c r="F31" i="30"/>
  <c r="E31" i="30"/>
  <c r="H30" i="30"/>
  <c r="F30" i="30"/>
  <c r="AH29" i="30"/>
  <c r="Z29" i="30"/>
  <c r="F29" i="30" s="1"/>
  <c r="E29" i="30"/>
  <c r="K28" i="30"/>
  <c r="F28" i="30" s="1"/>
  <c r="E28" i="30"/>
  <c r="F27" i="30"/>
  <c r="H27" i="30" s="1"/>
  <c r="E27" i="30"/>
  <c r="F25" i="30"/>
  <c r="E25" i="30"/>
  <c r="F24" i="30"/>
  <c r="H24" i="30" s="1"/>
  <c r="E24" i="30"/>
  <c r="H23" i="30"/>
  <c r="F23" i="30"/>
  <c r="E23" i="30"/>
  <c r="AJ21" i="30"/>
  <c r="AI21" i="30"/>
  <c r="AE21" i="30"/>
  <c r="AD21" i="30"/>
  <c r="AC21" i="30"/>
  <c r="AA21" i="30"/>
  <c r="AA7" i="30" s="1"/>
  <c r="Z21" i="30"/>
  <c r="Y21" i="30"/>
  <c r="X21" i="30"/>
  <c r="W21" i="30"/>
  <c r="T21" i="30"/>
  <c r="R21" i="30"/>
  <c r="Q21" i="30"/>
  <c r="O21" i="30"/>
  <c r="N21" i="30"/>
  <c r="L21" i="30"/>
  <c r="K21" i="30"/>
  <c r="E21" i="30"/>
  <c r="F20" i="30"/>
  <c r="H20" i="30" s="1"/>
  <c r="E20" i="30"/>
  <c r="F19" i="30"/>
  <c r="H19" i="30" s="1"/>
  <c r="E19" i="30"/>
  <c r="H18" i="30"/>
  <c r="F18" i="30"/>
  <c r="E18" i="30"/>
  <c r="H17" i="30"/>
  <c r="F17" i="30"/>
  <c r="AD16" i="30"/>
  <c r="F16" i="30"/>
  <c r="E16" i="30"/>
  <c r="F15" i="30"/>
  <c r="F14" i="30"/>
  <c r="E14" i="30"/>
  <c r="F13" i="30"/>
  <c r="H13" i="30" s="1"/>
  <c r="E13" i="30"/>
  <c r="F12" i="30"/>
  <c r="H12" i="30" s="1"/>
  <c r="E12" i="30"/>
  <c r="I11" i="30"/>
  <c r="H11" i="30"/>
  <c r="F11" i="30"/>
  <c r="E11" i="30"/>
  <c r="I10" i="30"/>
  <c r="F10" i="30"/>
  <c r="E10" i="30"/>
  <c r="AJ8" i="30"/>
  <c r="AI8" i="30"/>
  <c r="AH8" i="30"/>
  <c r="AG8" i="30"/>
  <c r="AF8" i="30"/>
  <c r="AE8" i="30"/>
  <c r="AE7" i="30" s="1"/>
  <c r="AD8" i="30"/>
  <c r="AC8" i="30"/>
  <c r="AB8" i="30"/>
  <c r="AA8" i="30"/>
  <c r="Z8" i="30"/>
  <c r="Z7" i="30" s="1"/>
  <c r="Y8" i="30"/>
  <c r="X8" i="30"/>
  <c r="W8" i="30"/>
  <c r="V8" i="30"/>
  <c r="U8" i="30"/>
  <c r="T8" i="30"/>
  <c r="S8" i="30"/>
  <c r="S7" i="30" s="1"/>
  <c r="R8" i="30"/>
  <c r="Q8" i="30"/>
  <c r="P8" i="30"/>
  <c r="O8" i="30"/>
  <c r="N8" i="30"/>
  <c r="N7" i="30" s="1"/>
  <c r="M8" i="30"/>
  <c r="L8" i="30"/>
  <c r="K8" i="30"/>
  <c r="J8" i="30"/>
  <c r="E8" i="30"/>
  <c r="AD7" i="30"/>
  <c r="AC7" i="30"/>
  <c r="R7" i="30"/>
  <c r="Q7" i="30"/>
  <c r="O7" i="30"/>
  <c r="I7" i="30"/>
  <c r="G64" i="2"/>
  <c r="H64" i="2"/>
  <c r="I64" i="2"/>
  <c r="J64" i="2"/>
  <c r="K64" i="2"/>
  <c r="L64" i="2"/>
  <c r="M64" i="2"/>
  <c r="N64" i="2"/>
  <c r="O64" i="2"/>
  <c r="P64" i="2"/>
  <c r="Q64" i="2"/>
  <c r="R64" i="2"/>
  <c r="S64" i="2"/>
  <c r="T64" i="2"/>
  <c r="U64" i="2"/>
  <c r="V64" i="2"/>
  <c r="W64" i="2"/>
  <c r="X64" i="2"/>
  <c r="Y64" i="2"/>
  <c r="Z64" i="2"/>
  <c r="AA64" i="2"/>
  <c r="AB64" i="2"/>
  <c r="AC64" i="2"/>
  <c r="AD64" i="2"/>
  <c r="AE64" i="2"/>
  <c r="AF64" i="2"/>
  <c r="F64" i="2"/>
  <c r="T7" i="30" l="1"/>
  <c r="W7" i="30"/>
  <c r="X7" i="30"/>
  <c r="F8" i="30"/>
  <c r="Y7" i="30"/>
  <c r="K7" i="30"/>
  <c r="V7" i="30"/>
  <c r="L7" i="30"/>
  <c r="AI7" i="30"/>
  <c r="AJ7" i="30"/>
  <c r="F379" i="31"/>
  <c r="F378" i="31" s="1"/>
  <c r="F6" i="31"/>
  <c r="F5" i="31" s="1"/>
  <c r="E379" i="31"/>
  <c r="E6" i="31"/>
  <c r="D380" i="31"/>
  <c r="D374" i="31"/>
  <c r="D7" i="31"/>
  <c r="D101" i="31"/>
  <c r="D411" i="31"/>
  <c r="H35" i="30"/>
  <c r="H58" i="30"/>
  <c r="H8" i="30"/>
  <c r="H54" i="30"/>
  <c r="H28" i="30"/>
  <c r="U7" i="30"/>
  <c r="AG7" i="30"/>
  <c r="AH7" i="30"/>
  <c r="H29" i="30"/>
  <c r="J21" i="30"/>
  <c r="J7" i="30" s="1"/>
  <c r="M21" i="30"/>
  <c r="M7" i="30" s="1"/>
  <c r="H25" i="30"/>
  <c r="H40" i="30"/>
  <c r="F45" i="30"/>
  <c r="H49" i="30"/>
  <c r="H14" i="30"/>
  <c r="H16" i="30"/>
  <c r="H10" i="30"/>
  <c r="AF32" i="30"/>
  <c r="AF21" i="30" s="1"/>
  <c r="AF7" i="30" s="1"/>
  <c r="F7" i="30" l="1"/>
  <c r="G51" i="30" s="1"/>
  <c r="I51" i="30" s="1"/>
  <c r="E5" i="31"/>
  <c r="D5" i="31" s="1"/>
  <c r="D6" i="31"/>
  <c r="E378" i="31"/>
  <c r="D378" i="31" s="1"/>
  <c r="D379" i="31"/>
  <c r="G36" i="30"/>
  <c r="I36" i="30" s="1"/>
  <c r="G43" i="30"/>
  <c r="I43" i="30" s="1"/>
  <c r="G17" i="30"/>
  <c r="I17" i="30" s="1"/>
  <c r="G34" i="30"/>
  <c r="I34" i="30" s="1"/>
  <c r="G42" i="30"/>
  <c r="I42" i="30" s="1"/>
  <c r="G38" i="30"/>
  <c r="I38" i="30" s="1"/>
  <c r="G31" i="30"/>
  <c r="I31" i="30" s="1"/>
  <c r="H7" i="30"/>
  <c r="G55" i="30"/>
  <c r="I55" i="30" s="1"/>
  <c r="G46" i="30"/>
  <c r="I46" i="30" s="1"/>
  <c r="G44" i="30"/>
  <c r="I44" i="30" s="1"/>
  <c r="G37" i="30"/>
  <c r="I37" i="30" s="1"/>
  <c r="G30" i="30"/>
  <c r="I30" i="30" s="1"/>
  <c r="G40" i="30"/>
  <c r="I40" i="30" s="1"/>
  <c r="G52" i="30"/>
  <c r="I52" i="30" s="1"/>
  <c r="G29" i="30"/>
  <c r="I29" i="30" s="1"/>
  <c r="G35" i="30"/>
  <c r="I35" i="30" s="1"/>
  <c r="G47" i="30"/>
  <c r="I47" i="30" s="1"/>
  <c r="G56" i="30"/>
  <c r="I56" i="30" s="1"/>
  <c r="G39" i="30"/>
  <c r="I39" i="30" s="1"/>
  <c r="G54" i="30"/>
  <c r="I54" i="30" s="1"/>
  <c r="G24" i="30"/>
  <c r="I24" i="30" s="1"/>
  <c r="G48" i="30"/>
  <c r="I48" i="30" s="1"/>
  <c r="G60" i="30"/>
  <c r="I60" i="30" s="1"/>
  <c r="G59" i="30"/>
  <c r="I59" i="30" s="1"/>
  <c r="G19" i="30"/>
  <c r="I19" i="30" s="1"/>
  <c r="G28" i="30"/>
  <c r="I28" i="30" s="1"/>
  <c r="G61" i="30"/>
  <c r="I61" i="30" s="1"/>
  <c r="G49" i="30"/>
  <c r="I49" i="30" s="1"/>
  <c r="G50" i="30"/>
  <c r="I50" i="30" s="1"/>
  <c r="G16" i="30"/>
  <c r="I16" i="30" s="1"/>
  <c r="G27" i="30"/>
  <c r="G8" i="30"/>
  <c r="I8" i="30" s="1"/>
  <c r="G25" i="30"/>
  <c r="I25" i="30" s="1"/>
  <c r="G41" i="30"/>
  <c r="I41" i="30" s="1"/>
  <c r="G12" i="30"/>
  <c r="I12" i="30" s="1"/>
  <c r="G23" i="30"/>
  <c r="I23" i="30" s="1"/>
  <c r="G20" i="30"/>
  <c r="I20" i="30" s="1"/>
  <c r="G62" i="30"/>
  <c r="I62" i="30" s="1"/>
  <c r="G58" i="30"/>
  <c r="I58" i="30" s="1"/>
  <c r="G14" i="30"/>
  <c r="I14" i="30" s="1"/>
  <c r="G18" i="30"/>
  <c r="I18" i="30" s="1"/>
  <c r="G13" i="30"/>
  <c r="I13" i="30" s="1"/>
  <c r="G53" i="30"/>
  <c r="I53" i="30" s="1"/>
  <c r="F32" i="30"/>
  <c r="H45" i="30"/>
  <c r="G45" i="30"/>
  <c r="I45" i="30" s="1"/>
  <c r="H32" i="30" l="1"/>
  <c r="G32" i="30"/>
  <c r="I32" i="30" s="1"/>
  <c r="F21" i="30"/>
  <c r="H21" i="30" l="1"/>
  <c r="G21" i="30"/>
  <c r="I21" i="30" s="1"/>
  <c r="D210" i="11" l="1"/>
  <c r="D207" i="11"/>
  <c r="G205" i="11"/>
  <c r="D205" i="11"/>
  <c r="G195" i="11"/>
  <c r="F195" i="11"/>
  <c r="E195" i="11"/>
  <c r="D195" i="11"/>
  <c r="G167" i="11"/>
  <c r="G166" i="11" s="1"/>
  <c r="F167" i="11"/>
  <c r="F166" i="11" s="1"/>
  <c r="E167" i="11"/>
  <c r="E166" i="11" s="1"/>
  <c r="D167" i="11"/>
  <c r="D166" i="11" s="1"/>
  <c r="G162" i="11"/>
  <c r="G161" i="11"/>
  <c r="G155" i="11" s="1"/>
  <c r="F155" i="11"/>
  <c r="E155" i="11"/>
  <c r="D155" i="11"/>
  <c r="C155" i="11"/>
  <c r="G141" i="11"/>
  <c r="F141" i="11"/>
  <c r="E141" i="11"/>
  <c r="D141" i="11"/>
  <c r="C141" i="11"/>
  <c r="C122" i="11" s="1"/>
  <c r="G140" i="11"/>
  <c r="G139" i="11"/>
  <c r="D139" i="11" s="1"/>
  <c r="D138" i="11"/>
  <c r="D124" i="11" s="1"/>
  <c r="G137" i="11"/>
  <c r="G136" i="11"/>
  <c r="G124" i="11" s="1"/>
  <c r="F124" i="11"/>
  <c r="E124" i="11"/>
  <c r="P122" i="11"/>
  <c r="O122" i="11"/>
  <c r="N122" i="11"/>
  <c r="G111" i="11"/>
  <c r="F111" i="11"/>
  <c r="E111" i="11"/>
  <c r="D111" i="11"/>
  <c r="G65" i="11"/>
  <c r="F65" i="11"/>
  <c r="E65" i="11"/>
  <c r="D65" i="11"/>
  <c r="C65" i="11"/>
  <c r="G13" i="11"/>
  <c r="F13" i="11"/>
  <c r="E13" i="11"/>
  <c r="D13" i="11"/>
  <c r="D7" i="11" s="1"/>
  <c r="C13" i="11"/>
  <c r="G10" i="11"/>
  <c r="G7" i="11" s="1"/>
  <c r="F10" i="11"/>
  <c r="F7" i="11" s="1"/>
  <c r="E10" i="11"/>
  <c r="E7" i="11" s="1"/>
  <c r="D10" i="11"/>
  <c r="C10" i="11"/>
  <c r="P7" i="11"/>
  <c r="O7" i="11"/>
  <c r="N7" i="11"/>
  <c r="C7" i="11"/>
  <c r="AE30" i="9"/>
  <c r="AD30" i="9"/>
  <c r="AC30" i="9"/>
  <c r="AB30" i="9"/>
  <c r="AA30" i="9"/>
  <c r="Z30" i="9"/>
  <c r="Y30" i="9"/>
  <c r="X30" i="9"/>
  <c r="W30" i="9"/>
  <c r="V30" i="9"/>
  <c r="U30" i="9"/>
  <c r="T30" i="9"/>
  <c r="S30" i="9"/>
  <c r="R30" i="9"/>
  <c r="Q30" i="9"/>
  <c r="P30" i="9"/>
  <c r="O30" i="9"/>
  <c r="N30" i="9"/>
  <c r="M30" i="9"/>
  <c r="L30" i="9"/>
  <c r="K30" i="9"/>
  <c r="J30" i="9"/>
  <c r="I30" i="9"/>
  <c r="H30" i="9"/>
  <c r="G30" i="9"/>
  <c r="F30" i="9"/>
  <c r="E30" i="9"/>
  <c r="D30" i="9"/>
  <c r="AE7" i="9"/>
  <c r="AD7" i="9"/>
  <c r="AC7" i="9"/>
  <c r="AB7" i="9"/>
  <c r="AA7" i="9"/>
  <c r="Z7" i="9"/>
  <c r="Y7" i="9"/>
  <c r="X7" i="9"/>
  <c r="W7" i="9"/>
  <c r="V7" i="9"/>
  <c r="U7" i="9"/>
  <c r="T7" i="9"/>
  <c r="S7" i="9"/>
  <c r="R7" i="9"/>
  <c r="Q7" i="9"/>
  <c r="P7" i="9"/>
  <c r="O7" i="9"/>
  <c r="N7" i="9"/>
  <c r="M7" i="9"/>
  <c r="L7" i="9"/>
  <c r="K7" i="9"/>
  <c r="J7" i="9"/>
  <c r="I7" i="9"/>
  <c r="H7" i="9"/>
  <c r="G7" i="9"/>
  <c r="F7" i="9"/>
  <c r="E7" i="9"/>
  <c r="D7" i="9"/>
  <c r="D30" i="8"/>
  <c r="Y20" i="8"/>
  <c r="D8" i="8"/>
  <c r="AE34" i="7"/>
  <c r="AD34" i="7"/>
  <c r="AC34" i="7"/>
  <c r="AB34" i="7"/>
  <c r="AA34" i="7"/>
  <c r="Z34" i="7"/>
  <c r="Y34" i="7"/>
  <c r="X34" i="7"/>
  <c r="W34" i="7"/>
  <c r="V34" i="7"/>
  <c r="U34" i="7"/>
  <c r="T34" i="7"/>
  <c r="S34" i="7"/>
  <c r="R34" i="7"/>
  <c r="Q34" i="7"/>
  <c r="P34" i="7"/>
  <c r="O34" i="7"/>
  <c r="N34" i="7"/>
  <c r="M34" i="7"/>
  <c r="L34" i="7"/>
  <c r="K34" i="7"/>
  <c r="J34" i="7"/>
  <c r="I34" i="7"/>
  <c r="H34" i="7"/>
  <c r="G34" i="7"/>
  <c r="F34" i="7"/>
  <c r="E34" i="7"/>
  <c r="D34" i="7"/>
  <c r="AF24" i="7"/>
  <c r="AF9" i="7"/>
  <c r="G122" i="11" l="1"/>
  <c r="E59" i="29" l="1"/>
  <c r="E44" i="29"/>
  <c r="D64" i="29"/>
  <c r="D63" i="29"/>
  <c r="D62" i="29"/>
  <c r="D61" i="29"/>
  <c r="D60" i="29"/>
  <c r="D59" i="29"/>
  <c r="D58" i="29"/>
  <c r="D57" i="29"/>
  <c r="D56" i="29"/>
  <c r="D55" i="29"/>
  <c r="D54" i="29"/>
  <c r="D53" i="29"/>
  <c r="D52" i="29"/>
  <c r="D51" i="29"/>
  <c r="D50" i="29"/>
  <c r="D49" i="29"/>
  <c r="D48" i="29"/>
  <c r="D47" i="29"/>
  <c r="D46" i="29"/>
  <c r="D45" i="29"/>
  <c r="D44" i="29"/>
  <c r="D43" i="29"/>
  <c r="D42" i="29"/>
  <c r="D41" i="29"/>
  <c r="D40" i="29"/>
  <c r="D39" i="29"/>
  <c r="D38" i="29"/>
  <c r="D37" i="29"/>
  <c r="D36" i="29"/>
  <c r="D34" i="29"/>
  <c r="D33" i="29"/>
  <c r="D32" i="29"/>
  <c r="D31" i="29"/>
  <c r="D30" i="29"/>
  <c r="D29" i="29"/>
  <c r="D28" i="29"/>
  <c r="D27" i="29"/>
  <c r="D26" i="29"/>
  <c r="D24" i="29"/>
  <c r="D23" i="29"/>
  <c r="D21" i="29"/>
  <c r="D19" i="29"/>
  <c r="D18" i="29"/>
  <c r="D17" i="29"/>
  <c r="D16" i="29"/>
  <c r="D15" i="29"/>
  <c r="D14" i="29"/>
  <c r="D13" i="29"/>
  <c r="D11" i="29"/>
  <c r="D10" i="29"/>
  <c r="E61" i="29"/>
  <c r="E62" i="29"/>
  <c r="E63" i="29"/>
  <c r="E64" i="29"/>
  <c r="E60" i="29"/>
  <c r="E57" i="29"/>
  <c r="E58" i="29"/>
  <c r="F58" i="29" s="1"/>
  <c r="E56" i="29"/>
  <c r="F56" i="29" s="1"/>
  <c r="E55" i="29"/>
  <c r="E54" i="29"/>
  <c r="E33" i="29"/>
  <c r="E32" i="29"/>
  <c r="E31" i="29"/>
  <c r="E30" i="29"/>
  <c r="E53" i="29"/>
  <c r="E52" i="29"/>
  <c r="E51" i="29"/>
  <c r="F51" i="29" s="1"/>
  <c r="E50" i="29"/>
  <c r="E49" i="29"/>
  <c r="E48" i="29"/>
  <c r="E47" i="29"/>
  <c r="F47" i="29" s="1"/>
  <c r="E46" i="29"/>
  <c r="F46" i="29" s="1"/>
  <c r="E45" i="29"/>
  <c r="E43" i="29"/>
  <c r="E42" i="29"/>
  <c r="F42" i="29" s="1"/>
  <c r="E39" i="29"/>
  <c r="F39" i="29" s="1"/>
  <c r="E40" i="29"/>
  <c r="E41" i="29"/>
  <c r="E38" i="29"/>
  <c r="E37" i="29"/>
  <c r="E36" i="29"/>
  <c r="E27" i="29"/>
  <c r="E28" i="29"/>
  <c r="E29" i="29"/>
  <c r="E26" i="29"/>
  <c r="F26" i="29" s="1"/>
  <c r="E24" i="29"/>
  <c r="E22" i="29"/>
  <c r="E23" i="29"/>
  <c r="E21" i="29"/>
  <c r="E20" i="29"/>
  <c r="E16" i="29"/>
  <c r="E17" i="29"/>
  <c r="E18" i="29"/>
  <c r="E19" i="29"/>
  <c r="E15" i="29"/>
  <c r="E14" i="29"/>
  <c r="E13" i="29"/>
  <c r="E10" i="29"/>
  <c r="G64" i="29" l="1"/>
  <c r="F50" i="29"/>
  <c r="F62" i="29"/>
  <c r="G24" i="29"/>
  <c r="F38" i="29"/>
  <c r="F63" i="29"/>
  <c r="F27" i="29"/>
  <c r="F15" i="29"/>
  <c r="F14" i="29"/>
  <c r="F16" i="29"/>
  <c r="E11" i="29"/>
  <c r="G11" i="29" s="1"/>
  <c r="E34" i="29"/>
  <c r="F34" i="29" s="1"/>
  <c r="F31" i="29"/>
  <c r="F52" i="29"/>
  <c r="F40" i="29"/>
  <c r="F21" i="29"/>
  <c r="F36" i="29"/>
  <c r="F64" i="29"/>
  <c r="F10" i="29"/>
  <c r="F49" i="29"/>
  <c r="F53" i="29"/>
  <c r="F45" i="29"/>
  <c r="F57" i="29"/>
  <c r="F33" i="29"/>
  <c r="F48" i="29"/>
  <c r="F41" i="29"/>
  <c r="F54" i="29"/>
  <c r="F61" i="29"/>
  <c r="F43" i="29"/>
  <c r="F13" i="29"/>
  <c r="F37" i="29"/>
  <c r="F55" i="29"/>
  <c r="F17" i="29"/>
  <c r="F19" i="29"/>
  <c r="F60" i="29"/>
  <c r="F23" i="29"/>
  <c r="F29" i="29"/>
  <c r="F24" i="29"/>
  <c r="F30" i="29"/>
  <c r="E15" i="26"/>
  <c r="E11" i="26" s="1"/>
  <c r="D15" i="26"/>
  <c r="D11" i="26" s="1"/>
  <c r="E12" i="26"/>
  <c r="D12" i="26"/>
  <c r="C12" i="26"/>
  <c r="C11" i="26"/>
  <c r="E8" i="26"/>
  <c r="D8" i="26"/>
  <c r="C8" i="26"/>
  <c r="E7" i="26"/>
  <c r="D7" i="26"/>
  <c r="C7" i="26"/>
  <c r="C6" i="26" s="1"/>
  <c r="C43" i="23"/>
  <c r="C33" i="23"/>
  <c r="E25" i="23"/>
  <c r="C5" i="23"/>
  <c r="E87" i="19"/>
  <c r="D87" i="19"/>
  <c r="C87" i="19"/>
  <c r="E77" i="19"/>
  <c r="D77" i="19"/>
  <c r="C77" i="19"/>
  <c r="E67" i="19"/>
  <c r="E57" i="19" s="1"/>
  <c r="D67" i="19"/>
  <c r="C67" i="19"/>
  <c r="E60" i="19"/>
  <c r="D60" i="19"/>
  <c r="D57" i="19" s="1"/>
  <c r="C60" i="19"/>
  <c r="C57" i="19" s="1"/>
  <c r="G51" i="16"/>
  <c r="G47" i="16"/>
  <c r="F47" i="16"/>
  <c r="G45" i="16"/>
  <c r="G15" i="16"/>
  <c r="F15" i="16"/>
  <c r="G13" i="16"/>
  <c r="E64" i="16"/>
  <c r="G64" i="16" s="1"/>
  <c r="E63" i="16"/>
  <c r="G63" i="16" s="1"/>
  <c r="E62" i="16"/>
  <c r="G62" i="16" s="1"/>
  <c r="E61" i="16"/>
  <c r="G61" i="16" s="1"/>
  <c r="E60" i="16"/>
  <c r="G60" i="16" s="1"/>
  <c r="E59" i="16"/>
  <c r="E58" i="16"/>
  <c r="F58" i="16" s="1"/>
  <c r="E57" i="16"/>
  <c r="F57" i="16" s="1"/>
  <c r="E56" i="16"/>
  <c r="G56" i="16" s="1"/>
  <c r="E55" i="16"/>
  <c r="G55" i="16" s="1"/>
  <c r="E54" i="16"/>
  <c r="G54" i="16" s="1"/>
  <c r="E53" i="16"/>
  <c r="G53" i="16" s="1"/>
  <c r="E52" i="16"/>
  <c r="F52" i="16" s="1"/>
  <c r="E51" i="16"/>
  <c r="F51" i="16" s="1"/>
  <c r="E50" i="16"/>
  <c r="G50" i="16" s="1"/>
  <c r="E49" i="16"/>
  <c r="G49" i="16" s="1"/>
  <c r="E48" i="16"/>
  <c r="G48" i="16" s="1"/>
  <c r="E47" i="16"/>
  <c r="E46" i="16"/>
  <c r="F46" i="16" s="1"/>
  <c r="E45" i="16"/>
  <c r="F45" i="16" s="1"/>
  <c r="E44" i="16"/>
  <c r="E43" i="16"/>
  <c r="G43" i="16" s="1"/>
  <c r="E42" i="16"/>
  <c r="G42" i="16" s="1"/>
  <c r="E41" i="16"/>
  <c r="G41" i="16" s="1"/>
  <c r="E40" i="16"/>
  <c r="G40" i="16" s="1"/>
  <c r="E39" i="16"/>
  <c r="F39" i="16" s="1"/>
  <c r="E38" i="16"/>
  <c r="F38" i="16" s="1"/>
  <c r="E37" i="16"/>
  <c r="G37" i="16" s="1"/>
  <c r="E36" i="16"/>
  <c r="G36" i="16" s="1"/>
  <c r="E35" i="16"/>
  <c r="E34" i="16"/>
  <c r="G34" i="16" s="1"/>
  <c r="E33" i="16"/>
  <c r="G33" i="16" s="1"/>
  <c r="E32" i="16"/>
  <c r="E31" i="16"/>
  <c r="F31" i="16" s="1"/>
  <c r="E30" i="16"/>
  <c r="F30" i="16" s="1"/>
  <c r="E29" i="16"/>
  <c r="G29" i="16" s="1"/>
  <c r="E28" i="16"/>
  <c r="E27" i="16"/>
  <c r="G27" i="16" s="1"/>
  <c r="E26" i="16"/>
  <c r="G26" i="16" s="1"/>
  <c r="E25" i="16"/>
  <c r="E24" i="16"/>
  <c r="G24" i="16" s="1"/>
  <c r="E23" i="16"/>
  <c r="F23" i="16" s="1"/>
  <c r="E21" i="16"/>
  <c r="F21" i="16" s="1"/>
  <c r="E19" i="16"/>
  <c r="G19" i="16" s="1"/>
  <c r="E18" i="16"/>
  <c r="E17" i="16"/>
  <c r="G17" i="16" s="1"/>
  <c r="E16" i="16"/>
  <c r="G16" i="16" s="1"/>
  <c r="E15" i="16"/>
  <c r="E14" i="16"/>
  <c r="F14" i="16" s="1"/>
  <c r="E13" i="16"/>
  <c r="F13" i="16" s="1"/>
  <c r="E12" i="16"/>
  <c r="E11" i="16"/>
  <c r="G11" i="16" s="1"/>
  <c r="E10" i="16"/>
  <c r="G10" i="16" s="1"/>
  <c r="G52" i="3"/>
  <c r="G39" i="3"/>
  <c r="F51" i="3"/>
  <c r="F48" i="3"/>
  <c r="F39" i="3"/>
  <c r="F38" i="3"/>
  <c r="F34" i="3"/>
  <c r="E64" i="3"/>
  <c r="G64" i="3" s="1"/>
  <c r="E63" i="3"/>
  <c r="G63" i="3" s="1"/>
  <c r="E62" i="3"/>
  <c r="F62" i="3" s="1"/>
  <c r="E61" i="3"/>
  <c r="G61" i="3" s="1"/>
  <c r="E60" i="3"/>
  <c r="F60" i="3" s="1"/>
  <c r="E58" i="3"/>
  <c r="F58" i="3" s="1"/>
  <c r="E57" i="3"/>
  <c r="F57" i="3" s="1"/>
  <c r="E56" i="3"/>
  <c r="F56" i="3" s="1"/>
  <c r="E55" i="3"/>
  <c r="F55" i="3" s="1"/>
  <c r="E54" i="3"/>
  <c r="F54" i="3" s="1"/>
  <c r="E53" i="3"/>
  <c r="G53" i="3" s="1"/>
  <c r="E52" i="3"/>
  <c r="F52" i="3" s="1"/>
  <c r="E51" i="3"/>
  <c r="G51" i="3" s="1"/>
  <c r="E50" i="3"/>
  <c r="G50" i="3" s="1"/>
  <c r="E49" i="3"/>
  <c r="F49" i="3" s="1"/>
  <c r="E48" i="3"/>
  <c r="G48" i="3" s="1"/>
  <c r="E47" i="3"/>
  <c r="F47" i="3" s="1"/>
  <c r="E46" i="3"/>
  <c r="F46" i="3" s="1"/>
  <c r="E45" i="3"/>
  <c r="F45" i="3" s="1"/>
  <c r="E43" i="3"/>
  <c r="F43" i="3" s="1"/>
  <c r="E42" i="3"/>
  <c r="F42" i="3" s="1"/>
  <c r="E41" i="3"/>
  <c r="F41" i="3" s="1"/>
  <c r="E40" i="3"/>
  <c r="G40" i="3" s="1"/>
  <c r="E39" i="3"/>
  <c r="E38" i="3"/>
  <c r="G38" i="3" s="1"/>
  <c r="E37" i="3"/>
  <c r="G37" i="3" s="1"/>
  <c r="E36" i="3"/>
  <c r="F36" i="3" s="1"/>
  <c r="E34" i="3"/>
  <c r="G34" i="3" s="1"/>
  <c r="E33" i="3"/>
  <c r="F33" i="3" s="1"/>
  <c r="E31" i="3"/>
  <c r="F31" i="3" s="1"/>
  <c r="E30" i="3"/>
  <c r="F30" i="3" s="1"/>
  <c r="E29" i="3"/>
  <c r="F29" i="3" s="1"/>
  <c r="E27" i="3"/>
  <c r="F27" i="3" s="1"/>
  <c r="E26" i="3"/>
  <c r="F26" i="3" s="1"/>
  <c r="E24" i="3"/>
  <c r="G24" i="3" s="1"/>
  <c r="E23" i="3"/>
  <c r="F23" i="3" s="1"/>
  <c r="E21" i="3"/>
  <c r="F21" i="3" s="1"/>
  <c r="E19" i="3"/>
  <c r="F19" i="3" s="1"/>
  <c r="E17" i="3"/>
  <c r="G17" i="3" s="1"/>
  <c r="E16" i="3"/>
  <c r="F16" i="3" s="1"/>
  <c r="E15" i="3"/>
  <c r="F15" i="3" s="1"/>
  <c r="E14" i="3"/>
  <c r="F14" i="3" s="1"/>
  <c r="E13" i="3"/>
  <c r="F13" i="3" s="1"/>
  <c r="E11" i="3"/>
  <c r="F11" i="3" s="1"/>
  <c r="E10" i="3"/>
  <c r="F10" i="3" s="1"/>
  <c r="I61" i="17"/>
  <c r="H61" i="17"/>
  <c r="I60" i="17"/>
  <c r="H60" i="17"/>
  <c r="I59" i="17"/>
  <c r="H59" i="17"/>
  <c r="I58" i="17"/>
  <c r="H58" i="17"/>
  <c r="I57" i="17"/>
  <c r="H57" i="17"/>
  <c r="I55" i="17"/>
  <c r="H55" i="17"/>
  <c r="I54" i="17"/>
  <c r="H54" i="17"/>
  <c r="I53" i="17"/>
  <c r="H53" i="17"/>
  <c r="I52" i="17"/>
  <c r="H52" i="17"/>
  <c r="I51" i="17"/>
  <c r="H51" i="17"/>
  <c r="I50" i="17"/>
  <c r="H50" i="17"/>
  <c r="I49" i="17"/>
  <c r="H49" i="17"/>
  <c r="I48" i="17"/>
  <c r="H48" i="17"/>
  <c r="I47" i="17"/>
  <c r="H47" i="17"/>
  <c r="I46" i="17"/>
  <c r="H46" i="17"/>
  <c r="I45" i="17"/>
  <c r="H45" i="17"/>
  <c r="I44" i="17"/>
  <c r="H44" i="17"/>
  <c r="I43" i="17"/>
  <c r="H43" i="17"/>
  <c r="I42" i="17"/>
  <c r="H42" i="17"/>
  <c r="I41" i="17"/>
  <c r="H41" i="17"/>
  <c r="I40" i="17"/>
  <c r="H40" i="17"/>
  <c r="I39" i="17"/>
  <c r="H39" i="17"/>
  <c r="I38" i="17"/>
  <c r="H38" i="17"/>
  <c r="I37" i="17"/>
  <c r="H37" i="17"/>
  <c r="I36" i="17"/>
  <c r="H36" i="17"/>
  <c r="I35" i="17"/>
  <c r="H35" i="17"/>
  <c r="I34" i="17"/>
  <c r="H34" i="17"/>
  <c r="I33" i="17"/>
  <c r="H33" i="17"/>
  <c r="I32" i="17"/>
  <c r="H32" i="17"/>
  <c r="I31" i="17"/>
  <c r="H31" i="17"/>
  <c r="I30" i="17"/>
  <c r="H30" i="17"/>
  <c r="I29" i="17"/>
  <c r="H29" i="17"/>
  <c r="I28" i="17"/>
  <c r="H28" i="17"/>
  <c r="I27" i="17"/>
  <c r="H27" i="17"/>
  <c r="H26" i="17"/>
  <c r="I25" i="17"/>
  <c r="H25" i="17"/>
  <c r="I24" i="17"/>
  <c r="H24" i="17"/>
  <c r="I23" i="17"/>
  <c r="H23" i="17"/>
  <c r="I22" i="17"/>
  <c r="H22" i="17"/>
  <c r="I21" i="17"/>
  <c r="H21" i="17"/>
  <c r="I20" i="17"/>
  <c r="H20" i="17"/>
  <c r="I19" i="17"/>
  <c r="H19" i="17"/>
  <c r="I18" i="17"/>
  <c r="H18" i="17"/>
  <c r="I17" i="17"/>
  <c r="H17" i="17"/>
  <c r="I16" i="17"/>
  <c r="H16" i="17"/>
  <c r="I15" i="17"/>
  <c r="H15" i="17"/>
  <c r="I14" i="17"/>
  <c r="H14" i="17"/>
  <c r="I13" i="17"/>
  <c r="H13" i="17"/>
  <c r="I12" i="17"/>
  <c r="H12" i="17"/>
  <c r="I11" i="17"/>
  <c r="H11" i="17"/>
  <c r="I10" i="17"/>
  <c r="H10" i="17"/>
  <c r="I9" i="17"/>
  <c r="H9" i="17"/>
  <c r="I8" i="17"/>
  <c r="H8" i="17"/>
  <c r="I7" i="17"/>
  <c r="H7" i="17"/>
  <c r="E61" i="17"/>
  <c r="E60" i="17"/>
  <c r="E59" i="17"/>
  <c r="E58" i="17"/>
  <c r="E57" i="17"/>
  <c r="E55" i="17"/>
  <c r="E54" i="17"/>
  <c r="E53" i="17"/>
  <c r="E52" i="17"/>
  <c r="E51" i="17"/>
  <c r="E50" i="17"/>
  <c r="E49" i="17"/>
  <c r="E48" i="17"/>
  <c r="E47" i="17"/>
  <c r="E46" i="17"/>
  <c r="E45" i="17"/>
  <c r="E44" i="17"/>
  <c r="E43" i="17"/>
  <c r="E42" i="17"/>
  <c r="E41" i="17"/>
  <c r="E40" i="17"/>
  <c r="E39" i="17"/>
  <c r="E38" i="17"/>
  <c r="E37" i="17"/>
  <c r="E36" i="17"/>
  <c r="E35" i="17"/>
  <c r="E34" i="17"/>
  <c r="E33" i="17"/>
  <c r="E31" i="17"/>
  <c r="E30" i="17"/>
  <c r="E28" i="17"/>
  <c r="E27" i="17"/>
  <c r="E26" i="17"/>
  <c r="E25" i="17"/>
  <c r="E24" i="17"/>
  <c r="E23" i="17"/>
  <c r="E21" i="17"/>
  <c r="E20" i="17"/>
  <c r="E19" i="17"/>
  <c r="E18" i="17"/>
  <c r="E16" i="17"/>
  <c r="E14" i="17"/>
  <c r="E13" i="17"/>
  <c r="E12" i="17"/>
  <c r="E11" i="17"/>
  <c r="E10" i="17"/>
  <c r="E8" i="17"/>
  <c r="D31" i="17"/>
  <c r="F11" i="29" l="1"/>
  <c r="F40" i="16"/>
  <c r="G43" i="3"/>
  <c r="G42" i="3"/>
  <c r="G55" i="3"/>
  <c r="G56" i="3"/>
  <c r="G23" i="16"/>
  <c r="F61" i="3"/>
  <c r="F24" i="16"/>
  <c r="F53" i="16"/>
  <c r="F64" i="3"/>
  <c r="G30" i="16"/>
  <c r="G10" i="3"/>
  <c r="G31" i="16"/>
  <c r="G57" i="16"/>
  <c r="F17" i="3"/>
  <c r="G23" i="3"/>
  <c r="F33" i="16"/>
  <c r="G27" i="3"/>
  <c r="G29" i="3"/>
  <c r="G38" i="16"/>
  <c r="F37" i="3"/>
  <c r="F50" i="3"/>
  <c r="F63" i="3"/>
  <c r="G26" i="3"/>
  <c r="G41" i="3"/>
  <c r="G54" i="3"/>
  <c r="G14" i="16"/>
  <c r="G39" i="16"/>
  <c r="G46" i="16"/>
  <c r="G52" i="16"/>
  <c r="G58" i="16"/>
  <c r="F60" i="16"/>
  <c r="F24" i="3"/>
  <c r="F40" i="3"/>
  <c r="F53" i="3"/>
  <c r="G11" i="3"/>
  <c r="G30" i="3"/>
  <c r="G45" i="3"/>
  <c r="G57" i="3"/>
  <c r="F16" i="16"/>
  <c r="F26" i="16"/>
  <c r="F34" i="16"/>
  <c r="F41" i="16"/>
  <c r="F48" i="16"/>
  <c r="F54" i="16"/>
  <c r="F61" i="16"/>
  <c r="G13" i="3"/>
  <c r="G31" i="3"/>
  <c r="G46" i="3"/>
  <c r="G58" i="3"/>
  <c r="G14" i="3"/>
  <c r="G33" i="3"/>
  <c r="G47" i="3"/>
  <c r="G60" i="3"/>
  <c r="F10" i="16"/>
  <c r="F17" i="16"/>
  <c r="F27" i="16"/>
  <c r="F36" i="16"/>
  <c r="F42" i="16"/>
  <c r="F49" i="16"/>
  <c r="F55" i="16"/>
  <c r="F62" i="16"/>
  <c r="G15" i="3"/>
  <c r="G16" i="3"/>
  <c r="G36" i="3"/>
  <c r="G49" i="3"/>
  <c r="G62" i="3"/>
  <c r="F11" i="16"/>
  <c r="F19" i="16"/>
  <c r="F29" i="16"/>
  <c r="F37" i="16"/>
  <c r="F43" i="16"/>
  <c r="F50" i="16"/>
  <c r="F56" i="16"/>
  <c r="F63" i="16"/>
  <c r="G19" i="3"/>
  <c r="F64" i="16"/>
  <c r="D6" i="26"/>
  <c r="E6" i="26"/>
  <c r="D61" i="2" l="1"/>
  <c r="D48" i="2"/>
  <c r="D47" i="2"/>
  <c r="D46" i="2"/>
  <c r="D40" i="2"/>
  <c r="D39" i="2"/>
  <c r="D38" i="2"/>
  <c r="D37" i="2"/>
  <c r="D36" i="2"/>
  <c r="D35" i="2"/>
  <c r="D34" i="2"/>
  <c r="D33" i="2"/>
  <c r="AF31" i="2"/>
  <c r="AE31" i="2"/>
  <c r="AD31" i="2"/>
  <c r="AC31" i="2"/>
  <c r="AB31" i="2"/>
  <c r="AA31" i="2"/>
  <c r="Z31" i="2"/>
  <c r="Y31" i="2"/>
  <c r="X31" i="2"/>
  <c r="W31" i="2"/>
  <c r="V31" i="2"/>
  <c r="U31" i="2"/>
  <c r="T31" i="2"/>
  <c r="S31" i="2"/>
  <c r="R31" i="2"/>
  <c r="Q31" i="2"/>
  <c r="P31" i="2"/>
  <c r="O31" i="2"/>
  <c r="N31" i="2"/>
  <c r="M31" i="2"/>
  <c r="L31" i="2"/>
  <c r="K31" i="2"/>
  <c r="J31" i="2"/>
  <c r="I31" i="2"/>
  <c r="H31" i="2"/>
  <c r="G31" i="2"/>
  <c r="F31" i="2"/>
  <c r="D29" i="2"/>
  <c r="D28" i="2"/>
  <c r="D27" i="2"/>
  <c r="D26" i="2"/>
  <c r="D25" i="2"/>
  <c r="D24" i="2"/>
  <c r="D23" i="2"/>
  <c r="D21" i="2"/>
  <c r="D20" i="2"/>
  <c r="D19" i="2"/>
  <c r="D18" i="2"/>
  <c r="D17" i="2"/>
  <c r="D16" i="2"/>
  <c r="D15" i="2"/>
  <c r="D14" i="2"/>
  <c r="D13" i="2"/>
  <c r="D12" i="2"/>
  <c r="D11" i="2"/>
  <c r="D10" i="2"/>
  <c r="D8" i="2"/>
  <c r="D7" i="2"/>
  <c r="D22" i="29" l="1"/>
  <c r="E22" i="16"/>
  <c r="D20" i="29"/>
  <c r="F20" i="29" s="1"/>
  <c r="E20" i="16"/>
  <c r="F20" i="16" s="1"/>
  <c r="E20" i="3"/>
  <c r="F20" i="3" s="1"/>
  <c r="E21" i="2"/>
  <c r="E23" i="2"/>
  <c r="E11" i="2"/>
  <c r="E17" i="2"/>
  <c r="E18" i="2"/>
  <c r="E10" i="2"/>
  <c r="E26" i="2"/>
  <c r="E27" i="2"/>
  <c r="E39" i="2"/>
  <c r="E24" i="2"/>
  <c r="E37" i="2"/>
  <c r="E38" i="2"/>
  <c r="E28" i="2"/>
  <c r="E40" i="2"/>
  <c r="E12" i="2"/>
  <c r="E45" i="2"/>
  <c r="D31" i="2"/>
  <c r="E31" i="2" s="1"/>
  <c r="E46" i="2"/>
  <c r="E25" i="2"/>
  <c r="E19" i="2"/>
  <c r="E20" i="2"/>
  <c r="E47" i="2"/>
  <c r="E13" i="2"/>
  <c r="E14" i="2"/>
  <c r="E33" i="2"/>
  <c r="E8" i="2"/>
  <c r="E15" i="2"/>
  <c r="E34" i="2"/>
  <c r="E56" i="2"/>
  <c r="E54" i="2"/>
  <c r="E16" i="2"/>
  <c r="E61" i="2"/>
  <c r="E36" i="2"/>
  <c r="E44" i="2"/>
  <c r="E53" i="2"/>
  <c r="E55" i="2"/>
  <c r="E57" i="2"/>
  <c r="E58" i="2"/>
  <c r="E7" i="2"/>
  <c r="E59" i="2"/>
  <c r="E48" i="2"/>
  <c r="E60" i="2"/>
  <c r="E49" i="2"/>
  <c r="E41" i="2"/>
  <c r="E50" i="2"/>
  <c r="E35" i="2"/>
  <c r="E42" i="2"/>
  <c r="E51" i="2"/>
  <c r="E29" i="2"/>
  <c r="E30" i="2"/>
  <c r="E43" i="2"/>
  <c r="E52" i="2"/>
  <c r="D34" i="16"/>
  <c r="D34" i="3"/>
  <c r="G479" i="31"/>
  <c r="G324" i="31"/>
  <c r="G37" i="31"/>
</calcChain>
</file>

<file path=xl/comments1.xml><?xml version="1.0" encoding="utf-8"?>
<comments xmlns="http://schemas.openxmlformats.org/spreadsheetml/2006/main">
  <authors>
    <author>Admin</author>
  </authors>
  <commentList>
    <comment ref="B14" authorId="0">
      <text>
        <r>
          <rPr>
            <b/>
            <sz val="9"/>
            <color indexed="81"/>
            <rFont val="Tahoma"/>
            <family val="2"/>
          </rPr>
          <t>Admin:</t>
        </r>
        <r>
          <rPr>
            <sz val="9"/>
            <color indexed="81"/>
            <rFont val="Tahoma"/>
            <family val="2"/>
          </rPr>
          <t xml:space="preserve">
Đã quá 3 năm</t>
        </r>
      </text>
    </comment>
    <comment ref="B17" authorId="0">
      <text>
        <r>
          <rPr>
            <b/>
            <sz val="9"/>
            <color indexed="81"/>
            <rFont val="Tahoma"/>
            <family val="2"/>
          </rPr>
          <t>Admin:</t>
        </r>
        <r>
          <rPr>
            <sz val="9"/>
            <color indexed="81"/>
            <rFont val="Tahoma"/>
            <family val="2"/>
          </rPr>
          <t xml:space="preserve">
Đã quá 3 năm
</t>
        </r>
      </text>
    </comment>
    <comment ref="B68" authorId="0">
      <text>
        <r>
          <rPr>
            <b/>
            <sz val="9"/>
            <color indexed="81"/>
            <rFont val="Tahoma"/>
            <family val="2"/>
          </rPr>
          <t>Admin:</t>
        </r>
        <r>
          <rPr>
            <sz val="9"/>
            <color indexed="81"/>
            <rFont val="Tahoma"/>
            <family val="2"/>
          </rPr>
          <t xml:space="preserve">
Đã quá 3 năm</t>
        </r>
      </text>
    </comment>
    <comment ref="B70" authorId="0">
      <text>
        <r>
          <rPr>
            <b/>
            <sz val="9"/>
            <color indexed="81"/>
            <rFont val="Tahoma"/>
            <family val="2"/>
          </rPr>
          <t>Admin:</t>
        </r>
        <r>
          <rPr>
            <sz val="9"/>
            <color indexed="81"/>
            <rFont val="Tahoma"/>
            <family val="2"/>
          </rPr>
          <t xml:space="preserve">
Đã quá 3 năm</t>
        </r>
      </text>
    </comment>
    <comment ref="B72" authorId="0">
      <text>
        <r>
          <rPr>
            <b/>
            <sz val="9"/>
            <color indexed="81"/>
            <rFont val="Tahoma"/>
            <family val="2"/>
          </rPr>
          <t>Admin:</t>
        </r>
        <r>
          <rPr>
            <sz val="9"/>
            <color indexed="81"/>
            <rFont val="Tahoma"/>
            <family val="2"/>
          </rPr>
          <t xml:space="preserve">
Khu đô thị sinh thái VCN  </t>
        </r>
      </text>
    </comment>
  </commentList>
</comments>
</file>

<file path=xl/comments2.xml><?xml version="1.0" encoding="utf-8"?>
<comments xmlns="http://schemas.openxmlformats.org/spreadsheetml/2006/main">
  <authors>
    <author>Admin</author>
  </authors>
  <commentList>
    <comment ref="B8" authorId="0">
      <text>
        <r>
          <rPr>
            <b/>
            <sz val="9"/>
            <color indexed="81"/>
            <rFont val="Tahoma"/>
            <family val="2"/>
          </rPr>
          <t>Admin:</t>
        </r>
        <r>
          <rPr>
            <sz val="9"/>
            <color indexed="81"/>
            <rFont val="Tahoma"/>
            <family val="2"/>
          </rPr>
          <t xml:space="preserve">
Đã quá 3 năm</t>
        </r>
      </text>
    </comment>
    <comment ref="B24" authorId="0">
      <text>
        <r>
          <rPr>
            <b/>
            <sz val="9"/>
            <color indexed="81"/>
            <rFont val="Tahoma"/>
            <family val="2"/>
          </rPr>
          <t>Admin:</t>
        </r>
        <r>
          <rPr>
            <sz val="9"/>
            <color indexed="81"/>
            <rFont val="Tahoma"/>
            <family val="2"/>
          </rPr>
          <t xml:space="preserve">
Đã quá 3 năm</t>
        </r>
      </text>
    </comment>
  </commentList>
</comments>
</file>

<file path=xl/comments3.xml><?xml version="1.0" encoding="utf-8"?>
<comments xmlns="http://schemas.openxmlformats.org/spreadsheetml/2006/main">
  <authors>
    <author>Mr.Tai</author>
    <author>Admin</author>
    <author>Windows User</author>
  </authors>
  <commentList>
    <comment ref="F3" authorId="0">
      <text>
        <r>
          <rPr>
            <b/>
            <sz val="9"/>
            <color indexed="81"/>
            <rFont val="Tahoma"/>
            <family val="2"/>
          </rPr>
          <t>Mr.Tai:</t>
        </r>
        <r>
          <rPr>
            <sz val="9"/>
            <color indexed="81"/>
            <rFont val="Tahoma"/>
            <family val="2"/>
          </rPr>
          <t xml:space="preserve">
Yêu cầu nhập chính xác tên xã: TT Di Linh, xã Bảo Lâm, xã Đinh Trang Hòa
…
</t>
        </r>
      </text>
    </comment>
    <comment ref="B12" authorId="1">
      <text>
        <r>
          <rPr>
            <b/>
            <sz val="9"/>
            <color indexed="81"/>
            <rFont val="Tahoma"/>
            <family val="2"/>
          </rPr>
          <t>Admin:</t>
        </r>
        <r>
          <rPr>
            <sz val="9"/>
            <color indexed="81"/>
            <rFont val="Tahoma"/>
            <family val="2"/>
          </rPr>
          <t xml:space="preserve">
Đã quá 3 năm</t>
        </r>
      </text>
    </comment>
    <comment ref="B34" authorId="1">
      <text>
        <r>
          <rPr>
            <b/>
            <sz val="9"/>
            <color indexed="81"/>
            <rFont val="Tahoma"/>
            <family val="2"/>
          </rPr>
          <t>Admin:</t>
        </r>
        <r>
          <rPr>
            <sz val="9"/>
            <color indexed="81"/>
            <rFont val="Tahoma"/>
            <family val="2"/>
          </rPr>
          <t xml:space="preserve">
Đã quá 3 năm</t>
        </r>
      </text>
    </comment>
    <comment ref="B37" authorId="1">
      <text>
        <r>
          <rPr>
            <b/>
            <sz val="9"/>
            <color indexed="81"/>
            <rFont val="Tahoma"/>
            <family val="2"/>
          </rPr>
          <t>Admin:</t>
        </r>
        <r>
          <rPr>
            <sz val="9"/>
            <color indexed="81"/>
            <rFont val="Tahoma"/>
            <family val="2"/>
          </rPr>
          <t xml:space="preserve">
Đã quá 3 năm
</t>
        </r>
      </text>
    </comment>
    <comment ref="B61" authorId="1">
      <text>
        <r>
          <rPr>
            <b/>
            <sz val="9"/>
            <color indexed="81"/>
            <rFont val="Tahoma"/>
            <family val="2"/>
          </rPr>
          <t>Admin:</t>
        </r>
        <r>
          <rPr>
            <sz val="9"/>
            <color indexed="81"/>
            <rFont val="Tahoma"/>
            <family val="2"/>
          </rPr>
          <t xml:space="preserve">
Đã quá 3 năm</t>
        </r>
      </text>
    </comment>
    <comment ref="B69" authorId="2">
      <text>
        <r>
          <rPr>
            <b/>
            <sz val="9"/>
            <color indexed="81"/>
            <rFont val="Tahoma"/>
            <family val="2"/>
          </rPr>
          <t>Windows User:</t>
        </r>
        <r>
          <rPr>
            <sz val="9"/>
            <color indexed="81"/>
            <rFont val="Tahoma"/>
            <family val="2"/>
          </rPr>
          <t xml:space="preserve">
Đổi tên</t>
        </r>
      </text>
    </comment>
    <comment ref="B71" authorId="1">
      <text>
        <r>
          <rPr>
            <b/>
            <sz val="9"/>
            <color indexed="81"/>
            <rFont val="Tahoma"/>
            <family val="2"/>
          </rPr>
          <t>Admin:</t>
        </r>
        <r>
          <rPr>
            <sz val="9"/>
            <color indexed="81"/>
            <rFont val="Tahoma"/>
            <family val="2"/>
          </rPr>
          <t xml:space="preserve">
Đã quá 3 năm</t>
        </r>
      </text>
    </comment>
  </commentList>
</comments>
</file>

<file path=xl/comments4.xml><?xml version="1.0" encoding="utf-8"?>
<comments xmlns="http://schemas.openxmlformats.org/spreadsheetml/2006/main">
  <authors>
    <author>Windows User</author>
    <author>Admin</author>
  </authors>
  <commentList>
    <comment ref="B10" authorId="0">
      <text>
        <r>
          <rPr>
            <b/>
            <sz val="9"/>
            <color indexed="81"/>
            <rFont val="Tahoma"/>
            <family val="2"/>
          </rPr>
          <t>Windows User:</t>
        </r>
        <r>
          <rPr>
            <sz val="9"/>
            <color indexed="81"/>
            <rFont val="Tahoma"/>
            <family val="2"/>
          </rPr>
          <t xml:space="preserve">
Đổi tên dự án</t>
        </r>
      </text>
    </comment>
    <comment ref="B17" authorId="1">
      <text>
        <r>
          <rPr>
            <b/>
            <sz val="9"/>
            <color indexed="81"/>
            <rFont val="Tahoma"/>
            <family val="2"/>
          </rPr>
          <t>Admin:</t>
        </r>
        <r>
          <rPr>
            <sz val="9"/>
            <color indexed="81"/>
            <rFont val="Tahoma"/>
            <family val="2"/>
          </rPr>
          <t xml:space="preserve">
Đã quá 3 năm</t>
        </r>
      </text>
    </comment>
    <comment ref="B20" authorId="1">
      <text>
        <r>
          <rPr>
            <b/>
            <sz val="9"/>
            <color indexed="81"/>
            <rFont val="Tahoma"/>
            <family val="2"/>
          </rPr>
          <t>Admin:</t>
        </r>
        <r>
          <rPr>
            <sz val="9"/>
            <color indexed="81"/>
            <rFont val="Tahoma"/>
            <family val="2"/>
          </rPr>
          <t xml:space="preserve">
Đã quá 3 năm
</t>
        </r>
      </text>
    </comment>
    <comment ref="B66" authorId="1">
      <text>
        <r>
          <rPr>
            <b/>
            <sz val="9"/>
            <color indexed="81"/>
            <rFont val="Tahoma"/>
            <family val="2"/>
          </rPr>
          <t>Admin:</t>
        </r>
        <r>
          <rPr>
            <sz val="9"/>
            <color indexed="81"/>
            <rFont val="Tahoma"/>
            <family val="2"/>
          </rPr>
          <t xml:space="preserve">
Đã quá 3 năm</t>
        </r>
      </text>
    </comment>
    <comment ref="B68" authorId="1">
      <text>
        <r>
          <rPr>
            <b/>
            <sz val="9"/>
            <color indexed="81"/>
            <rFont val="Tahoma"/>
            <family val="2"/>
          </rPr>
          <t>Admin:</t>
        </r>
        <r>
          <rPr>
            <sz val="9"/>
            <color indexed="81"/>
            <rFont val="Tahoma"/>
            <family val="2"/>
          </rPr>
          <t xml:space="preserve">
Đã quá 3 năm</t>
        </r>
      </text>
    </comment>
    <comment ref="B70" authorId="1">
      <text>
        <r>
          <rPr>
            <b/>
            <sz val="9"/>
            <color indexed="81"/>
            <rFont val="Tahoma"/>
            <family val="2"/>
          </rPr>
          <t>Admin:</t>
        </r>
        <r>
          <rPr>
            <sz val="9"/>
            <color indexed="81"/>
            <rFont val="Tahoma"/>
            <family val="2"/>
          </rPr>
          <t xml:space="preserve">
Khu đô thị sinh thái VCN  </t>
        </r>
      </text>
    </comment>
  </commentList>
</comments>
</file>

<file path=xl/comments5.xml><?xml version="1.0" encoding="utf-8"?>
<comments xmlns="http://schemas.openxmlformats.org/spreadsheetml/2006/main">
  <authors>
    <author>Admin</author>
  </authors>
  <commentList>
    <comment ref="B11" authorId="0">
      <text>
        <r>
          <rPr>
            <b/>
            <sz val="9"/>
            <color indexed="81"/>
            <rFont val="Tahoma"/>
            <family val="2"/>
          </rPr>
          <t>Admin:</t>
        </r>
        <r>
          <rPr>
            <sz val="9"/>
            <color indexed="81"/>
            <rFont val="Tahoma"/>
            <family val="2"/>
          </rPr>
          <t xml:space="preserve">
Đã quá 3 năm</t>
        </r>
      </text>
    </comment>
  </commentList>
</comments>
</file>

<file path=xl/comments6.xml><?xml version="1.0" encoding="utf-8"?>
<comments xmlns="http://schemas.openxmlformats.org/spreadsheetml/2006/main">
  <authors>
    <author>Mr.Tai</author>
  </authors>
  <commentList>
    <comment ref="E3" authorId="0">
      <text>
        <r>
          <rPr>
            <b/>
            <sz val="9"/>
            <color indexed="81"/>
            <rFont val="Tahoma"/>
            <family val="2"/>
          </rPr>
          <t>Mr.Tai:</t>
        </r>
        <r>
          <rPr>
            <sz val="9"/>
            <color indexed="81"/>
            <rFont val="Tahoma"/>
            <family val="2"/>
          </rPr>
          <t xml:space="preserve">
Yêu cầu nhập chính xác tên xã: TT Di Linh, xã Bảo Lâm, xã Đinh Trang Hòa
…
</t>
        </r>
      </text>
    </comment>
  </commentList>
</comments>
</file>

<file path=xl/connections.xml><?xml version="1.0" encoding="utf-8"?>
<connections xmlns="http://schemas.openxmlformats.org/spreadsheetml/2006/main">
  <connection id="1" sourceFile="D:\1. QH SDD 2021 - 2030\Nha Trang\A QHSDD 2021-2030\Lam so lieu\TONG DU AN_EX.mdb" keepAlive="1" name="TONG DU AN_EX" type="5" refreshedVersion="2" background="1" saveData="1">
    <dbPr connection="Provider=Microsoft.Jet.OLEDB.4.0;User ID=Admin;Data Source=D:\1. QH SDD 2021 - 2030\Nha Trang\A QHSDD 2021-2030\Lam so lieu\TONG DU AN_EX.mdb;Mode=Share Deny Write;Extended Properties=&quot;&quot;;Jet OLEDB:System database=&quot;&quot;;Jet OLEDB:Registry Path=&quot;&quot;;Jet OLEDB:Engine Type=5;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 command="TONG_DU_AN_EX" commandType="3"/>
  </connection>
</connections>
</file>

<file path=xl/sharedStrings.xml><?xml version="1.0" encoding="utf-8"?>
<sst xmlns="http://schemas.openxmlformats.org/spreadsheetml/2006/main" count="8636" uniqueCount="2150">
  <si>
    <t>STT</t>
  </si>
  <si>
    <t>Ký hiệu biểu</t>
  </si>
  <si>
    <t>Tên biểu</t>
  </si>
  <si>
    <t>Biểu 01/CH</t>
  </si>
  <si>
    <t>Hiện trạng sử dụng đất năm 20... huyện (quận, thị xã, thành phố thuộc tỉnh, thành phố thuộc thành phố trực thuộc Trung ương) …</t>
  </si>
  <si>
    <t>Biểu 02/CH</t>
  </si>
  <si>
    <t>Kết quả thực hiện quy hoạch sử dụng đất kỳ trước/kế hoạch sử dụng đất năm trước huyện (quận, thị xã, thành phố thuộc tỉnh, thành phố thuộc thành phố trực thuộc Trung ương) …</t>
  </si>
  <si>
    <t>Biểu 03/CH</t>
  </si>
  <si>
    <t>Quy hoạch (điều chỉnh) sử dụng đất đến năm 20... huyện (quận, thị xã, thành phố thuộc tỉnh, thành phố thuộc thành phố trực thuộc Trung ương) …</t>
  </si>
  <si>
    <t>Biểu 04/CH</t>
  </si>
  <si>
    <t>Diện tích chuyển mục đích sử dụng đất trong kỳ quy hoạch phân bổ đến từng đơn vị hành chính cấp xã của huyện (quận, thị xã, thành phố thuộc tỉnh, thành phố thuộc thành phố trực thuộc Trung ương) …</t>
  </si>
  <si>
    <t>Biểu 05/CH</t>
  </si>
  <si>
    <t>Diện tích đất chưa sử dụng đưa vào sử dụng trong kỳ quy hoạch phân bổ đến từng đơn vị hành chính cấp xã của huyện (quận, thị xã, thành phố thuộc tỉnh, thành phố thuộc thành phố trực thuộc Trung ương) …</t>
  </si>
  <si>
    <t>Biểu 06/CH</t>
  </si>
  <si>
    <t>Kế hoạch sử dụng đất năm 20… huyện (quận, thị xã, thành phố thuộc tỉnh, thành phố thuộc thành phố trực thuộc Trung ương) …</t>
  </si>
  <si>
    <t>Biểu 07/CH</t>
  </si>
  <si>
    <t>Kế hoạch chuyển mục đích sử dụng đất năm 20... huyện (quận, thị xã, thành phố thuộc tỉnh, thành phố thuộc thành phố trực thuộc Trung ương) …</t>
  </si>
  <si>
    <t>Biểu 08/CH</t>
  </si>
  <si>
    <t>Kế hoạch thu hồi đất năm 20…. huyện (quận, thị xã, thành phố thuộc tỉnh, thành phố thuộc thành phố trực thuộc Trung ương) …</t>
  </si>
  <si>
    <t>Biểu 09/CH</t>
  </si>
  <si>
    <t>Kế hoạch đưa đất chưa sử dụng vào sử dụng năm 20... huyện (quận, thị xã, thành phố thuộc tỉnh, thành phố thuộc thành phố trực thuộc Trung ương) …</t>
  </si>
  <si>
    <t>Biểu 10/CH</t>
  </si>
  <si>
    <t>Danh mục các công trình, dự án thực hiện trong năm 20... huyện (quận, thị xã, thành phố) …</t>
  </si>
  <si>
    <t>Biểu 11/CH</t>
  </si>
  <si>
    <t>Diện tích, cơ cấu sử dụng đất các khu chức năng huyện (quận, thị xã, thành phố thuộc tỉnh, thành phố thuộc thành phố trực thuộc Trung ương) …</t>
  </si>
  <si>
    <t>Biểu 12/CH</t>
  </si>
  <si>
    <t>Chu chuyển đất đai trong kỳ quy hoạch sử dụng đất 10 năm (20…-20...) huyện (quận, thị xã, thành phố thuộc tỉnh, thành phố thuộc thành phố trực thuộc Trung ương) …</t>
  </si>
  <si>
    <t>Biểu 13/CH</t>
  </si>
  <si>
    <t>Chu chuyển đất đai trong kế hoạch sử dụng đất năm 20… huyện (quận, thị xã, thành phố thuộc tỉnh, thành phố thuộc thành phố trực thuộc Trung ương) …</t>
  </si>
  <si>
    <r>
      <rPr>
        <b/>
        <sz val="13"/>
        <color theme="1"/>
        <rFont val="Times New Roman"/>
        <family val="1"/>
      </rPr>
      <t>Hệ thống biểu trong quy hoạch, kế hoạch sử dụng đất và điều chỉnh quy hoạch, kế hoạch sử dụng đất cấp huyện</t>
    </r>
    <r>
      <rPr>
        <sz val="13"/>
        <color theme="1"/>
        <rFont val="Times New Roman"/>
        <family val="2"/>
      </rPr>
      <t xml:space="preserve">
</t>
    </r>
    <r>
      <rPr>
        <i/>
        <sz val="13"/>
        <color theme="1"/>
        <rFont val="Times New Roman"/>
        <family val="1"/>
      </rPr>
      <t>(Ban hành kèm theo Thông tư số 01/2021/TT-BTNMT ngày 12 tháng 4 năm 2021 của Bộ trưởng Bộ Tài nguyên và Môi trường)</t>
    </r>
  </si>
  <si>
    <t>Đơn vị tính: ha</t>
  </si>
  <si>
    <t>Chỉ tiêu sử dụng đất</t>
  </si>
  <si>
    <t>Mã</t>
  </si>
  <si>
    <t>Tổng diện tích</t>
  </si>
  <si>
    <t>Phân theo đơn vị hành chính</t>
  </si>
  <si>
    <t>Đất nông nghiệp</t>
  </si>
  <si>
    <t>NNP</t>
  </si>
  <si>
    <t>Trong đó:</t>
  </si>
  <si>
    <t>1.1</t>
  </si>
  <si>
    <t>Đất trồng lúa</t>
  </si>
  <si>
    <t>LUA</t>
  </si>
  <si>
    <t>Trong đó: Đất chuyên trồng lúa nước</t>
  </si>
  <si>
    <t>LUC</t>
  </si>
  <si>
    <t>1.2</t>
  </si>
  <si>
    <t>Đất trồng cây hàng năm khác</t>
  </si>
  <si>
    <t>HNK</t>
  </si>
  <si>
    <t>1.3</t>
  </si>
  <si>
    <t>Đất trồng cây lâu năm</t>
  </si>
  <si>
    <t>CLN</t>
  </si>
  <si>
    <t>1.4</t>
  </si>
  <si>
    <t>Đất rừng phòng hộ</t>
  </si>
  <si>
    <t>RPH</t>
  </si>
  <si>
    <t>1.5</t>
  </si>
  <si>
    <t>Đất rừng đặc dụng</t>
  </si>
  <si>
    <t>RDD</t>
  </si>
  <si>
    <t>1.6</t>
  </si>
  <si>
    <t>Đất rừng sản xuất</t>
  </si>
  <si>
    <t>RSX</t>
  </si>
  <si>
    <t>RSN</t>
  </si>
  <si>
    <t>1.7</t>
  </si>
  <si>
    <t>Đất nuôi trồng thủy sản</t>
  </si>
  <si>
    <t>NTS</t>
  </si>
  <si>
    <t>1.8</t>
  </si>
  <si>
    <t>Đất làm muối</t>
  </si>
  <si>
    <t>LMU</t>
  </si>
  <si>
    <t>1.9</t>
  </si>
  <si>
    <t>Đất nông nghiệp khác</t>
  </si>
  <si>
    <t>NKH</t>
  </si>
  <si>
    <t>Đất phi nông nghiệp</t>
  </si>
  <si>
    <t>PNN</t>
  </si>
  <si>
    <t>2.1</t>
  </si>
  <si>
    <t>Đất quốc phòng</t>
  </si>
  <si>
    <t>CQP</t>
  </si>
  <si>
    <t>2.2</t>
  </si>
  <si>
    <t>Đất an ninh</t>
  </si>
  <si>
    <t>CAN</t>
  </si>
  <si>
    <t>2.3</t>
  </si>
  <si>
    <t>Đất khu công nghiệp</t>
  </si>
  <si>
    <t>SKK</t>
  </si>
  <si>
    <t>2.4</t>
  </si>
  <si>
    <t>Đất cụm công nghiệp</t>
  </si>
  <si>
    <t>SKN</t>
  </si>
  <si>
    <t>2.5</t>
  </si>
  <si>
    <t>Đất thương mại, dịch vụ</t>
  </si>
  <si>
    <t>TMD</t>
  </si>
  <si>
    <t>2.6</t>
  </si>
  <si>
    <t>Đất cơ sở sản xuất phi nông nghiệp</t>
  </si>
  <si>
    <t>SKC</t>
  </si>
  <si>
    <t>2.7</t>
  </si>
  <si>
    <t>Đất sử dụng cho hoạt động khoáng sản</t>
  </si>
  <si>
    <t>SKS</t>
  </si>
  <si>
    <t>2.8</t>
  </si>
  <si>
    <t>Đất sản xuất vật liệu xây dựng, làm đồ gốm</t>
  </si>
  <si>
    <t>SKX</t>
  </si>
  <si>
    <t>2.9</t>
  </si>
  <si>
    <t>DHT</t>
  </si>
  <si>
    <t>-</t>
  </si>
  <si>
    <t>Đất giao thông</t>
  </si>
  <si>
    <t>DGT</t>
  </si>
  <si>
    <t>Đất thủy lợi</t>
  </si>
  <si>
    <t>DTL</t>
  </si>
  <si>
    <t>Đất xây dựng cơ sở văn hóa</t>
  </si>
  <si>
    <t>DVH</t>
  </si>
  <si>
    <t>Đất xây dựng cơ sở y tế</t>
  </si>
  <si>
    <t>DYT</t>
  </si>
  <si>
    <t>Đất xây dựng cơ sở giáo dục và đào tạo</t>
  </si>
  <si>
    <t>DGD</t>
  </si>
  <si>
    <t>Đất xây dựng cơ sở thể dục thể thao</t>
  </si>
  <si>
    <t>DTT</t>
  </si>
  <si>
    <t>Đất công trình năng lượng</t>
  </si>
  <si>
    <t>DNL</t>
  </si>
  <si>
    <t>Đất công trình bưu chính, viễn thông</t>
  </si>
  <si>
    <t>DBV</t>
  </si>
  <si>
    <t>Đất xây dựng kho dự trữ quốc gia</t>
  </si>
  <si>
    <t>DKG</t>
  </si>
  <si>
    <t>Đất có di tích lịch sử - văn hóa</t>
  </si>
  <si>
    <t>DDT</t>
  </si>
  <si>
    <t>Đất bãi thải, xử lý chất thải</t>
  </si>
  <si>
    <t>DRA</t>
  </si>
  <si>
    <t>Đất cơ sở tôn giáo</t>
  </si>
  <si>
    <t>TON</t>
  </si>
  <si>
    <t>Đất làm nghĩa trang, nhà tang lễ, nhà hỏa táng</t>
  </si>
  <si>
    <t>NTD</t>
  </si>
  <si>
    <t>Đất xây dựng cơ sở khoa học công nghệ</t>
  </si>
  <si>
    <t>DKH</t>
  </si>
  <si>
    <t>Đất xây dựng cơ sở dịch vụ xã hội</t>
  </si>
  <si>
    <t>DXH</t>
  </si>
  <si>
    <t>Đất chợ</t>
  </si>
  <si>
    <t>DCH</t>
  </si>
  <si>
    <t>2.10</t>
  </si>
  <si>
    <t>Đất danh lam thắng cảnh</t>
  </si>
  <si>
    <t>DDL</t>
  </si>
  <si>
    <t>2.11</t>
  </si>
  <si>
    <t>Đất sinh hoạt cộng đồng</t>
  </si>
  <si>
    <t>DSH</t>
  </si>
  <si>
    <t>2.12</t>
  </si>
  <si>
    <t>Đất khu vui chơi, giải trí công cộng</t>
  </si>
  <si>
    <t>DKV</t>
  </si>
  <si>
    <t>2.13</t>
  </si>
  <si>
    <t>Đất ở tại nông thôn</t>
  </si>
  <si>
    <t>ONT</t>
  </si>
  <si>
    <t>2.14</t>
  </si>
  <si>
    <t>Đất ở tại đô thị</t>
  </si>
  <si>
    <t>ODT</t>
  </si>
  <si>
    <t>2.15</t>
  </si>
  <si>
    <t>Đất xây dựng trụ sở cơ quan</t>
  </si>
  <si>
    <t>TSC</t>
  </si>
  <si>
    <t>2.16</t>
  </si>
  <si>
    <t>Đất xây dựng trụ sở của tổ chức sự nghiệp</t>
  </si>
  <si>
    <t>DTS</t>
  </si>
  <si>
    <t>2.17</t>
  </si>
  <si>
    <t>Đất xây dựng cơ sở ngoại giao</t>
  </si>
  <si>
    <t>DNG</t>
  </si>
  <si>
    <t>2.18</t>
  </si>
  <si>
    <t>Đất tín ngưỡng</t>
  </si>
  <si>
    <t>TIN</t>
  </si>
  <si>
    <t>2.19</t>
  </si>
  <si>
    <t>Đất sông, ngòi, kênh, rạch, suối</t>
  </si>
  <si>
    <t>SON</t>
  </si>
  <si>
    <t>2.20</t>
  </si>
  <si>
    <t>Đất có mặt nước chuyên dùng</t>
  </si>
  <si>
    <t>MNC</t>
  </si>
  <si>
    <t>2.21</t>
  </si>
  <si>
    <t>Đất phi nông nghiệp khác</t>
  </si>
  <si>
    <t>PNK</t>
  </si>
  <si>
    <t>Đất chưa sử dụng</t>
  </si>
  <si>
    <t>CSD</t>
  </si>
  <si>
    <t>TT</t>
  </si>
  <si>
    <t>Kết quả thực hiện</t>
  </si>
  <si>
    <t>Diện tích (ha)</t>
  </si>
  <si>
    <t>So sánh</t>
  </si>
  <si>
    <t>Tỷ lệ (%)</t>
  </si>
  <si>
    <t>(6)=(5)-(4)</t>
  </si>
  <si>
    <t>(7)=(5)/(4)*100%</t>
  </si>
  <si>
    <t>Đất phát triển hạ tầng cấp quốc gia, cấp tỉnh, cấp huyện, cấp xã</t>
  </si>
  <si>
    <t>Diện tích cấp tỉnh phân bổ</t>
  </si>
  <si>
    <t>Diện tích cấp huyện xác định, xác định bổ sung</t>
  </si>
  <si>
    <t>Diện tích phân theo đơn vị hành chính</t>
  </si>
  <si>
    <t>(6)=(7)+(8)+(..);</t>
  </si>
  <si>
    <t>hoặc (6)=(4)+(5)</t>
  </si>
  <si>
    <t>I</t>
  </si>
  <si>
    <t>Loại đất</t>
  </si>
  <si>
    <t>Trong đó: đất có rừng sản xuất là rừng tự nhiên</t>
  </si>
  <si>
    <t>II</t>
  </si>
  <si>
    <t>Khu chức năng</t>
  </si>
  <si>
    <t>Đất khu công nghệ cao</t>
  </si>
  <si>
    <t>KCN</t>
  </si>
  <si>
    <t>Đất khu kinh tế</t>
  </si>
  <si>
    <t>KKT</t>
  </si>
  <si>
    <t>Đất đô thị</t>
  </si>
  <si>
    <t>KDT</t>
  </si>
  <si>
    <t>Khu sản xuất nông nghiệp (khu vực chuyên trồng lúa nước, khu vực chuyên trồng cây công nghiệp lâu năm)</t>
  </si>
  <si>
    <t>KNN</t>
  </si>
  <si>
    <t>Khu lâm nghiệp (khu vực rừng phòng hộ, rừng đặc dụng, rừng sản xuất)</t>
  </si>
  <si>
    <t>KLN</t>
  </si>
  <si>
    <t>Khu du lịch</t>
  </si>
  <si>
    <t>KDL</t>
  </si>
  <si>
    <t>Khu bảo tồn thiên nhiên và đa dạng sinh học</t>
  </si>
  <si>
    <t>KBT</t>
  </si>
  <si>
    <t>Khu phát triển công nghiệp (khu công nghiệp, cụm công nghiệp)</t>
  </si>
  <si>
    <t>KPC</t>
  </si>
  <si>
    <t>Khu đô thị (trong đó có khu đô thị mới)</t>
  </si>
  <si>
    <t>DTC</t>
  </si>
  <si>
    <t>Khu thương mại - dịch vụ</t>
  </si>
  <si>
    <t>KTM</t>
  </si>
  <si>
    <t>Khu đô thị - thương mại - dịch vụ</t>
  </si>
  <si>
    <t>KDV</t>
  </si>
  <si>
    <t>Khu dân cư nông thôn</t>
  </si>
  <si>
    <t>DNT</t>
  </si>
  <si>
    <t>Khu ở, làng nghề, sản xuất phi nông nghiệp nông thôn</t>
  </si>
  <si>
    <t>KON</t>
  </si>
  <si>
    <t>Ghi chú: Khu chức năng không tổng hợp khi tính tổng diện tích tự nhiên</t>
  </si>
  <si>
    <t>DIỆN TÍCH CHUYỂN MỤC ĐÍCH SỬ DỤNG ĐẤT TRONG KỲ QUY HOẠCH PHÂN BỔ ĐẾN TỪNG ĐƠN VỊ HÀNH CHÍNH CẤP XÃ</t>
  </si>
  <si>
    <t>(4)=(5)+(6)+(…)</t>
  </si>
  <si>
    <t>Đất nông nghiệp chuyển sang phi nông nghiệp</t>
  </si>
  <si>
    <t>NNP/PNN</t>
  </si>
  <si>
    <t>LUA/PNN</t>
  </si>
  <si>
    <t>LUC/PNN</t>
  </si>
  <si>
    <t>HNK/PNN</t>
  </si>
  <si>
    <t>CLN/PNN</t>
  </si>
  <si>
    <t>RPH/PNN</t>
  </si>
  <si>
    <t>RDD/PNN</t>
  </si>
  <si>
    <t>RSX/PNN</t>
  </si>
  <si>
    <t>RSN/PNN</t>
  </si>
  <si>
    <t>Đất nuôi trồng thuỷ sản</t>
  </si>
  <si>
    <t>NTS/PNN</t>
  </si>
  <si>
    <t>LMU/PNN</t>
  </si>
  <si>
    <t>NKH/PNN</t>
  </si>
  <si>
    <t>Chuyển đổi cơ cấu sử dụng đất trong nội bộ đất nông nghiệp</t>
  </si>
  <si>
    <t>LUA/CLN</t>
  </si>
  <si>
    <t>Đất trồng lúa chuyển sang đất trồng rừng</t>
  </si>
  <si>
    <t>LUA/LNP</t>
  </si>
  <si>
    <t>LUA/NTS</t>
  </si>
  <si>
    <t>Đất trồng lúa chuyển sang đất làm muối</t>
  </si>
  <si>
    <t>LUA/LMU</t>
  </si>
  <si>
    <t>HNK/NTS</t>
  </si>
  <si>
    <t>HNK/LMU</t>
  </si>
  <si>
    <t>RPH/NKR(a)</t>
  </si>
  <si>
    <t>RDD/NKR(a)</t>
  </si>
  <si>
    <t>RSX/NKR(a)</t>
  </si>
  <si>
    <r>
      <t xml:space="preserve">RSN/NKR </t>
    </r>
    <r>
      <rPr>
        <i/>
        <vertAlign val="superscript"/>
        <sz val="11.5"/>
        <color theme="1"/>
        <rFont val="Times New Roman"/>
        <family val="1"/>
      </rPr>
      <t>(a)</t>
    </r>
  </si>
  <si>
    <t>Đất phi nông nghiệp không phải là đất ở chuyển sang đất ở</t>
  </si>
  <si>
    <t>PKO/OCT</t>
  </si>
  <si>
    <r>
      <t>(a)</t>
    </r>
    <r>
      <rPr>
        <i/>
        <sz val="7"/>
        <color theme="1"/>
        <rFont val="Times New Roman"/>
        <family val="1"/>
      </rPr>
      <t xml:space="preserve">   </t>
    </r>
    <r>
      <rPr>
        <i/>
        <sz val="11.5"/>
        <color theme="1"/>
        <rFont val="Times New Roman"/>
        <family val="1"/>
      </rPr>
      <t>gồm đất sản xuất nông nghiệp, đất nuôi trồng thủy sản, đất làm muối và đất nông nghiệp khác. PKO là đất phi nông nghiệp không phải là đất ở.</t>
    </r>
  </si>
  <si>
    <t>(4)=(5)+(6)+(...)</t>
  </si>
  <si>
    <t>DIỆN TÍCH ĐẤT CHƯA SỬ DỤNG ĐƯA VÀO SỬ DỤNG TRONG KỲ QUY HOẠCH PHÂN BỔ ĐẾN TỪNG ĐƠN VỊ HÀNH CHÍNH CẤP XÃ</t>
  </si>
  <si>
    <t>(4)=(5)+(6)+(7)+(…)</t>
  </si>
  <si>
    <t>Hạng mục</t>
  </si>
  <si>
    <t>Địa điểm (đến cấp xã)</t>
  </si>
  <si>
    <t>Sử dụng vào loại đất</t>
  </si>
  <si>
    <t>Công trình, dự án mục đích quốc phòng, an ninh</t>
  </si>
  <si>
    <t>DIỆN TÍCH, CƠ CẤU SỬ DỤNG ĐẤT CÁC KHU CHỨC NĂNG</t>
  </si>
  <si>
    <t>Khu sản xuất nông nghiệp (khu vực chuyên trồng lúa nƣớc, khu vực chuyên trồng cây công nghiệp lâu năm)</t>
  </si>
  <si>
    <t>Khu bảo tồn thiên nhiên và  đa dạng sinh học</t>
  </si>
  <si>
    <t>Cơ cấu (%)</t>
  </si>
  <si>
    <t>CHU CHUYỂN ĐẤT ĐAI TRONG KỲ QUY HOẠCH SỬ DỤNG ĐẤT 10 NĂM (20…-20...)</t>
  </si>
  <si>
    <t>Diện tích đầu kỳ năm…</t>
  </si>
  <si>
    <t>Chu chuyển đất đai đến năm …</t>
  </si>
  <si>
    <t>Cộng giảm</t>
  </si>
  <si>
    <t>Diện tích cuối kỳ năm</t>
  </si>
  <si>
    <t>TỔNG DIỆN TÍCH ĐẤT TỰ NHIÊN</t>
  </si>
  <si>
    <t>Cộng tăng</t>
  </si>
  <si>
    <t>Diện tích cuối kỳ, năm…..</t>
  </si>
  <si>
    <t>Tăng (+),giảm (-) ha</t>
  </si>
  <si>
    <t>(1)</t>
  </si>
  <si>
    <t>(2)</t>
  </si>
  <si>
    <t>(3)</t>
  </si>
  <si>
    <t>(4)</t>
  </si>
  <si>
    <t>(5)</t>
  </si>
  <si>
    <t>(6)</t>
  </si>
  <si>
    <t>(7)</t>
  </si>
  <si>
    <t>(8)</t>
  </si>
  <si>
    <t>(9)</t>
  </si>
  <si>
    <t>(10)</t>
  </si>
  <si>
    <t>Đất trồng lúa chuyển sang đất trồng cây lâu năm</t>
  </si>
  <si>
    <t>Đất trồng lúa chuyển sang đất nuôi trồng thuỷ sản</t>
  </si>
  <si>
    <t>Đất trồng cây hàng năm khác chuyển sang đất nuôi trồng thuỷ sản</t>
  </si>
  <si>
    <t>Đất rừng phòng hộ chuyển sang đất nông nghiệp không phải là rừng</t>
  </si>
  <si>
    <t xml:space="preserve">Đất trồng cây hàng năm khác chuyển sang đất làm muối </t>
  </si>
  <si>
    <t>Đất rừng đặc dụng chuyển sang đất nông nghiệp không phải là rừng</t>
  </si>
  <si>
    <t>Đất rừng sản xuất chuyển sang đất nông nghiệp không phải là rừng</t>
  </si>
  <si>
    <t>Đất trồng cây hàng năm khác chuyển sang đất làm muối</t>
  </si>
  <si>
    <t>Khu phát trtiển công nghiệp (khu công nghiệp, cụm công nghiệp)</t>
  </si>
  <si>
    <t>Khu thương mại- dịch vụ</t>
  </si>
  <si>
    <t>Phường Vĩnh Hoà</t>
  </si>
  <si>
    <t>Phường Vĩnh Hải</t>
  </si>
  <si>
    <t>Phường Vĩnh Phước</t>
  </si>
  <si>
    <t>Phường Ngọc Hiệp</t>
  </si>
  <si>
    <t>Phường Vĩnh Thọ</t>
  </si>
  <si>
    <t>Phường Xương Huân</t>
  </si>
  <si>
    <t>Phường Vạn Thắng</t>
  </si>
  <si>
    <t>Phường Vạn Thạnh</t>
  </si>
  <si>
    <t>Phường Phương Sài</t>
  </si>
  <si>
    <t>Phường Phương Sơn</t>
  </si>
  <si>
    <t>Phường Phước Hải</t>
  </si>
  <si>
    <t>Phường Phước Tân</t>
  </si>
  <si>
    <t>Phường Lộc Thọ</t>
  </si>
  <si>
    <t>Phường Phước Tiến</t>
  </si>
  <si>
    <t>Phường Tân Lập</t>
  </si>
  <si>
    <t>Phường Phước Hoà</t>
  </si>
  <si>
    <t>Phường Vĩnh Nguyên</t>
  </si>
  <si>
    <t>Phường Phước Long</t>
  </si>
  <si>
    <t>Phường Vĩnh Trường</t>
  </si>
  <si>
    <t>Xã Vĩnh Lương</t>
  </si>
  <si>
    <t>Xã Vĩnh Phương</t>
  </si>
  <si>
    <t>Xã Vĩnh Ngọc</t>
  </si>
  <si>
    <t>Xã Vĩnh Thạnh</t>
  </si>
  <si>
    <t>Xã Vĩnh Trung</t>
  </si>
  <si>
    <t>Xã Vĩnh Hiệp</t>
  </si>
  <si>
    <t>Xã Vĩnh Thái</t>
  </si>
  <si>
    <t>Xã Phước Đồng</t>
  </si>
  <si>
    <t>THÀNH PHỐ NHA TRANG, TỈNH KHÁNH HOÀ</t>
  </si>
  <si>
    <t>KẾ HOẠCH THU HỒI ĐẤT NĂM 2021</t>
  </si>
  <si>
    <t>QUY HOẠCH SỬ DỤNG ĐẤT ĐẾN NĂM 2030</t>
  </si>
  <si>
    <t>KẾ HOẠCH SỬ DỤNG ĐẤT NĂM 2021</t>
  </si>
  <si>
    <t>KẾ HOẠCH CHUYỂN MỤC ĐÍCH SỬ DỤNG ĐẤT NĂM 2021</t>
  </si>
  <si>
    <t>Biểu 10B/CH</t>
  </si>
  <si>
    <t>KẾT QUẢ THỰC HIỆN KẾ HOẠCH SỬ DỤNG ĐẤT NĂM TRƯỚC</t>
  </si>
  <si>
    <t>Diện tích kế hoạch được duyệt (ha)</t>
  </si>
  <si>
    <t xml:space="preserve">KẾT QUẢ THỰC HIỆN QUY HOẠCH SỬ DỤNG ĐẤT KỲ TRƯỚC </t>
  </si>
  <si>
    <t>Diện tích quy hoạch được duyệt (ha)</t>
  </si>
  <si>
    <t>Tổng diện tích tự nhiên</t>
  </si>
  <si>
    <t>Tổng diện tích (ha)</t>
  </si>
  <si>
    <t>(4)=(5)+…+(20)</t>
  </si>
  <si>
    <t>Tổng diện tích tự nhiên (1+2+3)</t>
  </si>
  <si>
    <t xml:space="preserve">Đất trồng lúa </t>
  </si>
  <si>
    <t>LUK</t>
  </si>
  <si>
    <t>LUN</t>
  </si>
  <si>
    <t>Trong đó: đất rừng sản xuất là rừng tự nhiên</t>
  </si>
  <si>
    <t>SKT</t>
  </si>
  <si>
    <t>Đất phát triển hạ tầng</t>
  </si>
  <si>
    <t xml:space="preserve"> -</t>
  </si>
  <si>
    <t>Đất thuỷ lợi</t>
  </si>
  <si>
    <t>Đất cơ sở văn hóa</t>
  </si>
  <si>
    <t>Đất cơ sở y tế</t>
  </si>
  <si>
    <t>Đất cơ sở giáo dục đào tạo</t>
  </si>
  <si>
    <t xml:space="preserve">Đất cơ sở thể dục thể thao </t>
  </si>
  <si>
    <t xml:space="preserve">Đất công trình bưu chính, viễn thông </t>
  </si>
  <si>
    <t>Đất xây dựng kho dữ trữ quốc gia</t>
  </si>
  <si>
    <t>Đất làm nghĩa trang, nghĩa địa, nhà tang lễ, nhà hỏa táng</t>
  </si>
  <si>
    <t>Đất cơ sở khoa học - công nghệ</t>
  </si>
  <si>
    <t>Đất cơ sở dịch vụ xã hội</t>
  </si>
  <si>
    <t>Đất cơ sở tín ngưỡng</t>
  </si>
  <si>
    <t>3.1</t>
  </si>
  <si>
    <t>BCS</t>
  </si>
  <si>
    <t>3.2</t>
  </si>
  <si>
    <t>DCS</t>
  </si>
  <si>
    <t>3.3</t>
  </si>
  <si>
    <t>NCS</t>
  </si>
  <si>
    <t>HIỆN TRẠNG SỬ DỤNG ĐẤT NĂM 2020 CỦA THÀNH PHỐ NHA TRANG, TỈNH KHÁNH HOÀ</t>
  </si>
  <si>
    <t>BIẾN ĐỘNG SỬ DỤNG ĐẤT GIAI ĐOẠN 2016-2020 CỦA THÀNH PHỐ NHA TRANG, TỈNH KHÁNH HOÀ</t>
  </si>
  <si>
    <t>Năm 2015</t>
  </si>
  <si>
    <t>Năm 2020</t>
  </si>
  <si>
    <t>So sánh biến động</t>
  </si>
  <si>
    <t>(8)=(6)-(4)</t>
  </si>
  <si>
    <t>(9)=(7)-(5)</t>
  </si>
  <si>
    <t>Phụ biểu 01/CH</t>
  </si>
  <si>
    <t>Mã /Số CT</t>
  </si>
  <si>
    <t>Diện tích dự án (ha)</t>
  </si>
  <si>
    <t>Diện tích được duyệt KHSD đất năm 2020</t>
  </si>
  <si>
    <t>Diện tích thực hiện năm 2020 (ha)</t>
  </si>
  <si>
    <t>Địa điểm (đến cấp xã, phường)</t>
  </si>
  <si>
    <t>Văn bản pháp lý</t>
  </si>
  <si>
    <t>Ghi chú</t>
  </si>
  <si>
    <t>TỔNG</t>
  </si>
  <si>
    <t>Trong đó số công trình, dự án</t>
  </si>
  <si>
    <r>
      <t xml:space="preserve">Công trình, dự án để phát triển kinh tế - xã hội vì lợi ích quốc gia, công cộng có sử dụng vốn ngân sách </t>
    </r>
    <r>
      <rPr>
        <b/>
        <i/>
        <sz val="12"/>
        <color theme="1"/>
        <rFont val="Times New Roman"/>
        <family val="1"/>
      </rPr>
      <t>(14 công trình, dự án)</t>
    </r>
  </si>
  <si>
    <t xml:space="preserve">Dự án Cơ sở hạ tầng Khu trường học, đào tạo và dạy nghề Bắc Hòn Ông  </t>
  </si>
  <si>
    <t>Phước Đồng</t>
  </si>
  <si>
    <t>Thực hiện 1 phần DA</t>
  </si>
  <si>
    <t>Trường mầm non Lư Cấm (trong Khu TĐC Ngọc Hiệp)</t>
  </si>
  <si>
    <t>Ngọc Hiệp</t>
  </si>
  <si>
    <t>Văn bản số 6190/UBND-TCKH ngày 04/9/2018 của UBND thành phố Nha Trang</t>
  </si>
  <si>
    <t>Trường Cao đẳng Sư phạm Nha Trang (Trường Đại học Khánh Hòa)</t>
  </si>
  <si>
    <t xml:space="preserve"> Vĩnh Lương</t>
  </si>
  <si>
    <t>QĐ số 1562/QĐ-UBND ngày 22/5/2019 của UBND tỉnh Khánh Hòa</t>
  </si>
  <si>
    <t>Nâng cấp đường Phú Đức</t>
  </si>
  <si>
    <t>Vĩnh Hòa</t>
  </si>
  <si>
    <t>Đường tổ 3 Trường Sơn (đoạn nối đường Võ Thị Sáu đến đường Trường Sơn)</t>
  </si>
  <si>
    <t>Vĩnh Trường</t>
  </si>
  <si>
    <t xml:space="preserve">Nút giao thông Ngọc Hội - đường 23/10  </t>
  </si>
  <si>
    <t>Vĩnh Hiệp, Ngọc Hiệp</t>
  </si>
  <si>
    <t>Đường nối dài đường Đội Cấn ra đường 2/4</t>
  </si>
  <si>
    <t>Vĩnh Hải</t>
  </si>
  <si>
    <t>Công văn số 2897/UBND-QLĐT ngày 09/5/2018 của UBND thành phố Nha Trang</t>
  </si>
  <si>
    <t>Nút giao thông kết nối khu trung tâm tài chính thương mại</t>
  </si>
  <si>
    <t>Vĩnh Nguyên, Tân Lập</t>
  </si>
  <si>
    <t>Tuyến đường Vành đai 2 thành phố Nha Trang (đoạn từ cầu Bình Tân đến Quốc lộ 1C)</t>
  </si>
  <si>
    <t>Phước Long, Phước Hải</t>
  </si>
  <si>
    <t>Kè chắn sóng từ Đình Bích Đầm đến nhà phát điện Bích Đầm</t>
  </si>
  <si>
    <t>Vĩnh Nguyên</t>
  </si>
  <si>
    <t>Thông báo số 896/TB-UBND ngày 21/8/2017 của UBND thành phố Nha Trang</t>
  </si>
  <si>
    <t>Trạm biến áp 110kV Trung tâm Nha Trang (khu sân bay)</t>
  </si>
  <si>
    <t>Phước Hòa</t>
  </si>
  <si>
    <t>Văn bản số 5358/NPMU-KT ngày 19/9/2020 của Ban quản lý dự án Lưới điện miền Trung Về việc chuyển tiếp kế hoạch sử dụng đất năm 2021 để thực hiện dự án trên địa bàn TP Nha Trang, tỉnh Khánh Hòa</t>
  </si>
  <si>
    <t xml:space="preserve">Nhà sinh hoạt cộng đồng  </t>
  </si>
  <si>
    <t xml:space="preserve"> Phương Sài</t>
  </si>
  <si>
    <t>Nhà văn hoá thôn Phú Trung 1</t>
  </si>
  <si>
    <t>Vĩnh Thạnh</t>
  </si>
  <si>
    <t>Bệnh viện đa khoa thành phố Nha Trang (Khu đô thị Mỹ Gia)</t>
  </si>
  <si>
    <t>Vĩnh Thái</t>
  </si>
  <si>
    <t>III</t>
  </si>
  <si>
    <r>
      <t xml:space="preserve">Công trình, dự án ngoài ngân sách </t>
    </r>
    <r>
      <rPr>
        <b/>
        <i/>
        <sz val="12"/>
        <color theme="1"/>
        <rFont val="Times New Roman"/>
        <family val="1"/>
      </rPr>
      <t>(07 công trình, dự án)</t>
    </r>
  </si>
  <si>
    <t>Dự án đường 1A (thuộc dự án Khu đô thị VCN - Phước Long II)</t>
  </si>
  <si>
    <t>Phước Long</t>
  </si>
  <si>
    <t>Thông báo số 88/TB-UBND ngày 7/02/2018 của UBND thành phố Nha Trang</t>
  </si>
  <si>
    <t>Khu đô thị sinh thái bán đảo Thanh Phong (giai đoạn 1)</t>
  </si>
  <si>
    <t>Khu đô thị Lê Hồng Phong 2</t>
  </si>
  <si>
    <t xml:space="preserve"> Phước Hải </t>
  </si>
  <si>
    <t>QĐ số 2678/QĐ-UBND ngày 19/8/2019 của UBND tỉnh Khánh Hòa</t>
  </si>
  <si>
    <t>Khu tái định cư S1</t>
  </si>
  <si>
    <t xml:space="preserve"> Vĩnh Trường</t>
  </si>
  <si>
    <t xml:space="preserve">Khu nhà ở Phước Đồng  </t>
  </si>
  <si>
    <t>Dự án CHAMPARAMA RESORT &amp; SPA (phần còn lại)</t>
  </si>
  <si>
    <t>Thông báo số 610/TB-UBND ngày 26/03/2020 của UBND thành phố Nha Trang</t>
  </si>
  <si>
    <t>Dự án Đầu tư Phát triển đảo Hòn Tre (bao gồm các tiểu dự án của Công ty cổ phần Vinpearl)</t>
  </si>
  <si>
    <t>Thông báo số 91/TB-UBND, ngày 16/3/2016 của UBND tỉnh Khánh Hòa Thống báo Điều chỉnh nội dung diện tích, vị trí thu hồi đất của Thông báo số 543/TB-UBND ngày 19/12/2013 của UBND tỉnh Khánh Hòa; Công văn số 197/CV-VP/2019, ngày 24/9/2019 của Công ty Cổ phần Vinpearl</t>
  </si>
  <si>
    <t>IV</t>
  </si>
  <si>
    <r>
      <t xml:space="preserve">Công trình, dự án đưa vào kế hoạch để thực hiện giao đất, cho thuê đất </t>
    </r>
    <r>
      <rPr>
        <b/>
        <i/>
        <sz val="12"/>
        <color theme="1"/>
        <rFont val="Times New Roman"/>
        <family val="1"/>
      </rPr>
      <t>(06 công trình, dự án)</t>
    </r>
  </si>
  <si>
    <t>Trường Cao Đẳng Y tế Khánh Hòa</t>
  </si>
  <si>
    <t xml:space="preserve"> Vĩnh Ngọc</t>
  </si>
  <si>
    <t>Nhà văn hoá thôn Phú Thạnh 3</t>
  </si>
  <si>
    <t>Khu thương mại và dịch vụ ô tô Tín Thanh</t>
  </si>
  <si>
    <t>Vĩnh Trung</t>
  </si>
  <si>
    <t>NQ 07/NQ-HĐND, ngày 10/4/2019 của HĐND tỉnh về việc thông qua danh mục các dự án trồng lúa sang mục đích khác bổ sung trong năm 2019 trên địa bàn tỉnh Khánh Hòa</t>
  </si>
  <si>
    <t>Chùa Quan Thánh</t>
  </si>
  <si>
    <t>Vĩnh Hiệp</t>
  </si>
  <si>
    <t>Nghị quyết 04/NQ-HĐND ngày 11/5/2018 của HĐND tỉnh Khánh Hòa</t>
  </si>
  <si>
    <t>Nhà sinh hoạt cộng đồng (số 3 - Trương Định)</t>
  </si>
  <si>
    <t>Phước Tiến</t>
  </si>
  <si>
    <t>Quá 3 năm</t>
  </si>
  <si>
    <t>Nhà văn hóa Đất Lành</t>
  </si>
  <si>
    <t>NQ 09/NQ-HĐND, ngày 31/7/2019 của HĐND thành phố Nha Trang thông qua Danh mục chuẩn bị đầu tư công năm 2020</t>
  </si>
  <si>
    <t>Nhà văn hóa thôn Võ Cạnh</t>
  </si>
  <si>
    <t>V</t>
  </si>
  <si>
    <t>Kết quả chuyển mục đích sử dụng đất</t>
  </si>
  <si>
    <t>Kết quả chuyển mục đích từ đất nông nghiệp sang đất ở của hộ gia đình, cá nhân</t>
  </si>
  <si>
    <t xml:space="preserve"> Ngọc Hiệp</t>
  </si>
  <si>
    <t xml:space="preserve"> Phước Hải</t>
  </si>
  <si>
    <t xml:space="preserve"> Vạn Thắng</t>
  </si>
  <si>
    <t xml:space="preserve"> Vĩnh Hải</t>
  </si>
  <si>
    <t xml:space="preserve"> Vĩnh Hòa</t>
  </si>
  <si>
    <t xml:space="preserve"> Vĩnh Nguyên</t>
  </si>
  <si>
    <t xml:space="preserve"> Vĩnh Phước</t>
  </si>
  <si>
    <t xml:space="preserve"> Phước Long</t>
  </si>
  <si>
    <t xml:space="preserve"> Phước Đồng</t>
  </si>
  <si>
    <t xml:space="preserve"> Vĩnh Hiệp</t>
  </si>
  <si>
    <t xml:space="preserve"> Vĩnh Phương</t>
  </si>
  <si>
    <t xml:space="preserve"> Vĩnh Thái</t>
  </si>
  <si>
    <t xml:space="preserve"> Vĩnh Thạnh</t>
  </si>
  <si>
    <t xml:space="preserve"> Vĩnh Trung</t>
  </si>
  <si>
    <t>Kết quả chuyển mục đích sử dụng từ đất sản xuất nông nghiệp sang đất cơ sở sản xuất phi nông nghiệp; đất thương mại, dịch vụ</t>
  </si>
  <si>
    <t>TMD/
SKC</t>
  </si>
  <si>
    <t>Kết quả chuyển mục đích sử dụng đất từ nội bộ đất nông nghiệp</t>
  </si>
  <si>
    <t>Kết quả chuyển mục đích từ nội bộ đất phi nông nghiệp (chuyển từ TMD sang ODT)</t>
  </si>
  <si>
    <t xml:space="preserve"> Lộc Thọ</t>
  </si>
  <si>
    <t xml:space="preserve"> Xương Huân</t>
  </si>
  <si>
    <t>Phụ biểu 02/CH: Kết quả thực hiện Danh mục công trình, dự án năm 2020 của thành phố Nha Trang</t>
  </si>
  <si>
    <t xml:space="preserve">Mã </t>
  </si>
  <si>
    <t>Diện tích đưa vào KHSD đất 2021 (ha)</t>
  </si>
  <si>
    <t xml:space="preserve">Xây dựng hệ thống đường cơ động trong khu vực phòng thủ tại Núi Sạn  </t>
  </si>
  <si>
    <t>Vĩnh Hải, Vĩnh Phước</t>
  </si>
  <si>
    <t>Nhà bảo vệ công trình phòng thủ SH01</t>
  </si>
  <si>
    <t>Đường vào xưởng sản xuất chế thử, chuyển giao công nghệ các sản phẩm khoa học công nghệ - Trung tâm Nhiệt đới Việt Nga</t>
  </si>
  <si>
    <t>Vĩnh Phương</t>
  </si>
  <si>
    <t>Trụ sở làm việc mới và trung tâm huyến luyện PCCC tỉnh Khánh Hoà (phần còn lại)</t>
  </si>
  <si>
    <t>Công trình, dự án để phát triển kinh tế - xã hội vì lợi ích quốc gia, công cộng có sử dụng vốn ngân sách</t>
  </si>
  <si>
    <t>Đường Nguyễn Biểu (từ Đường Phan Phù Tiên đến trường Trần Mai Linh)</t>
  </si>
  <si>
    <t>Vĩnh Hải, Vĩnh Hiệp, Ngọc Hiệp, Vĩnh Hòa</t>
  </si>
  <si>
    <t>Đoạn 2: từ Nút giao thông Ngọc Hội đến giao với Quốc lộ 1C (đối diện Trung tâm đăng kiểm Khánh Hòa)</t>
  </si>
  <si>
    <t>Mở rộng đường 18 và 22 khu đô thị Lê Hồng Phong (lên lộ giới 35 m): Phước Hải 0,24 ha, Phước Long 0,11 ha</t>
  </si>
  <si>
    <t>Phước Hải, Phước Long</t>
  </si>
  <si>
    <t>Đường Nguyễn Thái Học (đoạn giữa)</t>
  </si>
  <si>
    <t>Vạn Thạnh</t>
  </si>
  <si>
    <t xml:space="preserve">Dự án Nâng cấp, mở rộng đường Nguyễn Bỉnh Khiêm - Hà Ra, thành phố Nha Trang </t>
  </si>
  <si>
    <t xml:space="preserve"> Xương Huân, Vạn Thạnh</t>
  </si>
  <si>
    <t>Đường Quốc lộ 1A đi cầu Bến Miễu - đoạn Quốc lộ đến Tiểu đoàn 2-E23</t>
  </si>
  <si>
    <t>Vĩnh Ngọc,Vĩnh Phương</t>
  </si>
  <si>
    <t>Dự án đường Tỉnh lộ 3</t>
  </si>
  <si>
    <t>Đường số 74</t>
  </si>
  <si>
    <t>Hồ chứa nước Đắc Lộc</t>
  </si>
  <si>
    <t>Đập ngăn mặn trên sông cái</t>
  </si>
  <si>
    <t>Xây dựng trụ sở mới UBND phường Phước Hải</t>
  </si>
  <si>
    <t>Xây dựng trụ sở mới UBND phường Vĩnh Hải</t>
  </si>
  <si>
    <t>Dự án Khu tái định cư tại xã Vĩnh Thái</t>
  </si>
  <si>
    <t>Mở rộng nghĩa trang phía Bắc</t>
  </si>
  <si>
    <t>Thu hồi các hộ bị sạt lở núi gây sập nhà tại thôn Phước Lộc</t>
  </si>
  <si>
    <t>Thu hồi các hộ bị sạt lở núi khu vực chùa Kỳ Viên</t>
  </si>
  <si>
    <t>Công trình, dự án ngoài ngân sách</t>
  </si>
  <si>
    <t>Khu phức hợp và nhà ở Phước Lợi</t>
  </si>
  <si>
    <t>Dự án Khu đô thị mới Phúc Khánh 2 (phần còn lại)</t>
  </si>
  <si>
    <t xml:space="preserve">Khu đô thị sinh thái bán đảo Thanh Phong (giai đoạn 1) </t>
  </si>
  <si>
    <t>Khu đô thị sinh thái bán đảo Thanh Phong (giai đoạn 2)</t>
  </si>
  <si>
    <t>Khu đô thị sinh thái VCN (bao gồm cả trục đường Bắc - Nam qua khu đô thị)</t>
  </si>
  <si>
    <t>Khu đô thị mới Phước Long (phần còn lại)</t>
  </si>
  <si>
    <t>Phước Long</t>
  </si>
  <si>
    <t>Dự án KĐT Lê Hồng Phong I (thu hồi bổ sung)</t>
  </si>
  <si>
    <t>Khu tái định cư S1 (phần còn lại)</t>
  </si>
  <si>
    <t xml:space="preserve">Khu đô thị Mỹ Gia (Phần còn lại) </t>
  </si>
  <si>
    <t>Khu đô thị Hoàng Long (bao gồm cả phần bổ sung 0,57 ha)</t>
  </si>
  <si>
    <t>Khu dân cư Phước Long - Vĩnh Trường</t>
  </si>
  <si>
    <t>Phước Long, Vĩnh Trường</t>
  </si>
  <si>
    <t xml:space="preserve">Khu đô thị An Bình Tân (Đã thực hiện 16,5 ha, còn lại 3,5 ha) </t>
  </si>
  <si>
    <t>Khu nhà ở Phước Đồng (phần còn lại)</t>
  </si>
  <si>
    <t>Cải tạo, nâng cao khả năng truyền tải đường dây 110kV từ TBA 110kV Nha Trang đi TBA 110kV Ninh Hòa</t>
  </si>
  <si>
    <t>Vĩnh Lương</t>
  </si>
  <si>
    <t>Xây dựng đường dây 220KV Nha Trang - Tháp Chàm</t>
  </si>
  <si>
    <t>Công trình, dự án bán đấu giá quyền SDĐ</t>
  </si>
  <si>
    <t>Bán đấu giá lô đất 86 Quang Trung</t>
  </si>
  <si>
    <t>Lộc Thọ</t>
  </si>
  <si>
    <t>Bán đấu giá lô đất số 02 Lý Tự Trọng</t>
  </si>
  <si>
    <t>Bán đấu giá 78 lô Hòn Rớ II</t>
  </si>
  <si>
    <t>Công trình, dự án đưa vào kế hoạch để thực hiện giao đất, cho thuê đất</t>
  </si>
  <si>
    <t>Bãi đậu xe: Vị trí số 2 (Khu vực kho cảng Bình Tân)</t>
  </si>
  <si>
    <t>Nhà văn hóa tổ 18</t>
  </si>
  <si>
    <t>Nhà sinh hoạt văn hóa TDP 5,6 Thanh Hải</t>
  </si>
  <si>
    <t>Vĩnh Hải</t>
  </si>
  <si>
    <t>A</t>
  </si>
  <si>
    <t>Danh mục dự án quá 03 năm vẫn tiếp tục đưa vào KHSD đất 2021</t>
  </si>
  <si>
    <t>Phụ biểu 03/CH. DANH MỤC CÔNG TRÌNH, DỰ ÁN ĐÃ ĐƯA VÀO KHSD ĐẤT QUÁ 3 NĂM NHƯNG CHƯA THỰC HIỆN CỦA THÀNH PHỐ NHA TRANG, TỈNH KHÁNH HOÀ</t>
  </si>
  <si>
    <t>B</t>
  </si>
  <si>
    <t>Danh mục dự án quá 03 năm đề xuất đưa ra khỏi KHSD đất</t>
  </si>
  <si>
    <t xml:space="preserve">Công trình phòng thủ quân sự  </t>
  </si>
  <si>
    <t>Quyết định số 4543/QĐ-UBND ngày 14/7/2017 của UBND thành phố</t>
  </si>
  <si>
    <t>Nằm trong công trình Xây dựng hệ thống đường cơ động trong khu vực phòng thủ tại Núi Sạn (Vĩnh Hải 52,48 ha, Vĩnh Phước 11,58 ha, Ngọc Hiệp 16,44 ha)</t>
  </si>
  <si>
    <t>Công trình, dự án có sử dụng vốn ngân sách</t>
  </si>
  <si>
    <t xml:space="preserve">Phân hiệu Trường Đại học Tôn Đức Thắng    </t>
  </si>
  <si>
    <t xml:space="preserve">Không phù hợp Quy hoạch chung theo Quyết định số 1396/QĐ-TTg </t>
  </si>
  <si>
    <t>Đường Lương Thế Vinh, LG 13m</t>
  </si>
  <si>
    <t>Không có trong danh mục đầu tư công 2021</t>
  </si>
  <si>
    <t>Nâng cấp, mở rộng đường từ Chung cư Bình Phú đến mương thoát lũ (Nguyễn Chích gđ 2)</t>
  </si>
  <si>
    <t>Đường Lê Lợi</t>
  </si>
  <si>
    <t>Xương Huân</t>
  </si>
  <si>
    <t>Chưa xong quy hoạch chi tiết</t>
  </si>
  <si>
    <t xml:space="preserve">Nhà văn hóa TDP 10,11,12 </t>
  </si>
  <si>
    <t xml:space="preserve">  Vĩnh Phước</t>
  </si>
  <si>
    <t xml:space="preserve">Nhà văn hóa thôn Phước Thuỷ </t>
  </si>
  <si>
    <t>Phước Đồng</t>
  </si>
  <si>
    <t>Dự án chỉnh trang khu vực núi Hòn Xện</t>
  </si>
  <si>
    <t>UBND tỉnh đã có chủ trương thu hồi dự án</t>
  </si>
  <si>
    <t>Dự án KDC ven đê Hữu Hệ thống thoát lũ từ Cầu Phú Vinh đến Sông Tắc</t>
  </si>
  <si>
    <t>Vĩnh Trung, Vĩnh Thái</t>
  </si>
  <si>
    <t>Khu đô thị The Forest Hotel và Villas</t>
  </si>
  <si>
    <t xml:space="preserve"> Vĩnh Trường, Vĩnh Nguyên</t>
  </si>
  <si>
    <t xml:space="preserve">Tạm dừng để điều chỉnh quy hoạch theo Thông báo số 555/TB-UBND ngày 04/12/2020 của UBND tỉnh Khánh Hoà </t>
  </si>
  <si>
    <t>Dự án Khu biệt thự Quốc Anh</t>
  </si>
  <si>
    <t xml:space="preserve">Khu TĐC khu du lịch suối Khoáng nóng Iresort  </t>
  </si>
  <si>
    <t xml:space="preserve">Vĩnh Ngọc </t>
  </si>
  <si>
    <t>Đường số 4 (Đường Phạm Văn Đồng - Granit Vina)</t>
  </si>
  <si>
    <t xml:space="preserve">Không có trong danh mục đầu tư công 2021  </t>
  </si>
  <si>
    <t>Bãi đậu xe: Vị trí số 3 (Trục đường Nguyễn Tất Thành - Phước Đồng)</t>
  </si>
  <si>
    <t>Văn bản số 657/TB-UBND ngày 26/9/2017 của UBND tỉnh Khánh Hoà</t>
  </si>
  <si>
    <t>Chưa có nghị quyết thu hồi đất</t>
  </si>
  <si>
    <t xml:space="preserve">Kè Sông Tắc - Khu đô thị Ven Sông Tắc  </t>
  </si>
  <si>
    <t>Dự án quá 03 năm, Chủ đầu tư không đăng ký lại</t>
  </si>
  <si>
    <t>Nhà máy sản xuất mộc Mỹ Nghệ</t>
  </si>
  <si>
    <t>Bán đấu giá quyền SDĐ Vĩnh Hiệp</t>
  </si>
  <si>
    <t>Trùng quy hoạch kênh mương</t>
  </si>
  <si>
    <t>Bán đấu giá quyền SDĐ trụ sợ UBND phường Phước Hải</t>
  </si>
  <si>
    <t>Phước Hải</t>
  </si>
  <si>
    <t>Do chưa xây xong trụ sở mới</t>
  </si>
  <si>
    <t xml:space="preserve">Bán đấu giá Phòng khám đa khoa khu vực số 4  </t>
  </si>
  <si>
    <t>Tân Lập</t>
  </si>
  <si>
    <t>Phù hợp QHSD đất, Chưa phù hợp QHXD</t>
  </si>
  <si>
    <t xml:space="preserve">Bán đấu giá Phòng khám đa khoa khu vực số 1  </t>
  </si>
  <si>
    <t>Bán đấu giá Đội bảo vệ sức khoẻ bà mẹ trẻ em TP Nha Trang</t>
  </si>
  <si>
    <t>Vạn Thắng</t>
  </si>
  <si>
    <t>Bán đấu giá Nhà hộ sinh Hồng Bàng</t>
  </si>
  <si>
    <t xml:space="preserve">Bán đấu giá Phòng khám đa khoa khu vực số 2  </t>
  </si>
  <si>
    <t>Vĩnh Thọ</t>
  </si>
  <si>
    <t>Bán đấu giá văn phòng Trung tâm Y tế thành phố Nha Trang</t>
  </si>
  <si>
    <t>Bán đấu giá khu đất ô số 32 - Khu dân cư Đường Đệ</t>
  </si>
  <si>
    <t>Chờ điều chỉnh lại quy hoạch chi tiết</t>
  </si>
  <si>
    <t>Khu du lịch Hòn Tằm giai đoạn 2</t>
  </si>
  <si>
    <t>Trung tâm trưng bày, mua bán và cung cấp dịch vụ hậu mãi theo tiêu chuẩn toàn cầu của TOYOTA</t>
  </si>
  <si>
    <t>Trung tâm thương mại chợ Đầm giai đoạn 2</t>
  </si>
  <si>
    <t>Chưa xong thủ tục pháp lý</t>
  </si>
  <si>
    <t>Trung tâm thương mại chợ Xóm Mới</t>
  </si>
  <si>
    <t>Khu đô thị ven sông Tắc</t>
  </si>
  <si>
    <t>Lý do</t>
  </si>
  <si>
    <t>CỦA THÀNH PHỐ NHA TRANG, TỈNH KHÁNH HOÀ</t>
  </si>
  <si>
    <t>Diện tích đưa vào KHSD đất 2021</t>
  </si>
  <si>
    <t>Kết quả thực hiện năm 2020</t>
  </si>
  <si>
    <t>Tiến độ</t>
  </si>
  <si>
    <t>CÔNG TRÌNH, DỰ ÁN NĂM 2020 CHUYỂN TIẾP SANG NĂM 2021</t>
  </si>
  <si>
    <t>Công trình, dự án do quốc hội, chính phủ quyết định đầu tư</t>
  </si>
  <si>
    <t>Dự án cầu vượt trên QL1 tại nút giao với QL1C (phần còn lại)</t>
  </si>
  <si>
    <t>Thông báo số 1462/TB-UBND ngày 13/11/2017 của UBND thành phố Nha Trang</t>
  </si>
  <si>
    <t>Chuyển tiếp</t>
  </si>
  <si>
    <t>Công trình nòng cốt trong khu sơ tán, khu tập trung bí mật, thao trường huấn luyện cấp xã của lực lượng vũ trang thành phố Nha Trang</t>
  </si>
  <si>
    <t>Vĩnh Thái, Vĩnh Trung, Phước Đồng</t>
  </si>
  <si>
    <t>Chưa xong, chuyển tiếp 2021</t>
  </si>
  <si>
    <t>Thông báo số 424/TB-UBND, ngày 10/5/2019 của UBND thành phố Nha Trang</t>
  </si>
  <si>
    <t>Điều chỉnh tên bỏ chữ phường</t>
  </si>
  <si>
    <t>Văn bản số 703/BC-BCH ngày 06/10/2017 của  Ban CHQS thành phố Nha Trang</t>
  </si>
  <si>
    <t>Xây dựng hệ thống đường cơ động trong khu vực phòng thủ tại Núi Sạn (Vĩnh Hải 52,48 ha, Vĩnh Phước 11,58 ha, Ngọc Hiệp 16,44 ha)</t>
  </si>
  <si>
    <t>Văn bản số 435/CV-CNCB ngày 14/8/2020 của Chi nhánh ven biển - Trung tâm nhiệt đới Việt Nga</t>
  </si>
  <si>
    <t xml:space="preserve">Đường giao thông đi vào Trung tâm chỉ huy Cảnh sát PCCC (phần còn lại) </t>
  </si>
  <si>
    <t xml:space="preserve">Nghị quyết số 32/NQ-HĐND Tỉnh ngày 11/8/2016 </t>
  </si>
  <si>
    <t>Công trình, dự án có sử dụng vốn ngân sách địa phương</t>
  </si>
  <si>
    <t>Dự án Cơ sở hạ tầng Khu trường học, đào tạo và dạy nghề Bắc Hòn Ông</t>
  </si>
  <si>
    <t>Nghị quyết 13/NQ-HĐND ngày 10/12/2014 của HĐND tỉnh Khánh Hòa Về việc thu hồi đất để phát triển kinh tế -  hội vì lợi ích quốc gia, công cộng trong năm 2015 trên địa bàn thành phố Nha Trang</t>
  </si>
  <si>
    <t>Trường THPT Vĩnh Lương (tên cũ là Trường THPT Bắc Nha Trang)</t>
  </si>
  <si>
    <t xml:space="preserve">NQ 26/NQ-HĐND ngày 21/7/2020 </t>
  </si>
  <si>
    <t xml:space="preserve">Quyết định số 2641/QĐ-UBND ngày 24/10/2013 của UBND tỉnh Khánh Hòa </t>
  </si>
  <si>
    <t xml:space="preserve">Nghị quyết 03/NQ-HĐND ngày 30/7/2015 của Hội đồng nhân dân thành phố Nha Trang </t>
  </si>
  <si>
    <t>Mở rộng lộ giới đường 28 lên 35m</t>
  </si>
  <si>
    <t>Nghị quyết số 03/NQ-HĐND ngày 06/7/2017 của HĐND tỉnh Khánh Hòa về việc thông qua danh mục các dự án cần thu hồi đất bổ sung để phát triển kinh tế - xã hội vì lợi ích quốc gia, công cộng trogn năm 2017 trên địa bàn tỉnh Khánh Hòa</t>
  </si>
  <si>
    <t>chuyển tiếp</t>
  </si>
  <si>
    <t xml:space="preserve">Nghị quyết 32/NQ-HĐND tỉnh ngày 11/8/2016 </t>
  </si>
  <si>
    <t>Nghị quyết 03/NQ-HĐND thành phố ngày 8/4/2016</t>
  </si>
  <si>
    <t xml:space="preserve">Nút giao thông kết nối khu trung tâm tài chính thương mại (còn lại N14) </t>
  </si>
  <si>
    <t>Kiểm tra lại</t>
  </si>
  <si>
    <t>Nghị quyết số 40/NQ-HĐND ngày 13/12/2016 của HĐND tỉnh Khánh Hòa</t>
  </si>
  <si>
    <t>Cầu Ngọc Thảo</t>
  </si>
  <si>
    <t>Ngọc Hiệp, Vĩnh Phước</t>
  </si>
  <si>
    <t xml:space="preserve">Nghị quyết 04/NQ-HĐND ngày 30/7/2015 của HĐND thành phố Nha Trang </t>
  </si>
  <si>
    <r>
      <t xml:space="preserve">Dự án xây dựng Kè và đường hai bờ Sông Cái Nha Trang </t>
    </r>
    <r>
      <rPr>
        <i/>
        <sz val="12"/>
        <rFont val="Times New Roman"/>
        <family val="1"/>
      </rPr>
      <t>(Thuộc dự án Môi trường bền vững các thành phố duyên hải - Tiểu dự án Nha Trang)</t>
    </r>
  </si>
  <si>
    <t>DTL/DGT</t>
  </si>
  <si>
    <t xml:space="preserve"> Vạn Thắng, Ngọc Hiệp, Vĩnh Phước, Vĩnh Ngọc</t>
  </si>
  <si>
    <t>Tờ trình số 12403/TTr-UBND ngày 24/11/2020 của UBND tỉnh Khánh Hòa</t>
  </si>
  <si>
    <r>
      <t xml:space="preserve">Dự án Chỉnh trang đô thị, xây dựng kè và đường dọc bờ sông Cái, thành phố Nha Trang </t>
    </r>
    <r>
      <rPr>
        <i/>
        <sz val="12"/>
        <rFont val="Times New Roman"/>
        <family val="1"/>
      </rPr>
      <t>(Khu dân cư Cồn Tân Lập, phường Xương Huân</t>
    </r>
    <r>
      <rPr>
        <sz val="12"/>
        <rFont val="Times New Roman"/>
        <family val="1"/>
      </rPr>
      <t>)</t>
    </r>
  </si>
  <si>
    <t>Xương Huân, Vạn Thạnh</t>
  </si>
  <si>
    <t>Văn bản số 7355/UBND-TNMT ngày 28/9/2020 của UBND thành phố Nha Trang</t>
  </si>
  <si>
    <t>Vạn Thạnh</t>
  </si>
  <si>
    <t>Nghị quyết 15/NQ-HĐND ngày 18/7/2018 của HĐND tỉnh Khánh Hòa; Nghị quyết 38/NQ-HĐND ngày 26/10/2019 của HĐND tỉnh</t>
  </si>
  <si>
    <t>Đường D30 kết nối giao thông đường Võ Nguyên Giáp với đường 23 tháng 10</t>
  </si>
  <si>
    <t>Vĩnh Hiệp, Vĩnh Trung</t>
  </si>
  <si>
    <t>Quyết định số 3286/QĐ-UBND, ngày 31/10/2019 của UBND tỉnh Khánh Hòa Về việc phê duyệt dự án đầu tư xây dựng công trình</t>
  </si>
  <si>
    <t>Xây dựng tuyến đường vào dự án tái hiện căn cứ Cách mạng Đồng Bò</t>
  </si>
  <si>
    <t>QĐ số 1019/QĐ-UBND, ngày 26/02/2019 của UBND thành phố Nha Trang Phê duyệt Báo cáo kinh tế kỹ thuật đầu tư xây dựng Công trình: Tuyến đường vào dự án tái hiện căn cứ Cách mạng Đồng Bò</t>
  </si>
  <si>
    <t>Nghị quyết số 13/NQ-HĐND ngày 10/12/2014 của HĐND tỉnh Khánh Hòa</t>
  </si>
  <si>
    <t>Nghị quyết số 37/NQ-HĐND, ngày 21/7/2020 của HĐND tỉnh Về việc điều chỉnh tên dự án tại danh mục các dự án cần thu hồi đất để phát triển kinh tế - xã hội vì lợi ích quốc gia, công cộng trên địa bàn tỉnh Khánh Hòa</t>
  </si>
  <si>
    <t>Đường Chử Đồng Tử kết hợp hệ thống thoát nước thải</t>
  </si>
  <si>
    <t>Vĩnh Phước, Vĩnh Hải, Vĩnh Hòa</t>
  </si>
  <si>
    <t>Thông báo số 470/TB-UBND, ngày 13/3/2019 của UBND thành phố Nha Trang Về việc điều chỉnh, bổ sung  diện tích thu hồi đất tại Thông báo số 534/TB-UBND ngày 30/5/2017 của UBND thành phố Nha Trang về việc thu hồi đất để thực hiện dự án Môi trường bền vững các thành phố duyên hải - Tiểu dự án Nha Trang, thành phố Nha Trang</t>
  </si>
  <si>
    <t>Dự án tín dụng ngành cải tạo cầu yếu và cầu kết nối trên các Quốc lộ (xây dựng mới Cầu Xóm Bóng)</t>
  </si>
  <si>
    <t xml:space="preserve"> Vĩnh Phước, Vĩnh Thọ</t>
  </si>
  <si>
    <t>Nghị quyết số 41/NQ-HĐND, ngày 21/7/2020 của HĐND tỉnh Về việc thông qua các danh mục dự án cần thu hồi đất bổ sung để phát triển kinh tế - xã hội vì lợi ích quốc gia, công cộng trong năm 2020 trên địa bàn tỉnh Khánh Hòa</t>
  </si>
  <si>
    <t>Đường số 38 thuộc Khu dân cư Phước Đồng</t>
  </si>
  <si>
    <t>Văn bản số 3853/STNMT-CCQLĐĐ, ngày 16/9/2020 của Sở Tài nguyên và Môi trường Về việc bổ sung Kế hoạch sử dụng đất năm 2020 của thành phố Nha Trang và thị xã Ninh Hòa và Văn bản số 6316/UBND-TNMT ngày 21/8/2020 của UBND thành phố Nha Trang</t>
  </si>
  <si>
    <t>Nâng cấp, mở rộng tràn Rọc Dài</t>
  </si>
  <si>
    <t>Quyết định số 1190/QĐ-UBND ngày 01/3/2019 của UBND thành phố Nha Trang về việc phê duyệt báo cáo kinh tế kỹ thuật</t>
  </si>
  <si>
    <t>Hệ thống đường giao thông xung quanh dự án Tổ hợp khách sạn và căn hộ cao cấp Oceanus</t>
  </si>
  <si>
    <t>Vĩnh Phước</t>
  </si>
  <si>
    <t>Văn bản số 1454/UBND-QLĐT ngày 12/3/2018 của UBND thành phố Nha Trang</t>
  </si>
  <si>
    <t>Dự án các tuyến đường, hạ tầng kỹ thuật bến tàu du lịch và các công trình phụ trợ</t>
  </si>
  <si>
    <t>Khu hậu cứ bảo dưỡng thiết bị Hàng Hải</t>
  </si>
  <si>
    <t>Vĩnh Trường, Phước Long</t>
  </si>
  <si>
    <t>Văn bản số 9265/UBND-XDNĐ ngày 08/9/2020 của UBND tỉnh Khánh Hòa Về việc phê duyệt bổ sung Kế hoạch sử dụng đất năm 2020 của các huyện, thị xã, thành phố trên địa bàn tỉnh Khánh Hòa</t>
  </si>
  <si>
    <t>Nghị quyết 32/NQ-HĐND tỉnh ngày 11/8/2016; Nghị quyết số 03 ngày 06/7/2017 của HĐND tỉnh; Nghị quyết 15 ngày 18/7/2018 của HĐND tỉnh</t>
  </si>
  <si>
    <t>Quyết định số 2423/QĐ-UBND ngày 18-8-2017 điều chỉnh dự án</t>
  </si>
  <si>
    <t>Hệ thống thoát nước mưa, trạm bơm và Hồ điều hòa Thuộc dự án Môi trường bền vững các thành phố duyên hải - Tiểu dự án Nha Trang</t>
  </si>
  <si>
    <t>Vĩnh Hải, Vĩnh Ngọc</t>
  </si>
  <si>
    <t>Nghị quyết số 32/NQ-HĐND ngày 09/12/2015 của HĐND tỉnh Khánh Hòa</t>
  </si>
  <si>
    <t>Quyết định số 1133/QĐ-UBND ngày 18/5/2020 của UBND tỉnh Khánh Hòa V/v phê duyệt điều chỉnh thiết kế cơ sở dự án xây dựng Đập ngăn mặn trên Sông Cái Nha Trang</t>
  </si>
  <si>
    <r>
      <t xml:space="preserve">Dự án Cơ sở hạ tầng kỹ thuật Khu tái định cư Hòn Rớ II </t>
    </r>
    <r>
      <rPr>
        <i/>
        <sz val="12"/>
        <rFont val="Times New Roman"/>
        <family val="1"/>
      </rPr>
      <t xml:space="preserve"> </t>
    </r>
  </si>
  <si>
    <t>Thông báo số 804/TB-UBND, ngày 06/10/2016 của UBND thành phố Nha Trang Về việc thu hồi đất bổ sung để thực hiện dự án Cơ sở hạ tầng kỹ thuật Khu tái định cư Hòn Rớ II, xã Phước Đồng, thành phố Nha Trang</t>
  </si>
  <si>
    <t>Bổ sung diện tích</t>
  </si>
  <si>
    <t>Hệ thống thoát nước mưa khu vực Nam Hòn Khô</t>
  </si>
  <si>
    <t>Trạm bơm nước mưa</t>
  </si>
  <si>
    <t>Vĩnh Ngọc</t>
  </si>
  <si>
    <t xml:space="preserve"> Quyết định số 3348A/QĐ-UBND ngày 31/10/2016 của UBND tỉnh Khánh Hòa V/v phê duyệt dự án đầu tư xây dựng công trình Môi trường bền vững các thành phố duyên hải – Tiểu dự án Nha Trang.</t>
  </si>
  <si>
    <t>Kè chống sạt lở Suối Lương Hòa</t>
  </si>
  <si>
    <t xml:space="preserve"> Quyết định số 1006/QĐ-UBND ngày 03/9/2020 của UBND thành phố Nha Về việc lập báo cáo nghiên cứu khả thi: Dự án Kè chống sạt lở Lương Hòa  </t>
  </si>
  <si>
    <t>Đầu tư cơ sở hạ tầng chống ngập lụt, xói lở Khu dân cư Mỹ Thanh, xã Cam Thịnh Đông, TP. Cam Ranh, Kè bờ hữu sông Cái và kè bờ sông Cái qua xã Vĩnh Phương, TP. Nha Trang</t>
  </si>
  <si>
    <t xml:space="preserve"> Vĩnh Thạnh, Vĩnh Ngọc</t>
  </si>
  <si>
    <t>Nghị quyết số 69/NQ-HĐND, ngày 29/9/2020 của HĐND tỉnh Về việc thông qua các danh mục dự án cần thu hồi đất bổ sung để phát triển kinh tế - xã hội vì lợi ích quốc gia, công cộng trong năm 2020 trên địa bàn tỉnh Khánh Hòa</t>
  </si>
  <si>
    <t>Văn bản số 6540/UBND-KT ngày 17/10/2014 của UBND tỉnh Khánh Hòa</t>
  </si>
  <si>
    <t>Nhà máy xử lý nước thải phía Bắc</t>
  </si>
  <si>
    <t>Vĩnh Ngọc</t>
  </si>
  <si>
    <t>Mở rộng bãi chôn lấp Lương Hòa</t>
  </si>
  <si>
    <t>Thông báo số 509/TB-UBND, ngày 22/5/2017 của UBND thành phố Nha Trang</t>
  </si>
  <si>
    <t>Khu tái định cư Ngọc Hiệp (phần còn lại)</t>
  </si>
  <si>
    <t>Ngọc Hiệp</t>
  </si>
  <si>
    <t xml:space="preserve">Công văn 7033/UBND-XDNĐ ngày 21/10/2015 của UBND tỉnh Khánh Hoà </t>
  </si>
  <si>
    <t>Nghị quyết 02/NQ-HĐND ngày 31/3/2016 của HĐND tỉnh</t>
  </si>
  <si>
    <t>Nghị quyết số 16/NQ-HĐND ngày 31/7/2019 của HĐND thành phố Nha Trang Về việc phê duyệt chủ trương đầu tư (điều chỉnh diện tích thành 0,73 ha theo Thông báo số 210/TB-UBND ngày 13/5/2020 của UBND tỉnh Khánh Hòa Về việc thông qua kết luận của UBND tỉnh Về việc nghe báo cáo địa điểm xây dựng công trình Trụ sở làm việc UBND phường Vĩnh Hải, TP. Nha Trang)</t>
  </si>
  <si>
    <t>Xây dựng trụ sở mới UBND phường Phước Hải (Khu đô thị Lê Hồng Phong 2)</t>
  </si>
  <si>
    <t>Quyết định 5318/QĐ-CT-UBND ngày 13/8/2016 của UBND thành phố Nha Trang</t>
  </si>
  <si>
    <t>Thông báo số 1368/TB-UBND ngày 19/10/2017 của UBND thành phố Nha Trang</t>
  </si>
  <si>
    <t>Thông báo số 665/TB-UBND ngày 30/6/2017 của UBND thành phố Nha Trang</t>
  </si>
  <si>
    <t>Dự án Khu đô thị mới Phúc Khánh 1 (phần còn lại)</t>
  </si>
  <si>
    <t>Khu đô thị sinh thái bán đảo Thanh Phong (giai đoạn 1), đã có quyết định giao đất với diện tích 7,72 ha</t>
  </si>
  <si>
    <t>Khu đô thị mới phước Long (phần còn lại)</t>
  </si>
  <si>
    <t>Thông báo số 506/TB-UBND ngày 27/8/2015 của UBND tỉnh Khánh Hòa</t>
  </si>
  <si>
    <t>Quyết định số 3633/QĐ-UB ngày 30/12/2004 của UBND tỉnh.</t>
  </si>
  <si>
    <t>Công văn số 6154/UBND-TNMT ngày 27/10/2016 của UBND thành phố Nha Trang</t>
  </si>
  <si>
    <t>Khu đô thị Lê Hồng Phong 1 (phần còn lại)</t>
  </si>
  <si>
    <t xml:space="preserve"> Phước Hải, Phước Long </t>
  </si>
  <si>
    <t>Khu đô thị Lê Hồng Phong 2 (phần còn lại)</t>
  </si>
  <si>
    <t>KDC Nam Vĩnh Hải (phần còn lại)</t>
  </si>
  <si>
    <t>QĐ số 1770/QĐ-UBND ngày 07/6/2019 của UBND tỉnh Khánh Hòa Về việc phê duyệt Điều chỉnh Quy hoạch chi tiết (tỷ lệ 1/500) Khu dân cư Nam Vĩnh Hải, Nha Trang; Văn bản  số 292 VTNS/QLDA-CV ngày 13/9/2019 của Công ty Cổ phần Vật tư Nông sản</t>
  </si>
  <si>
    <t>Khu đô thị Hoàng Long (phần còn lại)</t>
  </si>
  <si>
    <t>Nghị quyết số 19/NQ-HĐND ngày  07/12/2017 của HĐND tỉnh</t>
  </si>
  <si>
    <t xml:space="preserve">Dự án đã thi công xong hạ tầng kỹ thuật; phù hợp QHC theo Quyết định số 1396/QĐ-TTg </t>
  </si>
  <si>
    <t>Khu đô thị Vĩnh Trung (phần còn lại)</t>
  </si>
  <si>
    <t>Khu đô thị Mipeco (Không bao gồm  Trường THCS Bùi Thị Xuân)</t>
  </si>
  <si>
    <t>Công văn số 637/TTPTQĐ-PT ngày 23/7/2019 của Trung tâm phát triển quỹ đất</t>
  </si>
  <si>
    <t xml:space="preserve">Khu phức hợp và nhà ở Phước Lợi  </t>
  </si>
  <si>
    <t>GCNĐT số 37121000236 do UBND tỉnh cấp lần đầu ngày 30/3/2011, điều chỉnh lần 2 ngày 30/6/2015</t>
  </si>
  <si>
    <t>Công văn số 4452/UBND-XDNĐ ngày 24/7/2014 của UBND tỉnh; Nghị quyết số 13/NQ-HĐND ngày 10/12/2014 của HĐND tỉnh Khánh Hòa</t>
  </si>
  <si>
    <t>Chuyển tiếp vì Phù hợp quy hoạch chung theo Quyết định số 1396/QĐ-TTg</t>
  </si>
  <si>
    <t>Dự án Đầu tư Phát triển đảo Hòn Tre</t>
  </si>
  <si>
    <t>Thông báo số 91/TB-UBND, ngày 16/3/2016 của UBND tỉnh Khánh Hòa Thống báo Điều chỉnh nội dung diện tích, vị trí thu hồi đất của Thông báo số 543/TB-UBND ngày 19/12/2013 của UBND tỉnh Khánh Hòa</t>
  </si>
  <si>
    <t>Điều chỉnh diện tích</t>
  </si>
  <si>
    <t>Công văn số 3959/CREB-ĐB ngày 30/9/2020 của Ban quản lý dự án điện nông thôn miền Trung Về việc chuyển tiếp kế hoạch sử dụng đất sang năm 2021 dự án ĐZ từ TBA 110kV Nha Trang đi TBA 110kV Ninh Hòa</t>
  </si>
  <si>
    <t xml:space="preserve">Tiểu dự án cải tạo và phát triển lưới điện trung hạ áp khu vực trung tâm huyện lỵ, thị xã, thành phố trực thuộc tỉnh Khánh Hòa </t>
  </si>
  <si>
    <t>Các phường: Vĩnh Hải, Vĩnh Hòa, Phước Hải và các xã: Vĩnh Ngọc, Vĩnh Lương, Vĩnh Thái, Vĩnh Trung</t>
  </si>
  <si>
    <t>NQ số 36/NQ-HĐND, ngày 06/12/2018 của HĐND tỉnh; Công văn số 4275/CREB-ĐB, ngày 11/10/2019 của Ban quản lý dự án Điện nông thôn miền Trung Về việc Chuyển tiếp kế hoạch sử dụng đất Tiểu dự án Cải tạo và phát triển lưới điện trung hạ áp khu vực trung tâm huyện lỵ, thị xã, thành phố thuộc tỉnh Khánh Hòa  từ năm 2019 sang năm 2020</t>
  </si>
  <si>
    <t>Dự án Cải tạo ĐZ 110kV Nha Trang - Diên Khánh - Suối Dầu</t>
  </si>
  <si>
    <t>Vĩnh Phương, Vĩnh Trung</t>
  </si>
  <si>
    <t>Đường dây 220kV Krông Búk - Nha Trang mạch 2</t>
  </si>
  <si>
    <t>Vĩnh Lương, Vĩnh Phương</t>
  </si>
  <si>
    <t>Văn bản số 10284/UBND-KT ngày 16/10/2019 của UBND tỉnh Khánh Hòa về việc thống nhất chủ trương hướng tuyến</t>
  </si>
  <si>
    <t>Trạm biến áp 110kV Lương Sơn và đấu nối</t>
  </si>
  <si>
    <t>Văn bản số 3905/CREB-ĐB ngày 29/9/2020 của Ban quản lý dự án điện nông thôn miền Trung Về việc chuyển tiếp kế hoạch sử dụng đất từ năm 2020 sang năm 2021 cho dự án: Trạm biến áp 110kV Lương Sơn và đấu nối, tiểu dự án KfW3.2</t>
  </si>
  <si>
    <t>Xây dựng Đường dây 500kV nhiệt điện Vân Phong - Vĩnh Tân</t>
  </si>
  <si>
    <t>Văn bản số 7750/CPMB-PĐB ngày 24/8/2020 của Ban QLDA Các công trình điện miền Trung Về việc đăng ký chuyển tiếp và bổ sung kế hoạch sử dụng đất năm 2021 để xây dựng dự án Đường dây 500kV nhiệt điện Vân Phong - Vĩnh Tân, đoạn tuyến đi qua thành phố Nha Trang, tỉnh Khánh Hòa</t>
  </si>
  <si>
    <t xml:space="preserve">Công trình, dự án bán đấu giá quyền SDĐ  </t>
  </si>
  <si>
    <t>Bán đấu giá thửa đất Đồn Biên phòng 372 (thửa số 174 thuộc tờ số 05)</t>
  </si>
  <si>
    <t xml:space="preserve"> Vĩnh Thọ</t>
  </si>
  <si>
    <t>Bán đấu giá khu đất ô số 97 Hoàng Diệu</t>
  </si>
  <si>
    <t>CV 8337/UBND-TNMT ngày 17/10/2019 của UBND TP Nha Trang</t>
  </si>
  <si>
    <t>Bán đấu giá khu vực Kho cảng Bình Tân</t>
  </si>
  <si>
    <t>TMD/ODT</t>
  </si>
  <si>
    <t>CV số 10574/UBND-XDNĐ ngày 17/10/2018 của UBND tỉnh Khánh Hoà</t>
  </si>
  <si>
    <t>Bán đấu giá thửa đất số 04, 06 thuộc tờ 18</t>
  </si>
  <si>
    <t>Bán đấu giá Lô đất số 12 tổ 35 Sơn Hải (QHCT 1/500 của Phường Vĩnh Thọ)</t>
  </si>
  <si>
    <t>Bán đấu giá thửa đất số 03 thuộc tờ số 06</t>
  </si>
  <si>
    <t>Bán đấu giá thửa đất số 200, 202, 238 (trích một phần) thuộc tờ số 22 (Mảnh số 356-596-2-a)</t>
  </si>
  <si>
    <t>Nhà văn hóa tổ 18 Tây Bắc</t>
  </si>
  <si>
    <t>Chờ giao đất</t>
  </si>
  <si>
    <t>Khai thác nước khoáng phục vụ ngâm tắm (Công ty CP Du lịch khoáng nóng Nha Trang Seafoods-F17)</t>
  </si>
  <si>
    <t>Khai thác nước khoáng phục vụ ngâm tắm tại giếng khoan VP2 (Công ty TNHH Sao Mai Thế Kỷ 21)</t>
  </si>
  <si>
    <t>Công văn số 8384/TNMT, ngày 18/10/2019 của phòng Tài nguyên và Môi trường thành phố Nha Trang</t>
  </si>
  <si>
    <t>CV 3948/STNMT-CCQLĐĐ ngày 30/8/2019 của Sở Tài nguyên và Môi trường Khánh Hoà</t>
  </si>
  <si>
    <t>Khai thác nước khoáng phục vụ ngâm tắm khu vực giếng khoan GR1 (Công ty CP Du lịch khoáng nóng Nha Trang Seafoods-F17)</t>
  </si>
  <si>
    <t>Giấy phép khai thác khoáng sản số 1669/GP-BTNMT ngày 10/7/2017 ; Công văn 152/CV.DLKN-F17 ngày 17/7/2019 của Công ty CP DLKN Nha Trang Seafood-F17</t>
  </si>
  <si>
    <t>Trung tâm bến du thuyền hoàng gia (Tầng hầm nối khối nhà A-B)</t>
  </si>
  <si>
    <t>Mở rộng dự án tại 04 khu vực thuộc Công ty cổ phần Vinpearl (Khu khách sạn và biệt thự Luxury: khu 1: 0,76ha; khu 02: 2ha; Khu Golf land resort and villas: khu 3: 2,2 ha; khu 4: 1,86ha)</t>
  </si>
  <si>
    <t>CV 293/UBND-XDNĐ ngày 28/6/2018 của UBND tỉnh Khánh Hoà</t>
  </si>
  <si>
    <t>Vinpearl Golfland Resort và Villas (Khu vực 1)</t>
  </si>
  <si>
    <t>Vinpearl Golfland Resort và Villas (Khu vực 2)</t>
  </si>
  <si>
    <t>Vinpearl Golfland Resort và Villas (Khu vực 3)</t>
  </si>
  <si>
    <t>Vinpearl Golfland Resort và Villas (Khu vực 6)</t>
  </si>
  <si>
    <t>Khu biệt thự Bãi Suốt (Khu vực 4)</t>
  </si>
  <si>
    <t>Khu biệt thự Bãi Suốt (Khu vực 5)</t>
  </si>
  <si>
    <t>Dự án nhà ở xã hội CC3-KĐT Mỹ Gia</t>
  </si>
  <si>
    <t>CV 8258/UBND-XDNĐ ngày 16/8/2019 của UBND tỉnh Khánh Hoà</t>
  </si>
  <si>
    <t>Khu tái định cư Chò Vò</t>
  </si>
  <si>
    <t xml:space="preserve">CV 8337/UBND-TNMT ngày 17/10/2019 của UBND TP Nha Trang; Nghị quyết số 13/NQ-HĐND ngày 10/12/2014 của HĐND tỉnh Khánh Hòa </t>
  </si>
  <si>
    <t>Khu đô thị Hướng biển Nha Trang (Haborizon Nha Trang)</t>
  </si>
  <si>
    <t>Đã xong, chờ giao đất</t>
  </si>
  <si>
    <t>Di dời Miếu Ấp Bắc</t>
  </si>
  <si>
    <t>Công văn số 8074/UBND-TNMT ngày 04/10/2019 của UBND thành phố Nha Trang Về việc di dời Miếu Ấp Bắc tại thôn Thái Thông 1, xã Vĩnh Thái</t>
  </si>
  <si>
    <t>CÔNG TRÌNH, DỰ ÁN MỚI NĂM 2021</t>
  </si>
  <si>
    <t>Xây dựng trụ sở làm việc của Trường Trung cấp Kỹ thuật miền Trung</t>
  </si>
  <si>
    <t>Văn bản số 2953/STNMT-CCQLĐĐ ngày 16/7/2020 của Sở Tài nguyên và Môi trường; Văn bản số 6094/UBND-TNMT ngày 14/8/2020 của UBND thành phố Nha Trang</t>
  </si>
  <si>
    <t>Khu vực phòng thủ Vĩnh Lương (Hòn Thông)</t>
  </si>
  <si>
    <t>Báo cáo số 1050/BCH-TM ngày 24/11/2020 của Ban CHQS TP Nha Trang Về việc báo cáo kết quả thực hiện KHSD đất năm 2020 và đăng ký nhu cầu sử dụng đất năm 2021 trên địa bàn thành phố Nha Trang</t>
  </si>
  <si>
    <r>
      <t>Công trình chiến đấu Vĩnh Nguyên</t>
    </r>
    <r>
      <rPr>
        <i/>
        <sz val="12"/>
        <color theme="1"/>
        <rFont val="Times New Roman"/>
        <family val="1"/>
      </rPr>
      <t xml:space="preserve"> (tổng diện tích là 1 ha, trong đó: hiện trạng có 0,50 ha, mở rộng thêm 0,50 ha)</t>
    </r>
  </si>
  <si>
    <t>Báo cáo số 1009/BCH-TM ngày 10/11/2020 của Ban CHQS TP Nha Trang Về việc báo cáo kết quả thực hiện KHSD đất năm 2020 và đăng ký nhu cầu sử dụng đất năm 2021 trên địa bàn thành phố Nha Trang</t>
  </si>
  <si>
    <t>Công trình Xây dựng 08 phòng  học và nhà đa năng trường Tiểu học Vĩnh Trung</t>
  </si>
  <si>
    <t>Quyết định số 8727/QĐ-CT-UBND ngày 30/10/2019 V/v phê duyệt báo cáo kinh tế - kỹ thuật</t>
  </si>
  <si>
    <r>
      <t xml:space="preserve">Đường Ngô Quyền </t>
    </r>
    <r>
      <rPr>
        <i/>
        <sz val="12"/>
        <rFont val="Times New Roman"/>
        <family val="1"/>
      </rPr>
      <t>(tổng diện tích là 0,80 ha, trong đó diện tích thu hồi là 0,02 ha)</t>
    </r>
  </si>
  <si>
    <t>Quyết định số 411/QĐ-UBND ngày 15/5/2020 của UBND thành phố Nha Trang Về việc lập báo cáo đề xuất chủ trương đầu tư các công trình thuộc Ban QLDA các CTXD Nha Trang</t>
  </si>
  <si>
    <t>Kết nối đường nội bộ khu 22-26 Cao Bá Quát</t>
  </si>
  <si>
    <t>Phước Tân</t>
  </si>
  <si>
    <t>Nghị quyết số 30/NQ-HĐND ngày 19/12/2019 của HĐND Thành phố Nha Trang</t>
  </si>
  <si>
    <t>Nâng cấp đường Vạn Hòa</t>
  </si>
  <si>
    <t>Thực hiện theo NQ 17</t>
  </si>
  <si>
    <t>Cầu Kim Bồng thuộc Dự án Môi trường bền vững các thành phố duyên hải - Tiểu dự án thành phố Nha Trang</t>
  </si>
  <si>
    <t>Vạn Thắng,  Ngọc Hiệp</t>
  </si>
  <si>
    <t>Quyết định số 2955/QĐ-UBND ngày 30/10/2020 V/v phê duyệt dự án đâu tư xây dựng công trình Cầu qua sông Kim Bồng, thành phố Nha Trang</t>
  </si>
  <si>
    <r>
      <t xml:space="preserve">Kè chống sạt lở bờ tả cầu Suối Lở thôn Văn Đăng 1 </t>
    </r>
    <r>
      <rPr>
        <i/>
        <sz val="12"/>
        <rFont val="Times New Roman"/>
        <family val="1"/>
      </rPr>
      <t>(tổng diện tích là 0,88 ha, trong đó diện tích thu hồi là 0,18 ha)</t>
    </r>
  </si>
  <si>
    <t>Quyết định số 8766/QĐ-CT-UBND ngày 30/10/2019 của UBND thành phố Nha Trang Về việc phê duyệt Báo cáo KTKT</t>
  </si>
  <si>
    <r>
      <t xml:space="preserve">Dự án Tiêu thoát lũ các xã Diên Sơn - Diên Điền - Diên Phú huyện Diên Khánh và thành phố Nha Trang </t>
    </r>
    <r>
      <rPr>
        <i/>
        <sz val="12"/>
        <color theme="1"/>
        <rFont val="Times New Roman"/>
        <family val="1"/>
      </rPr>
      <t>(đoạn qua xã Vĩnh Phương, thành phố Nha Trang)</t>
    </r>
  </si>
  <si>
    <t>Nghị quyết số 10/NQ-HĐND ngày 15/5/2020 của HĐND tỉnh Khánh Hòa Về chủ trương đầu tư: Tiêu thoát lũ các xã Diên Sơn - Diên Điền - Diên Phú huyện Diên Khánh; Quyết định số 1875/QĐ-UBND ngày 28/7/2020 Về việc điều chỉnh kế hoạch vốn ngân sách trung ương năm 2020</t>
  </si>
  <si>
    <t>Kè bờ phường Vĩnh Nguyên</t>
  </si>
  <si>
    <t>QĐ số 3335/NQ-HĐND ngày 31/10/2019 của UBND tỉnh Khánh Hòa Về việc phê duyệt dự án đầu tư xây dựng công trình Kè bờ phường Vĩnh Nguyên</t>
  </si>
  <si>
    <t>Trung tâm Ứng dụng tiến bộ khoa học và công nghệ Khánh Hòa</t>
  </si>
  <si>
    <t xml:space="preserve">Nghị quyết 09/NQ-HĐND ngày 7/7/2015 của HĐND tỉnh </t>
  </si>
  <si>
    <t>Xây dựng hạ tầng kỹ thuật khu TĐC Vĩnh Thái - Vĩnh Trung</t>
  </si>
  <si>
    <t>Vĩnh Thái, Vĩnh Trung</t>
  </si>
  <si>
    <t>Văn bản số 9047/UBND-XDNĐ ngày 01/9/2020 Về việc lập báo cáo đề xuất chủ trương đầu tư</t>
  </si>
  <si>
    <t>Trồng cây xanh cách ly cho vùng đệm nhà máy xử lý nước thải phía Nam thành phố Nha Trang</t>
  </si>
  <si>
    <t>Quyết định số 57/QĐ-UBND ngày 21/01/2020 của UBND thành phố Nha Trang Về việc lập báo cáo đề xuất chủ trường đầu tư dự án</t>
  </si>
  <si>
    <t>bổ sung</t>
  </si>
  <si>
    <t>Thu hồi đất hộ gia đình, dự án di dời do sạt lở tại Vĩnh Trường</t>
  </si>
  <si>
    <t>Văn bản số 1024/TTQĐ ngày 14/12/2020 của Trung tâm Phát triển quỹ đất TP Nha Trang</t>
  </si>
  <si>
    <t>Dự án đầu tư xây dựng đường giao thông, bãi đỗ xe tại phường Vĩnh Nguyên</t>
  </si>
  <si>
    <t>Thông báo số 4488-CV/VPTU ngày 05/8/2020 của Tỉnh ủy Khánh Hòa Về việc đồng ý chủ trương đầu tư; Thông báo số 236/UBND-XDNĐ ngày 27/5/2020 của UBND tỉnh Khánh Hòa về chủ trương thực hiện Dự án đầu tư xây dựng đường giao thông, bãi đỗ xe tại phường Vĩnh Nguyên, TP Nha Trang</t>
  </si>
  <si>
    <t>Dự án nhà ở Hồng Hiếu</t>
  </si>
  <si>
    <t>VB 3814/UBND ngày 20/4/2018 của UBND tỉnh</t>
  </si>
  <si>
    <t>Bán đấu giá quyền SDĐ khu đất HTX Nông nghiệp Phước Hải</t>
  </si>
  <si>
    <t>Phước Hải</t>
  </si>
  <si>
    <t>Bán đấu giá quyền SDĐ thửa đất phường Phước Hải</t>
  </si>
  <si>
    <t>Bán đấu giá quyền SDĐ thửa đất do công ty VCN trả lại</t>
  </si>
  <si>
    <t>Bán đấu giá quyền SDĐ 4 lô đất Vĩnh Hiệp</t>
  </si>
  <si>
    <t>Vĩnh Hiệp</t>
  </si>
  <si>
    <t>Bán đấu giá quyền SDĐ đất công ích (Kho chứa hàng Thu Hà)</t>
  </si>
  <si>
    <t>Chùa Long Sơn</t>
  </si>
  <si>
    <t>Phương Sơn</t>
  </si>
  <si>
    <t>Quyết định số 1203/QĐ-UBND ngày 26/5/2020 của UBND tỉnh Khánh Hòa Về việc xác lập sở hữu toàn dân nhà đất số 24 Phật Học</t>
  </si>
  <si>
    <t>Đình Trí Nguyên</t>
  </si>
  <si>
    <t>Văn bản số 1515/UBND ngày 23/11/2020 của UBND phường Vĩnh Nguyên</t>
  </si>
  <si>
    <t>Dự án Nhật Tiến Plaza (thuê đất)</t>
  </si>
  <si>
    <t>Quyết định số 1549/QĐ-UBND ngày 20/2/2014 của UBND tỉnh Khánh Hòa</t>
  </si>
  <si>
    <t>Dự án công viên Văn hóa và Du lịch Sinh Thái Vinpearl</t>
  </si>
  <si>
    <t>Văn bản số 259-NT/CV-VP/2020 ngày 16/11/2020 của Công ty Cổ phần Vinpearl</t>
  </si>
  <si>
    <t>Dự án Vinpearl Phú Quý</t>
  </si>
  <si>
    <t>Vĩnh Nguyên, Vĩnh Trường</t>
  </si>
  <si>
    <t>Cửa hàng xăng dầu số 7 phần mở rộng (Petrolimex- Cửa hàng 7)</t>
  </si>
  <si>
    <t>Hết thời hạn thuê đất, đăng ký KHSD đất để tiếp tục giao đất, thuê đất</t>
  </si>
  <si>
    <t>Cửa hàng xăng dầu số 3 (Petrolimex- Cửa hàng 3)</t>
  </si>
  <si>
    <t>Cửa hàng xăng dầu số 20 (Petrolimex- Cửa hàng 20)</t>
  </si>
  <si>
    <t xml:space="preserve">Dự án Bến tàu phục vụ dân sinh </t>
  </si>
  <si>
    <t>Văn bản số 10209/UBND-XDNĐ ngày 28/9/2020 của UBND tỉnh Khánh Hòa</t>
  </si>
  <si>
    <t>Khu du lịch sinh thái Làng Tre</t>
  </si>
  <si>
    <t>Danh mục đăng ký chuyển mục đích của hộ gia đình, cá nhân (chi tiết xem biểu 7.4)</t>
  </si>
  <si>
    <t>Chuyển mục đích sử dụng từ đất sản xuất nông nghiệp, lâm nghiệp, đất NTTS sang đất ở xen kẽ trong khu dân cư hiện hữu hoặc tại các khu vực đã được quy hoạch đất ở, phù hợp quy hoạch chi tiết xây dựng, có đầy đủ cơ sở hạ tầng kèm theo</t>
  </si>
  <si>
    <t>xen kẽ</t>
  </si>
  <si>
    <t>Chuyển từ đất nông nghiệp sang đất ở</t>
  </si>
  <si>
    <t>Phường Phước Hòa</t>
  </si>
  <si>
    <t>Phường Phước Tiến</t>
  </si>
  <si>
    <t>1.10</t>
  </si>
  <si>
    <t>1.11</t>
  </si>
  <si>
    <t>1.12</t>
  </si>
  <si>
    <t>1.13</t>
  </si>
  <si>
    <t>Phường Vĩnh Hòa</t>
  </si>
  <si>
    <t>1.14</t>
  </si>
  <si>
    <t>1.15</t>
  </si>
  <si>
    <t>1.16</t>
  </si>
  <si>
    <t>1.17</t>
  </si>
  <si>
    <t>1.18</t>
  </si>
  <si>
    <t>1.19</t>
  </si>
  <si>
    <t>1.20</t>
  </si>
  <si>
    <t>1.21</t>
  </si>
  <si>
    <t>1.22</t>
  </si>
  <si>
    <t>1.23</t>
  </si>
  <si>
    <t>1.24</t>
  </si>
  <si>
    <t>1.25</t>
  </si>
  <si>
    <t>1.26</t>
  </si>
  <si>
    <t>1.27</t>
  </si>
  <si>
    <t>Chuyển mục đích sử dụng từ nông nghiệp sang đất thương mại, dịch vụ, đất cơ sở sản xuất phi nông nghiệp</t>
  </si>
  <si>
    <t>Các xã, phường</t>
  </si>
  <si>
    <t>Chuyển mục đích sử dụng đất từ nội bộ đất nông nghiệp</t>
  </si>
  <si>
    <t>Chuyển mục đích sử dụng từ đất RSX sang đất trồng cây lâu năm</t>
  </si>
  <si>
    <t>3.4</t>
  </si>
  <si>
    <t>Nghị quyết 15/NQ-HĐND ngày 18/7/2018 của HĐND tỉnh Khánh Hòa</t>
  </si>
  <si>
    <t>Theo Nghị quyết 17</t>
  </si>
  <si>
    <t>Diện tích đưa vào KHSD đất 2020</t>
  </si>
  <si>
    <t>Theo NQ</t>
  </si>
  <si>
    <t>Tiếp tục đưa vào KHSD đất năm 2021</t>
  </si>
  <si>
    <t>Công văn số 7401/UBND-QLĐT, ngày 12/9/2019 của UBND thành phố Nha Trang</t>
  </si>
  <si>
    <t>Điều chỉnh diện tích dự án làm mới đường từ Quốc lộ 1 đi cầu Bến Miễu - đoạn QL 1 đến Tiểu đoàn Cảnh sát cơ động E23</t>
  </si>
  <si>
    <t>Văn bản số 4462/UBND-TNMT ngày 02/7/2018 của UBND thành phố Nha Trang; NQ 37/NQ-HĐND 06/12/2018 của HĐND tỉnh Khánh Hòa Về việc thông qua danh mục các dự án chuyển mục đích sử dụng đất trồng lúa sang mục đích khác trong năm 2019 trên địa bàn tỉnh Khánh Hòa</t>
  </si>
  <si>
    <t>NQ 37 về CMĐ, DT: 4,20 ha</t>
  </si>
  <si>
    <t>Quyết định số 3286/QĐ-UBND, ngày 31/10/2019 của UBND tỉnh Khánh Hòa Về việc phê duyệt dự án đầu tư xây dựng công trình; Năm 2019 đưa vào 1,85 ha, năm 2020 bổ sung thêm 1,1 ha, tổng diện tích đưa vào KHSD đất năm 2020 là 2,95 ha.</t>
  </si>
  <si>
    <t>NQ 37 về CMĐ</t>
  </si>
  <si>
    <t>NQ 50/NQ-HĐND ngày 10/12/2019 về thCMĐ</t>
  </si>
  <si>
    <t>Dự án Khu đô thị mới Phúc Khánh 2 (tổng 30,1 ha, đã thực hiện 20,39 ha)</t>
  </si>
  <si>
    <t>Khu đô thị Vĩnh Trung</t>
  </si>
  <si>
    <t xml:space="preserve">Công văn số 4478/CREB-ĐB ngày 10/10/2017 của Ban quản lý dự án điện nông thôn miền Trung; Công văn số 3450/CREB-ĐB ngày 18/8/2017 của Ban quản lý dự án điện nông thôn miền Trung; </t>
  </si>
  <si>
    <t>Công văn số 5841/CPMB-PĐB, ngày 07/8/2019 của Ban QLDA các Công trình Điện miền Trung; Công văn số 3853/STNMT-CCQLĐĐ ngày 27/8/2019 của Sở Tài nguyên và Môi trường tỉnh Khánh Hòa</t>
  </si>
  <si>
    <t>Công văn số 5297/NPMU-ĐB ngày 17/9/2019 của Ban quản lý dự án Lưới điện miền Trung</t>
  </si>
  <si>
    <t>Khai thác nước khoáng phục vụ ngăm tắm tại giếng khoan VP2  (Công ty TNHH Sao Mai Thế Kỷ 21)</t>
  </si>
  <si>
    <t>Giấy phép khai thác khoáng sản số 1669/GP-BTNMT ngày 10/7/2017 ; Công văn 152/CV.DLKN-F17 ngày 17/7/2019 của Công ty Cp DLKN Nha Trang Seafood-F17</t>
  </si>
  <si>
    <t xml:space="preserve">Dự án đã được HĐND tỉnh thông qua danh mục thu hồi đất tại Nghị quyết số 20/NQ-HĐND ngày 09/7/2019 </t>
  </si>
  <si>
    <t>Chuyển mục đích từ đất nông nghiệp sang đất ở, đất TMDV, SXKD của các hộ gia đình, cá nhân phù hợp với QHSD đất và QHXD được duyệt</t>
  </si>
  <si>
    <t>ONT,ODT</t>
  </si>
  <si>
    <t>Đơn vị hành chính</t>
  </si>
  <si>
    <t>xã đăng ký</t>
  </si>
  <si>
    <t>Chênh lệch</t>
  </si>
  <si>
    <t>Chuyển mục đích sử dụng từ đất sản xuất nông nghiệp, lâm nghiệp, đất NTTS sang đất ở xen kẽ trong khu dân cư hiện hữu hoặc tại các khu vực đã được quy hoạch đất ở, phù hợp quy hoạch chi tiết xây dựng, có đầy đủ cơ sở hạ tầng</t>
  </si>
  <si>
    <t>Chuyển mục đích sử dụng từ đất LUC, HNK, CLN, NTS sang đất TMDV, đất cơ sở sản xuất phi nông nghiệp</t>
  </si>
  <si>
    <r>
      <t>Chuyển mục đích sử dụng đất từ nội bộ đất nông nghiệp</t>
    </r>
    <r>
      <rPr>
        <sz val="12"/>
        <rFont val="Times New Roman"/>
        <family val="1"/>
      </rPr>
      <t xml:space="preserve"> (Chuyển mục đích sử dụng từ đất RSX sang đất trồng cây lâu năm)</t>
    </r>
  </si>
  <si>
    <t>Chuyển mục đích từ đất phi nông nghiệp không phải đất ở sang đất ở</t>
  </si>
  <si>
    <t>GIAO ĐẤT HỘ GIA ĐÌNH, CÁ NHÂN</t>
  </si>
  <si>
    <t>Tên dự án</t>
  </si>
  <si>
    <t>Số lô</t>
  </si>
  <si>
    <t>Địa điểm giao</t>
  </si>
  <si>
    <t>Dự án trong ngân sách</t>
  </si>
  <si>
    <t>lô</t>
  </si>
  <si>
    <t>các khu TĐC trên địa bàn thành phố</t>
  </si>
  <si>
    <t>Văn bản số 960/BQLDANT ngày 02/10/2018 của Ban quản lý dự án các công trình xây dựng</t>
  </si>
  <si>
    <t>Kè chống sạt lở suối Lương Hòa (GĐ2: từ cầu Cửu Hàm đến Phạm Văn Đồng), Vĩnh Lương</t>
  </si>
  <si>
    <t>Khu TĐC Hòn Rớ I và Khu TĐC Đất Lành</t>
  </si>
  <si>
    <t>Văn bản số1398/TTPT QĐ-PT ngày 17/10/2018 của Trung tâm phát triển quỹ đất</t>
  </si>
  <si>
    <t>Tuyến đường vào dự án tái hiện căn cứ Đồng Bò</t>
  </si>
  <si>
    <t>Dự án chỉnh trang đô thị, xây dựng kè và đường dọc bờ sông Cái (Khu dân cư Cồn Tân Lập)</t>
  </si>
  <si>
    <t>Trong các khu tái định cư trên địa bàn thành phố</t>
  </si>
  <si>
    <t>Văn bản số 995/DAGT-KTTĐ ngày 04/10/2018 của Ban quản lý dự án đầu tư xây dựng các công trình giao thông</t>
  </si>
  <si>
    <t>Trường Cao đẳng Sư phạm Nha Trang</t>
  </si>
  <si>
    <t>Khu tái định cư Đông Mương, Đường Đệ (48 lô) và Khu TĐC Hòn Rớ I (10 lô)</t>
  </si>
  <si>
    <r>
      <t>Đăng ký diện tích Khu tái định cư Đông Mương, Đường Đệ (2.403,1m</t>
    </r>
    <r>
      <rPr>
        <vertAlign val="superscript"/>
        <sz val="13"/>
        <color theme="1"/>
        <rFont val="Times New Roman"/>
        <family val="1"/>
      </rPr>
      <t>2</t>
    </r>
    <r>
      <rPr>
        <sz val="13"/>
        <color theme="1"/>
        <rFont val="Times New Roman"/>
        <family val="1"/>
      </rPr>
      <t>) và Khu TĐC Hòn Rớ I (439,4m</t>
    </r>
    <r>
      <rPr>
        <vertAlign val="superscript"/>
        <sz val="13"/>
        <color theme="1"/>
        <rFont val="Times New Roman"/>
        <family val="1"/>
      </rPr>
      <t>2</t>
    </r>
    <r>
      <rPr>
        <sz val="13"/>
        <color theme="1"/>
        <rFont val="Times New Roman"/>
        <family val="1"/>
      </rPr>
      <t>) Văn bản số 313/DD&amp;CN-GPMB ngày 08/10/2018</t>
    </r>
  </si>
  <si>
    <t>Khu tái định cư Ngọc Hiệp</t>
  </si>
  <si>
    <t>Văn bản số 936/BQL-MTXH ngày 02/10/2018 của Ban quản lý dự án Phát triển tỉnh Khánh Hòa</t>
  </si>
  <si>
    <t>Hệ thống thoát nước mưa khu vực Nam Hòn Khô (giai đoạn 2) - Tuyến T1</t>
  </si>
  <si>
    <t xml:space="preserve"> - Hạng mục đường Đặng Từ Mẫn và trường Mầm non Vĩnh Hải</t>
  </si>
  <si>
    <t xml:space="preserve"> - Đoạn qua khu dân cư Nam Vĩnh Hải</t>
  </si>
  <si>
    <t>Môi trường bền vững các thành phố Duyên Hải - Tiểu dự án Nha Trang</t>
  </si>
  <si>
    <t>Khu TĐC Ngọc Hiệp</t>
  </si>
  <si>
    <r>
      <t xml:space="preserve">Nâng cấp, mở rộng đường Nguyễn Bỉnh Khiêm </t>
    </r>
    <r>
      <rPr>
        <i/>
        <sz val="13"/>
        <color theme="1"/>
        <rFont val="Times New Roman"/>
        <family val="1"/>
      </rPr>
      <t>(giai đoạn 1, đoạn từ đường Trần Phú đến đường Bến Chợ)</t>
    </r>
  </si>
  <si>
    <t>Khu TĐC KĐT Mỹ Gia</t>
  </si>
  <si>
    <t>Khu TĐC Đất Lành</t>
  </si>
  <si>
    <t>Cơ sở hạ tầng trường học, đào tạo và dạy nghề Bắc Hòn Ông</t>
  </si>
  <si>
    <t>Nút giao thông Ngọc Hội</t>
  </si>
  <si>
    <t>Khu TĐC 1 và 2</t>
  </si>
  <si>
    <t>Đường Vành Đai 2</t>
  </si>
  <si>
    <t>Khu TĐC Vĩnh Thái; Khu TĐC Ngọc Hiệp; Khu TĐC 1 và 2; Khu TĐC Vĩnh Thái - Vĩnh Trung</t>
  </si>
  <si>
    <t>Dự án ngoài ngân sách</t>
  </si>
  <si>
    <t>Khu nhà ở Phước Đồng</t>
  </si>
  <si>
    <t>Công văn số 116/2018/CV-QH ngày 12/10/2018 của Côn ty TNHH Quốc Hân</t>
  </si>
  <si>
    <t>Nhà máy sản xuất Mộc mỹ nghệ</t>
  </si>
  <si>
    <t>Dự án CHAMPARAMA RESORT &amp; SPA</t>
  </si>
  <si>
    <t>Trong ranh giới khu B của dự án</t>
  </si>
  <si>
    <t>Văn bản số 58/2018/CV-Champa ngày 04/10/2018 của Công ty CP khu du lịch Champarama</t>
  </si>
  <si>
    <t>Khu đô thị mới Phước Long</t>
  </si>
  <si>
    <t>Trong khu TĐC của dự án (lô công viên, cây xanh dịch vụ)</t>
  </si>
  <si>
    <t>Văn bản số 173/CV-HUDNT ngày 10/10/2018 của CTCP Phát triển nhà và đô thị HUD Nha Trang</t>
  </si>
  <si>
    <t>Đăng ký diện tích TĐC 1,2 ha (Văn bản số 70/CV-LOCUS ngày 05/10/2018 của CTCP đầu tư phát triển Locus)</t>
  </si>
  <si>
    <t>Khu đô thị An Bình Tân</t>
  </si>
  <si>
    <t>Trong khu TĐC của dự án</t>
  </si>
  <si>
    <t>Văn bản số 185/XLVTKT ngày 08/10/2018 của CTCP Xây lắp vật tư kỹ thuật</t>
  </si>
  <si>
    <t>Khu đô thị sinh thái bán đảo Thanh Phong</t>
  </si>
  <si>
    <t>Trong khu tái định cư của dự án</t>
  </si>
  <si>
    <t>Văn bản số 92/2018/KV ngày 11/10/2018 của Công ty TNHH TMDV xây dựng Khánh Vĩnh</t>
  </si>
  <si>
    <t>KĐT Mỹ Gia</t>
  </si>
  <si>
    <t>Khu TĐC tại KĐT Mỹ Gia</t>
  </si>
  <si>
    <t>Văn bản số 185/2018/VTC ngày 12/10/2018 của Công ty CP Phát triển Đô Thị Vĩnh Thái</t>
  </si>
  <si>
    <t>KĐT Lê Hồng Phong I</t>
  </si>
  <si>
    <t>Khu TĐC tại KĐT Lê Hồng Phong I</t>
  </si>
  <si>
    <t>Văn bản Đăng ký nhu cầu sử dụng quỹ đất tái định cư ngày 12/10/2018 của Công ty CP Bất động sản Hà Quang</t>
  </si>
  <si>
    <t>KĐT Lê Hồng Phong II</t>
  </si>
  <si>
    <t>Khu TĐC tại KĐT Lê Hồng Phong II</t>
  </si>
  <si>
    <t>Khu đô thị Green Hill Villas</t>
  </si>
  <si>
    <t>Khu nhà ở Diamond</t>
  </si>
  <si>
    <t>Dự án đầu tư phát triển đảo Hòn Tre</t>
  </si>
  <si>
    <t>Khu TĐC Hòn Rớ II</t>
  </si>
  <si>
    <t>Làng biệt thự Cô Tiên</t>
  </si>
  <si>
    <t>Các dự án khác</t>
  </si>
  <si>
    <t>GIAO ĐẤT TỔ CHỨC</t>
  </si>
  <si>
    <t>Địa điểm</t>
  </si>
  <si>
    <t>Tên tổ chức</t>
  </si>
  <si>
    <t>Trường cao đẳng nghề Nha Trang</t>
  </si>
  <si>
    <t>Công ty cổ phần Vinaminco Khánh Hòa</t>
  </si>
  <si>
    <t>Trường mầm non Hoa Biển</t>
  </si>
  <si>
    <t>Công ty TNHH Hoa Biển Nha Trang</t>
  </si>
  <si>
    <t>Khu thương mại dịch vụ ô tô Tín Thanh</t>
  </si>
  <si>
    <t>Công ty TNHH ô Tô Hyundai Tín Thanh Nha Trang</t>
  </si>
  <si>
    <t>Chung cư thương mại cao tầng số 04 Tố Hữu</t>
  </si>
  <si>
    <t>Công ty TNHH Cat Tiger</t>
  </si>
  <si>
    <t>Công trình tôn giáo Giáo xứ Bình Cang</t>
  </si>
  <si>
    <t>Giáo xứ Bình Cang</t>
  </si>
  <si>
    <t>Mở rộng trung tâm du lịch suối khoáng nóng Tháp Bà</t>
  </si>
  <si>
    <t>Công ty TNHH Sao Mai Thế Kỷ 21</t>
  </si>
  <si>
    <t>Trung tâm thương mại - căn hộ Vinatex</t>
  </si>
  <si>
    <t>Công ty cổ phần Dệt may Liên Phương</t>
  </si>
  <si>
    <t>Trường tiểu học Vạn Thắng</t>
  </si>
  <si>
    <t>Phòng Giáo dục Đào tạo thành phố Nha Trang</t>
  </si>
  <si>
    <t>Công ty TNHH Quốc Hân</t>
  </si>
  <si>
    <t>Trồng rừng và du lịch sinh thái Yến Nha Trang</t>
  </si>
  <si>
    <t>Công ty TNHH Khánh Phương</t>
  </si>
  <si>
    <t>Trụ sở làm việc</t>
  </si>
  <si>
    <t>Phương Sài</t>
  </si>
  <si>
    <t>Công ty TNHH MTV Khai thác công trình thủy lợi nam Khánh Hòa</t>
  </si>
  <si>
    <t>Cửa hàng Xăng dầu số 42</t>
  </si>
  <si>
    <t>Công ty Xăng dâu Phú Khánh</t>
  </si>
  <si>
    <t>Công trình Chùa Nghĩa Sơn</t>
  </si>
  <si>
    <t>Chùa Nghĩa Sơn</t>
  </si>
  <si>
    <t>Nhà khách Liên đoàn Lao động tỉnh</t>
  </si>
  <si>
    <t>Nhà khách Liên đoàn Lao động tỉnh Khánh Hòa</t>
  </si>
  <si>
    <t>Làng du lịch Bãi Trù - Đầm Già</t>
  </si>
  <si>
    <t>Công ty Cổ phần Vinpearl</t>
  </si>
  <si>
    <t>Trụ sở văn phòng làm việc</t>
  </si>
  <si>
    <t>Ban Quàn lý Dịch vụ Công ích thành phố Nha Trang</t>
  </si>
  <si>
    <t>Khu biệt thự Đường Đệ</t>
  </si>
  <si>
    <t>Công ty TNHH Tâm Hương</t>
  </si>
  <si>
    <t>Bến đỗ thuyền du lịch và các trò chơi trên sông</t>
  </si>
  <si>
    <t>Công ty Cô phần Du lịch Khoáng Nóng Nha Trang Seafoods - Fl7</t>
  </si>
  <si>
    <t>Khách sạn Lan Anh</t>
  </si>
  <si>
    <t>Công ty TNHH Lan Anh</t>
  </si>
  <si>
    <t>Tôn tạo, nâng cấp bia tưởng niệm liệt sỹ đã hy sinh trong đợt tổng tiến công và nổi dậy Tết Mậu Thân năm 1968</t>
  </si>
  <si>
    <t>Ban quản lý dự án các công trình xây dựng Nha Trang</t>
  </si>
  <si>
    <t>Xây dựng công trình Cấp thoát nước đảo Trí Nguyên</t>
  </si>
  <si>
    <t>Công ty Cổ phần Cấp thoát nước Khánh Hòa</t>
  </si>
  <si>
    <t>Tổ hợp Khách sạn Du lịch, Nghỉ dưỡng, Nhà bán và Cho thuê Trimet Nha Trang</t>
  </si>
  <si>
    <t>ODT/TMD</t>
  </si>
  <si>
    <t>Công ty Cổ phần Trimet Nha Trang</t>
  </si>
  <si>
    <t>Xây dựng Hệ thống xử lý bùn tại nhà máy nước Võ Cạnh</t>
  </si>
  <si>
    <t>Sàn xuất nhang và tăm nhang</t>
  </si>
  <si>
    <t>Doanh nghiệp tư nhân Hiếu Thảo Khánh Hòa</t>
  </si>
  <si>
    <t>Trung tâm thương mại - Khu nhà ở cao cấp Hoàng Phú</t>
  </si>
  <si>
    <t>Công ty TNHH Đầu tư và Phát triển Thanh Châu</t>
  </si>
  <si>
    <t>Xây dựng nhà xưởng sản xuất kết cấu thép tiền chế, cấu kiện bê tông đúc sẵn phục vụ thi công cầu đường và xây dựng dân dụng</t>
  </si>
  <si>
    <t>Công ty TNHH Vĩnh Trang</t>
  </si>
  <si>
    <t>Xây dựng cơ sở giáo dục tăng ni của Giáo hội Phật giáo tỉnh Khánh Hòa</t>
  </si>
  <si>
    <t>Giáo hội Phật giáo tỉnh Khánh Hòa</t>
  </si>
  <si>
    <t>Khách sạn Trần -Viễn Đông</t>
  </si>
  <si>
    <t>Công ty TNHH Trần - Viễn Đông</t>
  </si>
  <si>
    <t>Trụ sở Ban quản lý Vịnh</t>
  </si>
  <si>
    <t>Xây dựng Nhà dưỡng lão và An dưỡng tình Khánh Hòa</t>
  </si>
  <si>
    <t>Sở lao động thương binh và xã hội Khánh Hòa</t>
  </si>
  <si>
    <t>Khu thương mại và dịch vụ Shangri - LA</t>
  </si>
  <si>
    <t>Công ty TNHH Bất Động Sản Hoàng Vân</t>
  </si>
  <si>
    <t>Trung tâm thương mại - nhà ờ Quang Minh</t>
  </si>
  <si>
    <t>Công ty Cổ phần Tập đoàn Vật tư Nông nghiệp K-Homes</t>
  </si>
  <si>
    <t>Văn phòng Công ty TNHH Thương mại Khatoco</t>
  </si>
  <si>
    <t>Tổng Công ty Khánh Việt - Công ty TNHH một thành viên</t>
  </si>
  <si>
    <t>Trường Tiểu học Xương Huân</t>
  </si>
  <si>
    <t>Dự án hoàn vốn Trường Chính trị Khánh Hoà (GĐ 1) tại số 1 Trần Hưng Đạo</t>
  </si>
  <si>
    <t>Bãi đậu xe mới (dự án TOYOTA Nha Trang giai đoạn 2)</t>
  </si>
  <si>
    <t>Mã /CT</t>
  </si>
  <si>
    <t>Tổng</t>
  </si>
  <si>
    <t>Công trình, dự án năm 2020 chuyển tiếp sang năm 2021</t>
  </si>
  <si>
    <t>Công trình, dự án xin đăng ký mới năm 2021</t>
  </si>
  <si>
    <t xml:space="preserve">Biểu 7.7. DANH MỤC CÔNG TRÌNH, DỰ ÁN CÒN VƯỚNG QUY HOẠCH XIN Ý KIẾN HỘI ĐỒNG THẨM ĐỊNH </t>
  </si>
  <si>
    <t>Có 1 phần dự án chưa phù hợp QH chung XD</t>
  </si>
  <si>
    <t>Dự án chưa phù hợp QH chung XD</t>
  </si>
  <si>
    <t>Dự án chưa phù hợp QH chung XD và quy hoạch sử dụng đất</t>
  </si>
  <si>
    <t>Có 1 phần dự án chưa phù hợp QH chung XD và QHSD đất</t>
  </si>
  <si>
    <t>Sự phù hợp với điều chỉnh QHSDĐ đến năm 2020</t>
  </si>
  <si>
    <r>
      <t xml:space="preserve">21 công trình/100,74 ha </t>
    </r>
    <r>
      <rPr>
        <b/>
        <i/>
        <sz val="12"/>
        <color theme="1"/>
        <rFont val="Times New Roman"/>
        <family val="1"/>
      </rPr>
      <t xml:space="preserve">(không phù hợp điều chỉnh QHSD đất đến năm 2020) </t>
    </r>
    <r>
      <rPr>
        <b/>
        <sz val="12"/>
        <color theme="1"/>
        <rFont val="Times New Roman"/>
        <family val="1"/>
      </rPr>
      <t>và 08 công trình phù hợp một phần điều chỉnh QHSD đất đến năm 2020</t>
    </r>
  </si>
  <si>
    <r>
      <t>14 công trình/45,43 ha</t>
    </r>
    <r>
      <rPr>
        <b/>
        <i/>
        <sz val="12"/>
        <color theme="1"/>
        <rFont val="Times New Roman"/>
        <family val="1"/>
      </rPr>
      <t xml:space="preserve"> (không phù hợp điều chỉnh QHSD đất đến năm 2020) </t>
    </r>
    <r>
      <rPr>
        <b/>
        <sz val="12"/>
        <color theme="1"/>
        <rFont val="Times New Roman"/>
        <family val="1"/>
      </rPr>
      <t>và 04 công trình phù hợp một phần điều chỉnh QHSD đất đến năm 2020</t>
    </r>
  </si>
  <si>
    <t>Phù hợp điều chỉnh QHSD đất đến năm 2020</t>
  </si>
  <si>
    <r>
      <t xml:space="preserve">01 công trình/0,20 ha </t>
    </r>
    <r>
      <rPr>
        <b/>
        <i/>
        <sz val="12"/>
        <color theme="1"/>
        <rFont val="Times New Roman"/>
        <family val="1"/>
      </rPr>
      <t>(không phù hợp điều chỉnh QHSD đất đến năm 2020)</t>
    </r>
    <r>
      <rPr>
        <b/>
        <sz val="12"/>
        <color theme="1"/>
        <rFont val="Times New Roman"/>
        <family val="1"/>
      </rPr>
      <t xml:space="preserve"> và 04 công trình phù hợp một phần điều chỉnh QHSD đất đến năm 2020</t>
    </r>
  </si>
  <si>
    <r>
      <t xml:space="preserve">Phù hợp điều chỉnh QHSD đất đến năm 2020 </t>
    </r>
    <r>
      <rPr>
        <i/>
        <sz val="12"/>
        <color theme="1"/>
        <rFont val="Times New Roman"/>
        <family val="1"/>
      </rPr>
      <t>(phần mở rộng thêm không phù hợp điều chỉnh QHSD đất đến năm 2020 với diện tích 1,22 ha)</t>
    </r>
  </si>
  <si>
    <t>Không phù hợp điều chỉnh QHSD đất đến năm 2020</t>
  </si>
  <si>
    <r>
      <t>Phù hợp điều chỉnh QHSD đất đến năm 2020</t>
    </r>
    <r>
      <rPr>
        <i/>
        <sz val="12"/>
        <color theme="1"/>
        <rFont val="Times New Roman"/>
        <family val="1"/>
      </rPr>
      <t xml:space="preserve"> (một số đoạn không phù hợp điều chỉnh QHSD đất đến năm 2020)</t>
    </r>
  </si>
  <si>
    <r>
      <t>Phù hợp điều chỉnh QHSD đất đến năm 2020 (</t>
    </r>
    <r>
      <rPr>
        <i/>
        <sz val="12"/>
        <color theme="1"/>
        <rFont val="Times New Roman"/>
        <family val="1"/>
      </rPr>
      <t>phần mở rộng thêm không phù hợp điều chỉnh QHSD đất đến năm 2020 với diện tích 3,26 ha)</t>
    </r>
  </si>
  <si>
    <t>Phù hợp một phần điều chỉnh QHSD đất đến năm 2020</t>
  </si>
  <si>
    <t>Thu hồi đất của dân để hoán đổi đất 5% thực hiện xây dựng công trình NTM (NVH thôn Trung và Phân trạm y tế thôn Đắc Lộc)</t>
  </si>
  <si>
    <t>CV 8950/UBND-TNMT ngày 11/11/2019 của UBND TP Nha Trang</t>
  </si>
  <si>
    <r>
      <t xml:space="preserve">01 công trình/0,39 ha </t>
    </r>
    <r>
      <rPr>
        <b/>
        <i/>
        <sz val="12"/>
        <color theme="1"/>
        <rFont val="Times New Roman"/>
        <family val="1"/>
      </rPr>
      <t>(không phù hợp điều chỉnh QHSD đất đến năm 2020)</t>
    </r>
  </si>
  <si>
    <t>Khu đô thị Mipeco (Không bao gồm Trường THCS Bùi Thị Xuân)</t>
  </si>
  <si>
    <t>Hoán đổi đất 5% giao cho người dân để thực hiện xây dựng công trình NTM (NVH thôn Trung và Phân trạm y tế thôn Đắc Lộc)</t>
  </si>
  <si>
    <r>
      <t xml:space="preserve">07 công trình/55,31 ha </t>
    </r>
    <r>
      <rPr>
        <b/>
        <i/>
        <sz val="12"/>
        <color theme="1"/>
        <rFont val="Times New Roman"/>
        <family val="1"/>
      </rPr>
      <t xml:space="preserve">(không phù hợp điều chỉnh QHSD đất đến năm 2020) </t>
    </r>
    <r>
      <rPr>
        <b/>
        <sz val="12"/>
        <color theme="1"/>
        <rFont val="Times New Roman"/>
        <family val="1"/>
      </rPr>
      <t>và 04 công trình phù hợp một phần điều chỉnh QHSD đất đến năm 2020</t>
    </r>
  </si>
  <si>
    <r>
      <t xml:space="preserve">02 công trình/10,50 ha </t>
    </r>
    <r>
      <rPr>
        <b/>
        <i/>
        <sz val="12"/>
        <color theme="1"/>
        <rFont val="Times New Roman"/>
        <family val="1"/>
      </rPr>
      <t>(không phù hợp điều chỉnh QHSD đất đến năm 2020)</t>
    </r>
  </si>
  <si>
    <r>
      <t xml:space="preserve">03 công trình/25,21 ha </t>
    </r>
    <r>
      <rPr>
        <b/>
        <i/>
        <sz val="12"/>
        <color theme="1"/>
        <rFont val="Times New Roman"/>
        <family val="1"/>
      </rPr>
      <t xml:space="preserve">(không phù hợp điều chỉnh QHSD đất đến năm 2020) </t>
    </r>
    <r>
      <rPr>
        <b/>
        <sz val="12"/>
        <color theme="1"/>
        <rFont val="Times New Roman"/>
        <family val="1"/>
      </rPr>
      <t>và 02 công trình phù hợp một phần điều chỉnh QHSD đất đến năm 2020</t>
    </r>
  </si>
  <si>
    <t xml:space="preserve">Không phù hợp điều chỉnh QHSD đất đến năm 2020 về chức năng, nhưng phù hợp quy hoạch xây dựng đã được phê duyệt theo quyết định 1392/QĐ-UBND ngày 16/6/2020 </t>
  </si>
  <si>
    <r>
      <t xml:space="preserve">01 công trình/0,20 ha </t>
    </r>
    <r>
      <rPr>
        <b/>
        <i/>
        <sz val="12"/>
        <color theme="1"/>
        <rFont val="Times New Roman"/>
        <family val="1"/>
      </rPr>
      <t>(không phù hợp điều chỉnh QHSD đất đến năm 2020)</t>
    </r>
  </si>
  <si>
    <t xml:space="preserve">Không phù hợp điều chỉnh QHSD đất đến năm 2020 nhưng phù hợp với điều chỉnh quy hoạch xây dựng. </t>
  </si>
  <si>
    <t>Không phù hợp điều chỉnh QHSD đất đến năm 2020 nhưng phù hợp QHXD</t>
  </si>
  <si>
    <r>
      <t xml:space="preserve">Phù hợp điều chỉnh QHSD đất đến năm 2020 </t>
    </r>
    <r>
      <rPr>
        <i/>
        <sz val="12"/>
        <color theme="1"/>
        <rFont val="Times New Roman"/>
        <family val="1"/>
      </rPr>
      <t>(Nhưng không phù hợp về mặt bằng chức năng sử dụng đất)</t>
    </r>
  </si>
  <si>
    <t>Diện tích đầu kỳ năm 2020</t>
  </si>
  <si>
    <t>Chu chuyển đất đai 2020-2021</t>
  </si>
  <si>
    <t>Biến động tăng, 
giảm (-)</t>
  </si>
  <si>
    <t>Diện tích cuối kỳ năm 2021</t>
  </si>
  <si>
    <t xml:space="preserve">DHT </t>
  </si>
  <si>
    <t xml:space="preserve">DGT </t>
  </si>
  <si>
    <t xml:space="preserve">DTL </t>
  </si>
  <si>
    <t xml:space="preserve">DVH  </t>
  </si>
  <si>
    <t xml:space="preserve">DYT  </t>
  </si>
  <si>
    <t xml:space="preserve">DGD </t>
  </si>
  <si>
    <t xml:space="preserve">DTT </t>
  </si>
  <si>
    <t xml:space="preserve">DNL </t>
  </si>
  <si>
    <t xml:space="preserve">DBV </t>
  </si>
  <si>
    <t xml:space="preserve">DKH </t>
  </si>
  <si>
    <t xml:space="preserve">DXH </t>
  </si>
  <si>
    <t xml:space="preserve">DCH </t>
  </si>
  <si>
    <t xml:space="preserve"> TỔNG DIỆN TÍCH ĐẤT TỰ NHIÊN </t>
  </si>
  <si>
    <t xml:space="preserve"> - Đất chuyên trồng lúa nước</t>
  </si>
  <si>
    <t xml:space="preserve"> - Đất trồng lúa nước còn lại</t>
  </si>
  <si>
    <t xml:space="preserve"> - Đất trồng lúa nương</t>
  </si>
  <si>
    <t xml:space="preserve">Đất nuôi trồng thuỷ sản </t>
  </si>
  <si>
    <t>Đất phát triển hạ tầng cấp quốc gia, cấp tỉnh , cấp huyện, cấp xã</t>
  </si>
  <si>
    <t>2.7.1</t>
  </si>
  <si>
    <t>2.7.2</t>
  </si>
  <si>
    <t>2.7.3</t>
  </si>
  <si>
    <t>Đất cơ sở văn hoá</t>
  </si>
  <si>
    <t xml:space="preserve">DVH </t>
  </si>
  <si>
    <t>2.7.4</t>
  </si>
  <si>
    <t xml:space="preserve">DYT </t>
  </si>
  <si>
    <t>2.7.5</t>
  </si>
  <si>
    <t>Đất cơ sở giáo dục và đào tạo</t>
  </si>
  <si>
    <t>2.7.6</t>
  </si>
  <si>
    <t>Đất cơ sở thể dục, thể thao</t>
  </si>
  <si>
    <t>2.7.7</t>
  </si>
  <si>
    <t>2.7.8</t>
  </si>
  <si>
    <t>Đất công trình bưu chính viễn thông</t>
  </si>
  <si>
    <t>2.7.9</t>
  </si>
  <si>
    <t>2.7.10</t>
  </si>
  <si>
    <t>2.7.11</t>
  </si>
  <si>
    <t>2.7.12</t>
  </si>
  <si>
    <t>2.7.13</t>
  </si>
  <si>
    <t>Đất cơ sở khoa học và công nghệ</t>
  </si>
  <si>
    <t>2.7.14</t>
  </si>
  <si>
    <t>2.7.15</t>
  </si>
  <si>
    <t xml:space="preserve">Đất sông, ngòi, kênh, rạch, suối </t>
  </si>
  <si>
    <t xml:space="preserve">   Đất bằng chưa sử dụng</t>
  </si>
  <si>
    <t xml:space="preserve">   Đất đồi núi chưa sử dụng</t>
  </si>
  <si>
    <t xml:space="preserve">   Núi đá không có rừng cây</t>
  </si>
  <si>
    <t>Diện tích cuối kỳ, năm 2021</t>
  </si>
  <si>
    <t xml:space="preserve">Biểu số 13/CH:  </t>
  </si>
  <si>
    <t>CHU CHUYỂN ĐẤT ĐAI TRONG KẾ HOẠCH SỬ DỤNG ĐẤT NĂM 2021</t>
  </si>
  <si>
    <t>HTSD đất năm 2020 (ha)</t>
  </si>
  <si>
    <t>Kế hoạch SDĐ năm 2021</t>
  </si>
  <si>
    <t>QUY HOẠCH SỬ DỤNG ĐẤT ĐẾN NĂM 2030 CỦA THÀNH PHỐ NHA TRANG, TỈNH KHÁNH HOÀ</t>
  </si>
  <si>
    <t>Nguồn: Văn phòng Đăng ký đất đai tỉnh Khánh Hoà</t>
  </si>
  <si>
    <t xml:space="preserve"> </t>
  </si>
  <si>
    <t>DANH MỤC CÔNG TRÌNH, DỰ ÁN ĐƯA VÀO QUY HOẠCH SỬ DỤNG ĐẤT 2021-2030 CỦA THÀNH PHỐ NHA TRANG, TỈNH KHÁNH HÒA</t>
  </si>
  <si>
    <t>Số thứ tự</t>
  </si>
  <si>
    <t>Tên công trình dự án</t>
  </si>
  <si>
    <t>Mã loại đất</t>
  </si>
  <si>
    <t>Diện tích đưa vào KH2021 (ha)</t>
  </si>
  <si>
    <t>Địa điểm (cấp xã)</t>
  </si>
  <si>
    <t>Chủ đầu tư</t>
  </si>
  <si>
    <t>BCH Quân sự tỉnh (tại KĐT Hành chính mới)</t>
  </si>
  <si>
    <t>2026-2030</t>
  </si>
  <si>
    <t>BCH Bộ đội Biên phòng tỉnh (tại KĐT Hành chính mới)</t>
  </si>
  <si>
    <t>Trung tâm nhiệt đới Việt Nga</t>
  </si>
  <si>
    <t>2022-2025</t>
  </si>
  <si>
    <t>Khu sơ tán trong chuyển trạng thái SSCĐ</t>
  </si>
  <si>
    <t>Vị trí chỉ huy</t>
  </si>
  <si>
    <t>Xây dựng hệ thống đường cơ động trong khu vực phòng thủ tại Núi Sạn (căn cứ + đường đi)</t>
  </si>
  <si>
    <t>Vĩnh Hải, Vĩnh Phước, Ngọc Hiệp</t>
  </si>
  <si>
    <t>2021-2025</t>
  </si>
  <si>
    <t>Khu vực phòng thủ Vĩnh Hòa</t>
  </si>
  <si>
    <t>Sở chỉ huy cơ bản</t>
  </si>
  <si>
    <t>Khu vực phòng thủ Hòn Tre</t>
  </si>
  <si>
    <t>Khu vực phòng thủ Vĩnh Nguyên</t>
  </si>
  <si>
    <t>Khu vực an ninh quốc phòng</t>
  </si>
  <si>
    <t>Vĩnh phương</t>
  </si>
  <si>
    <t>Căn cư Hậu phương</t>
  </si>
  <si>
    <t>Căn cứ chiến đấu/Bộ CHQS tỉnh</t>
  </si>
  <si>
    <t>Vĩnh Phương, Vĩnh Lương</t>
  </si>
  <si>
    <t>Vĩnh Thọ</t>
  </si>
  <si>
    <t>Công trình nòng cốt trong khu sơ tán, khu tập trung bí mật, thao trường huấn luyện cấp xã của lực lượng vũ trang thành phố Nha Trang</t>
  </si>
  <si>
    <t>Vĩnh Trung, Vĩnh Thái, Phước Đồng</t>
  </si>
  <si>
    <t>Công An tỉnh (tại KĐT Hành chính mới)</t>
  </si>
  <si>
    <t>Trạm kiểm định xe cơ giới và bãi tạm giữ phương tiện vi phạm giao thông phòng PC67</t>
  </si>
  <si>
    <t>Trạm đội công an</t>
  </si>
  <si>
    <t>Bệnh viện CA tỉnh Khánh Hòa (hạng III)</t>
  </si>
  <si>
    <t>Phòng PC67</t>
  </si>
  <si>
    <t>Kho chứa tang vật của Công an thành phố</t>
  </si>
  <si>
    <t>Trụ sở làm việc công an xã Vĩnh Hiệp</t>
  </si>
  <si>
    <t>Trụ sở làm việc công an xã Vĩnh Lương</t>
  </si>
  <si>
    <t>Trụ sở làm việc công an xã Vĩnh Ngọc</t>
  </si>
  <si>
    <t>Trụ sở làm việc công an xã Vĩnh Phương</t>
  </si>
  <si>
    <t>Trụ sở làm việc công xã Vĩnh Trung</t>
  </si>
  <si>
    <t>Trụ sở làm việc công xã Vĩnh Thạnh</t>
  </si>
  <si>
    <t>Xây dựng kho tạm giữ phương tiện vi phạm trật tự an toàn giao thông</t>
  </si>
  <si>
    <t>Tổng kho thuộc Bộ Công An</t>
  </si>
  <si>
    <t>Cụm công nghiệp Phước Đồng</t>
  </si>
  <si>
    <t>Đất thương mại dịch vụ</t>
  </si>
  <si>
    <t>1048/QĐ-UBND ngày 26/4/2013</t>
  </si>
  <si>
    <t>Công ty CP Sông Đà Nha Trang</t>
  </si>
  <si>
    <t>Khu nghỉ dưỡng cao cấp Bảo Đại</t>
  </si>
  <si>
    <t>2080/QĐ-UBND ngày 23/8/2013</t>
  </si>
  <si>
    <t>Công ty CP Đầu tư Khánh Hà</t>
  </si>
  <si>
    <t>407/QĐ-UBND ngày 12/2/2015</t>
  </si>
  <si>
    <t>Công ty CP Du lịch Khoáng nóng Nha Trang Seafood F19</t>
  </si>
  <si>
    <t>Đất thương mại (Công ty TNHH Gia Võ)</t>
  </si>
  <si>
    <t>Mở rộng trung tâm du lịch Suối khoáng nóng Tháp Bà</t>
  </si>
  <si>
    <t>Ngọc Hiệp, Vĩnh Hải</t>
  </si>
  <si>
    <t>Khu Biệt thư Poramer</t>
  </si>
  <si>
    <t>Dự án thương mại dịch vụ tại Trường Cao đẳng Nghề</t>
  </si>
  <si>
    <t>Khai thác nước khoáng phục vụ ngâm tắm tại mỏ nước khoáng Hòn Thơm (F17)</t>
  </si>
  <si>
    <t>Khu resort Mercury Nha Trang thuộc dự án Núi Cô Tiên (dọc đường Phạm Văn Đồng)</t>
  </si>
  <si>
    <t>QĐ số 1313/QĐ-UBND ngày 07/5/2019 của UBND tỉnh Khánh Hòa về phê duyệt Điểu chỉnh quy hoạch chi tiết (tỷ lệ 1/500) Dự án CHAMPARAMA RESORT &amp; SPA</t>
  </si>
  <si>
    <t>Dự án dịch vụ - du lịch (Công ty dịch vụ kinh doanh nhà và xây dựng Hoàng Thái Mỹ)</t>
  </si>
  <si>
    <t>Khu du lịch sinh thái khu vực từ Miếu Cậu đến Bắc Bãi Dong</t>
  </si>
  <si>
    <t>1200/QĐ-UBND ngày 10/7/2006</t>
  </si>
  <si>
    <t>NT</t>
  </si>
  <si>
    <t>SKC/ONT</t>
  </si>
  <si>
    <t>QĐ số 267/QĐ-UBND ngày 23/01/2018 của UBND tỉnh Khánh Hòa Về việc phê duyệt quy hoạch chi tiết xây dựng (tỷ lệ 1/500) Hệ thống bến tàu du lịch trên sông Cái, sông Tắc và sông Quán Trường</t>
  </si>
  <si>
    <t>Bến tàu du lịch số 1</t>
  </si>
  <si>
    <t>Bến tàu du lịch số 2</t>
  </si>
  <si>
    <t>Bến tàu du lịch số 3</t>
  </si>
  <si>
    <t>Bến tàu du lịch số 4</t>
  </si>
  <si>
    <t>Bến tàu du lịch số 5</t>
  </si>
  <si>
    <t>Bến tàu du lịch số 6</t>
  </si>
  <si>
    <t>Bến tàu du lịch số 7</t>
  </si>
  <si>
    <t>Bến Tàu du lịch số 8</t>
  </si>
  <si>
    <t>Bến tàu du lịch số 11</t>
  </si>
  <si>
    <t>Bến tàu du lịch số 12</t>
  </si>
  <si>
    <t>Bến tàu du lịch số 13</t>
  </si>
  <si>
    <t>Bến tàu du lịch số 14</t>
  </si>
  <si>
    <t>Bến tàu du lịch số 15</t>
  </si>
  <si>
    <t>Bãi đậu xe phía Bắc</t>
  </si>
  <si>
    <t>Bãi đậu xe số 7 (170 Lê Hồng Phong)</t>
  </si>
  <si>
    <t>QĐ số 3663/QĐ-UBND ngày 28/11/2018 của UBND tỉnh Khánh Hòa Về việc phê duyệt Quy hoạch chi tiết xây dựng tỷ lệ 1/500 Tuyến đường Vành Đai 3</t>
  </si>
  <si>
    <t>Vĩnh Thái, Phước Đồng</t>
  </si>
  <si>
    <t>Vĩnh Phước, Vĩnh Thọ</t>
  </si>
  <si>
    <t>Bãi đậu xe số 4</t>
  </si>
  <si>
    <t>4118/QĐ-UBND ngày 29/12/2016</t>
  </si>
  <si>
    <t>3362/QĐ-UBND ngày 02/11/2016</t>
  </si>
  <si>
    <t>Vĩnh Hiệp, Ngọc Hiệp</t>
  </si>
  <si>
    <t>Sở Giao thông vận tải</t>
  </si>
  <si>
    <t>Bến xe phía Bắc</t>
  </si>
  <si>
    <t>Sở TNMT</t>
  </si>
  <si>
    <t>Khu dân cư nhà vườn Phước Thượng</t>
  </si>
  <si>
    <t>KDC</t>
  </si>
  <si>
    <t>3421/QĐ-UBND ngày 19/12/2012</t>
  </si>
  <si>
    <t>Công ty cp đầu tư và phát triển Ngân Sơn</t>
  </si>
  <si>
    <t>Vĩnh Phương, Vĩnh Ngọc</t>
  </si>
  <si>
    <t>Đường giao thông xung quanh dự án Tổ hợp khách sạn và căn hộ cao cấp Oceanus</t>
  </si>
  <si>
    <t>1141/QĐ-UBND ngày 26/4/2018</t>
  </si>
  <si>
    <t>SXD</t>
  </si>
  <si>
    <t>Bãi đậu xe số 3</t>
  </si>
  <si>
    <t>Theo quy hoạch xây dựng các tuyến hẻm trên địa bàn TP. Nha Trang</t>
  </si>
  <si>
    <t>Tân Lập</t>
  </si>
  <si>
    <t>Hệ thống thoát nước Nam hòn Khô</t>
  </si>
  <si>
    <t>Kè Bờ Tây hải phường Vĩnh nguyên</t>
  </si>
  <si>
    <t>Dự án Tiêu thoát lũ các xã Diên Sơn - Diên Điền - Diên Phú huyện Diên Khánh và thành phố Nha Trang (đoạn qua xã Vĩnh Phương, thành phố Nha Trang)</t>
  </si>
  <si>
    <t>Vĩnh Thạnh, Vĩnh Ngọc</t>
  </si>
  <si>
    <t>Dự án Cơ sở hạ tầng kỹ thuật Khu tái định cư Hòn Rớ II</t>
  </si>
  <si>
    <t>Đập ngăn mặn sông Cái</t>
  </si>
  <si>
    <t>Dự án Chỉnh trang đô thị, xây dựng kè và đường dọc bờ sông Cái, thành phố Nha Trang (Khu dân cư Cồn Tân Lập, phường Xương Huân)</t>
  </si>
  <si>
    <t>Kè chống sạt lở bờ tả cầu Suối Lở thôn Vân Đăng 1</t>
  </si>
  <si>
    <t>Đất y tế</t>
  </si>
  <si>
    <t>Trung tâm KTTH-HN Tây Nha Trang (Khu đô thị mới - Tây Nha Trang)</t>
  </si>
  <si>
    <t>Trường năng khiếu TDTT (Khu đô thị mới - Tây Nha Trang)</t>
  </si>
  <si>
    <t>Công trình Xây dựng 08 phòng học và nhà đa năng trường Tiểu học Vĩnh Trung</t>
  </si>
  <si>
    <t>Trường Trung cấp y Dược Yersin Nha Trang</t>
  </si>
  <si>
    <t>1962/QĐ-UBND ngày 09/8/2012</t>
  </si>
  <si>
    <t>Sở Xây dựng</t>
  </si>
  <si>
    <t>Đất bãi thải xử lý chất thải</t>
  </si>
  <si>
    <t>Đất tôn giáo</t>
  </si>
  <si>
    <t>Công viên nghĩa trang An Phúc</t>
  </si>
  <si>
    <t>Trụ sở Viện nghiên cứu ứng dụng công nghệ Nha Trang</t>
  </si>
  <si>
    <t>Sở xây dựng</t>
  </si>
  <si>
    <t>Khu nhà ở Khatoco (cụm nghiệp Khatoco Phước Đồng)</t>
  </si>
  <si>
    <t>3220/QĐ-UBND ngày 27/11/2014</t>
  </si>
  <si>
    <t>Khu tái định cư (dự án mở rộng Khu du lịch khoáng nóng cao cấp Nha Trang)</t>
  </si>
  <si>
    <t>4294/QĐ-chi tiết-UBND ngày 16/6/2015</t>
  </si>
  <si>
    <t>Công ty CP Du lịch Khoáng nóng Nha Trang Seafood F17</t>
  </si>
  <si>
    <t>Khu vực bố trí tái định cư tại xã Vĩnh Trung và xã Vĩnh Thái</t>
  </si>
  <si>
    <t>Quyết định số 1392/QĐ-UBND ngày 16/6/2020 của UBND tỉnh Khánh Hòa V/v phê duyệt đồ án Quy hoạch chi tiết tỷ lệ 1/500 Khu vực bố trí tái định cư tại xã Vĩnh Trung và xã Vĩnh Thái, thành phố Nha Trang</t>
  </si>
  <si>
    <t>Vĩnh Trung, Vĩnh Hiệp, Vĩnh Thái</t>
  </si>
  <si>
    <t>Khu đô thị Hoàng Long</t>
  </si>
  <si>
    <t>Khu tái định cư Lê Hồng Phong III</t>
  </si>
  <si>
    <t>3332/QĐ-UBND ngày 20/12/2013</t>
  </si>
  <si>
    <t>Công ty TNHH Đầu tư XD Thế giới Xanh</t>
  </si>
  <si>
    <t>Khu biệt thự nhà vườn Hòn Một</t>
  </si>
  <si>
    <t>2302/QĐ-UBND ngày 30/8/2011</t>
  </si>
  <si>
    <t>Công ty TNHH Sản xuất và Xây dựng Khánh Hòa</t>
  </si>
  <si>
    <t>Dự án Khu Biệt thự Kim Vân Thuỷ</t>
  </si>
  <si>
    <t>Dự án Khu Biệt thự và nghỉ dưỡng Thanh Nhựt</t>
  </si>
  <si>
    <t>823/QĐ-UBND ngày 7/4/2015</t>
  </si>
  <si>
    <t>Công ty Cp Đầu tư Phát triển Locus</t>
  </si>
  <si>
    <t>Khu nhà ở quân đội ACC-NT</t>
  </si>
  <si>
    <t>Quyết định số 1315/QĐ-UBND ngày 08/5/2019 UBND tỉnh Khánh Hòa V/v phê duyệt Điều chỉnh cục bộ đồ án Quy hoạch chi tiết (tỷ lệ 1/500) Khu nhà ở gia đình cán bộ quân đội ACC-NT</t>
  </si>
  <si>
    <t>Tổng Công ty xây dựng công trình hàng không ACC</t>
  </si>
  <si>
    <t>2346/UBND-XDNĐ ngày 24/4/2014</t>
  </si>
  <si>
    <t>KĐT</t>
  </si>
  <si>
    <t>Khu đô thị Forest Hill Hotel &amp; Villas</t>
  </si>
  <si>
    <t>QĐ số 465/QĐ-UBND ngày 24/02/2016 của UBND tỉnh Khánh Hòa; QĐ số 1313/QĐ-UBND ngày 07/5/2019 của UBND tỉnh Khánh Hòa Về việc phê duyệt Điều chỉnh Quy hoạch chi tiết (tỷ lệ 1/500) Dự án CHAMPARAMA RESORT &amp; SPA, phường Vĩnh Hòa</t>
  </si>
  <si>
    <t>Làng biệt thự Tâm Hương</t>
  </si>
  <si>
    <t>Quyết định số 2369/QĐ-UBND ngày 25/9/2013</t>
  </si>
  <si>
    <t>Khu biệt thự và du lịch nghỉ mát Đồng Bé</t>
  </si>
  <si>
    <t>303/QĐ-UBND 6/2/2012</t>
  </si>
  <si>
    <t>2139/QĐ-UBND 29/8/2013</t>
  </si>
  <si>
    <t>Lộc Thọ, Phước Long, Phước Hải, Phước Hòa, Vĩnh Nguyên</t>
  </si>
  <si>
    <t>Công ty CP Tập đoàn Phúc Sơn</t>
  </si>
  <si>
    <t>Khu trung tâm đô thị Thương mại - dịch vụ- tài chính du lịch Nha Trang (phân khu 1)</t>
  </si>
  <si>
    <t>817/QĐ-UBND ngày 4/4/2014</t>
  </si>
  <si>
    <t>Khu trung tâm đô thị Thương mại - dịch vụ- tài chính du lịch Nha Trang (phân khu 2)</t>
  </si>
  <si>
    <t>Phước Hòa, Phước Hải, Phước long, Vĩnh Nguyên</t>
  </si>
  <si>
    <t>2646/QĐ-UBND ngày 23/10/2008</t>
  </si>
  <si>
    <t>Công ty  Phát triển Nhà và Đô thị</t>
  </si>
  <si>
    <t>2930/QĐ-UBND ngày 30/9/2016</t>
  </si>
  <si>
    <t>Công ty Cổ phần Xây lắp Vật tư kỹ thuật</t>
  </si>
  <si>
    <t>Khu đô thị sinh thái VCN (Trong phân khu hành chính tỉnh)</t>
  </si>
  <si>
    <t>Khu đô thị Mipeco</t>
  </si>
  <si>
    <t>QĐ số 1710/QĐ-UBND ngày 29/6/2015; QĐ số 2233/QĐ-UBND ngày 03/7/2019 của UBND tỉnh Khánh Hòa về việc phê duyệt Đồ án điều chỉnh cục bộ Quy hoạch chi tiết (tỷ lệ 1/500) Khu đô thị Mipeco</t>
  </si>
  <si>
    <t>Công ty TNHH MTV Tổng Công ty Xăng dầu Quân đội</t>
  </si>
  <si>
    <t>305/QĐ-UB ngày 26/01/2018</t>
  </si>
  <si>
    <t>Khu đô thị Hòn Một</t>
  </si>
  <si>
    <t>Khu dân cư Đất Mới</t>
  </si>
  <si>
    <t>39/UBND ngày 05/01/2016</t>
  </si>
  <si>
    <t>Công ty CP Đất Mới</t>
  </si>
  <si>
    <t>7217/UBND-XDNĐ ngày 26/10/2015</t>
  </si>
  <si>
    <t>Công ty CP BĐS Quang Thanh</t>
  </si>
  <si>
    <t>Khu tái định cư Phước Hạ</t>
  </si>
  <si>
    <t>3512/QĐ-UBND ngày 27/12/2010</t>
  </si>
  <si>
    <t>Khu biệt thự Thung lũng Hoa Vàng</t>
  </si>
  <si>
    <t>Khu dân cư Nam Vĩnh Hải</t>
  </si>
  <si>
    <t>QĐ số 1770/QĐ-UBND ngày 07/6/2019 của UBND tỉnh Khánh Hòa Về việc phê duyệt Điều chỉnh Quy hoạch chi tiết (tỷ lệ 1/500) Khu dân cư Nam Vĩnh Hải, Nha Trang</t>
  </si>
  <si>
    <t>Công ty CP Vật tư nông sản</t>
  </si>
  <si>
    <t>Khu dân cư Vĩnh Châu</t>
  </si>
  <si>
    <t xml:space="preserve">Khu dân cư phía Tây Đất Lành  </t>
  </si>
  <si>
    <t>Khu dân cư Cồn Nhất Trí</t>
  </si>
  <si>
    <t>2604/QĐ-UBND ngày 9/10/2009</t>
  </si>
  <si>
    <t>Khu dân cư Phúc Sinh</t>
  </si>
  <si>
    <t>QĐ số 617/QĐ-UBND ngày 02/3/2018 của UBND tỉnh Khánh Hòa về việc phê duyệt Quy hoạch chi tiết (tỷ lệ 1/500) dự án Khu dân cư Phúc Sinh tại xã Phước Đồng, tỉnh Khánh Hòa</t>
  </si>
  <si>
    <t>2026-2026-2030</t>
  </si>
  <si>
    <t>Khu dân cư Hòn Xện</t>
  </si>
  <si>
    <t>Khu dân cư Hồ Vĩnh Hòa</t>
  </si>
  <si>
    <t>180/QĐ-UBND ngày 14/01/2013</t>
  </si>
  <si>
    <t>Công ty CP Đông Dương Nha Trang</t>
  </si>
  <si>
    <t>3685/QĐ-UBND ngày 01/12/2016</t>
  </si>
  <si>
    <t>Công ty Khánh Vĩnh</t>
  </si>
  <si>
    <t>2721/QĐ-UBND ngày 14/10/2014</t>
  </si>
  <si>
    <t>Khu đô thị Phúc Khánh 1</t>
  </si>
  <si>
    <t>3279/QĐ-UBND ngày 02/12/2014</t>
  </si>
  <si>
    <t>Khu đô thị mới Lê Hồng Phong I</t>
  </si>
  <si>
    <t>Phước Hải, Phước Long</t>
  </si>
  <si>
    <t>Khu đô thị mới Lê Hồng Phong II</t>
  </si>
  <si>
    <t>3668QĐ-UBND ngày 04/12/2017</t>
  </si>
  <si>
    <t xml:space="preserve">Công ty Cổ phần Bất động sản Hà Quang </t>
  </si>
  <si>
    <t>Khu đô thị Mỹ Gia</t>
  </si>
  <si>
    <t>2051/QĐ-UBND 17/8/2012</t>
  </si>
  <si>
    <t>Công ty CP phát triển đô thị Vĩnh Thái</t>
  </si>
  <si>
    <t>Đất khu vui chơi giải trí công cộng</t>
  </si>
  <si>
    <t>Khu vui chơi giải trí công cộng xã Vĩnh Lương</t>
  </si>
  <si>
    <t>340/QĐ-UBND ngày 06/02/2017</t>
  </si>
  <si>
    <t>Nha Trang</t>
  </si>
  <si>
    <t>Trạm khí tượng thủy văn</t>
  </si>
  <si>
    <t>Di dời Miếu ấp Bắc</t>
  </si>
  <si>
    <t>Dự án trồng rừng Thái Bình</t>
  </si>
  <si>
    <t>Khu trồng rừng cảnh quan môi trường và Du lịch sinh thái Vĩnh Trung</t>
  </si>
  <si>
    <t>989/QĐ-UBND ngày 19/4/2011</t>
  </si>
  <si>
    <t>Khu du lịch Non nước Nam Sông Lô (khu II)</t>
  </si>
  <si>
    <t>8309/UBND-XDNĐ ngày 29/12/2014</t>
  </si>
  <si>
    <t>DN Tư nhân Ban Mai</t>
  </si>
  <si>
    <t>Khu nghỉ dưỡng và biệt thự sinh thái Hòn Rớ</t>
  </si>
  <si>
    <t>2546/QĐ-UBND ngày 15/12/2005</t>
  </si>
  <si>
    <t>Dự án Sea View-Hòn Rớ I (Khu nghĩ dưỡng và biệt thự sinh thái nha trang Sea view)</t>
  </si>
  <si>
    <t>Khu biệt thự nghỉ mát sinh thái Nha Trang View Resort</t>
  </si>
  <si>
    <t>Khu du lịch &amp; giải trí Nha trang mở rộng (Phân khu 7)</t>
  </si>
  <si>
    <t>Dự án khu du lịch sinh thái dọc đại Lộ Nguyễn Tất Thành (công ty Khánh Dung)</t>
  </si>
  <si>
    <t>1358/QĐ-UBND ngày 26/5/2010</t>
  </si>
  <si>
    <t>12.2</t>
  </si>
  <si>
    <t>Khu du lịch Tâm Trinh Đường Đệ (KKH)</t>
  </si>
  <si>
    <t>Mở rộng Khu du lịch sinh thái Vân Đăng (Quy hoạch chi tiết Điều chỉnh)</t>
  </si>
  <si>
    <t>1877/QĐ-UBND ngày 28/7/2008</t>
  </si>
  <si>
    <t>Công ty TNHH Hồng Hải</t>
  </si>
  <si>
    <t>Khu du lịch sinh thái (Công ty Độc Lập)</t>
  </si>
  <si>
    <t>2974/QĐ-UBND ngày 30/11/2012</t>
  </si>
  <si>
    <t>Công ty TNHH MTV Vinpearl</t>
  </si>
  <si>
    <t>Khu du lịch sinh thái Bạch Mai-Bãi Miễu tại đảo Trí Nguyên</t>
  </si>
  <si>
    <t>348/UBND/XDNĐ ngày 17/1/2014</t>
  </si>
  <si>
    <t>Công ty TNHH Maico Đà Lạt</t>
  </si>
  <si>
    <t>Khu du lịch Đảo Hòn Tằm (Giai đoạn 1: 14,6+12 mặt nước)</t>
  </si>
  <si>
    <t>Khu du lịch Hòn Mun</t>
  </si>
  <si>
    <t>Khu Resort sinh thái, khách sạn 5 sao và biệt thự cao cấp Phong San</t>
  </si>
  <si>
    <t>2935/QĐ-UBND ngày 2/11/2011</t>
  </si>
  <si>
    <t>Công ty TNHH Phong San</t>
  </si>
  <si>
    <t>Trung tâm Spa Suối khoáng nóng Giáng Hương</t>
  </si>
  <si>
    <t>393/QĐ-UBND ngày 02/02/2018</t>
  </si>
  <si>
    <t>Công ty TNHH Dịch vụ Thiên Nhiên Xanh</t>
  </si>
  <si>
    <t>Dự án sinh thái tâm linh Cửu Long Sơn Tự</t>
  </si>
  <si>
    <t>Đất giáo dục</t>
  </si>
  <si>
    <t>2964/QĐ-UBND ngày 21/10/2015</t>
  </si>
  <si>
    <t>Trường đại học Tôn Đức Thắng</t>
  </si>
  <si>
    <t>Trung tâm dạy nghề và hỗ trợ Nông Dân</t>
  </si>
  <si>
    <t>2234/QĐ-UBND ngày 04/8/2017</t>
  </si>
  <si>
    <t>Khu Nhà ở Incomex Sài Gòn (giai đoạn 2)</t>
  </si>
  <si>
    <t>318/QĐ-UBND ngày 29/1/2013</t>
  </si>
  <si>
    <t>CP Tập đoàn Đầu tư XNK Tổng hợp Sài Gòn</t>
  </si>
  <si>
    <t>Khu Biệt Thự Cao Cấp Vĩnh Hòa</t>
  </si>
  <si>
    <t>869/QĐ-UBND ngày 07/4/2008</t>
  </si>
  <si>
    <t>Việt Thắng</t>
  </si>
  <si>
    <t>Khu biệt thự cao cấp Ba Làng</t>
  </si>
  <si>
    <t>Quyết định số 400/QĐ-UBND ngày 04/2/2013</t>
  </si>
  <si>
    <t>Công ty CP Granit vina</t>
  </si>
  <si>
    <t>Khu biệt thự sinh thái Cozy Garden Dự án Núi cô Tiên (dọc đường Phạm Văn Đồng) thuộc Dự án Núi cô Tiên (dọc đường Phạm Văn Đồng)</t>
  </si>
  <si>
    <t>Dự án Biệt thự sông núi Vĩnh Trung</t>
  </si>
  <si>
    <t>523/QĐ-UBND ngày 13/02/2018</t>
  </si>
  <si>
    <t>Vĩnh Trung, Vĩnh Thái</t>
  </si>
  <si>
    <t>Khu biệt thự Cao cấp Diamond Bay</t>
  </si>
  <si>
    <t>Khu biệt thự sinh thái cao cấp Nha Trang Sea View</t>
  </si>
  <si>
    <t>Dự án khu dân cư, khu đô thị</t>
  </si>
  <si>
    <t>Khu dân cư Hòn Thị</t>
  </si>
  <si>
    <t>3247/QĐ-UBND ngày 28/11/2014</t>
  </si>
  <si>
    <t>Công ty Liên doanh khai thác đá Hòn Thị</t>
  </si>
  <si>
    <t>Khu biệt thự Quốc Anh</t>
  </si>
  <si>
    <t>1413/QĐ-UBND ngày 3/6/2015</t>
  </si>
  <si>
    <t>Công ty TNHH Quốc Anh NT</t>
  </si>
  <si>
    <t>12.1</t>
  </si>
  <si>
    <t>Khu biệt thự đồi cao cấp Đỉnh Vàng, khóm Đường Đệ (công ty Thành Đạt) thuộc Dự án Núi cô Tiên (dọc đường Phạm Văn Đồng)</t>
  </si>
  <si>
    <t>Khu dân cư Khu vực ven đê hữu hệ thống thoát lũ từ cầu Phú Vinh về đầu Sông Tắc tại xã Vĩnh Thái và xã Vĩnh Trung</t>
  </si>
  <si>
    <t>522/QĐ-UBND ngày 12/02/2018</t>
  </si>
  <si>
    <t>Khu biệt thự và du lịch sinh thái Đất Lành-Khu A (điều chỉnh mở rộng)</t>
  </si>
  <si>
    <t>Khu đô thị Tấn Trường 1</t>
  </si>
  <si>
    <t>321/QĐ-UBND ngày 29/01/2018</t>
  </si>
  <si>
    <t>Công ty Cổ phần Đầu tư Tấn Trường</t>
  </si>
  <si>
    <t>Mở rộng diện tích đất rừng phòng hộ theo quy hoạch 03 loại rừng</t>
  </si>
  <si>
    <t>Mở rộng diện tích đất rừng sản xuất theo quy hoạch 03 loại rừng</t>
  </si>
  <si>
    <t>UBND phường đề xuất</t>
  </si>
  <si>
    <t>Điều chỉnh 1 phần diện tích quy hoạch đất nhà ở xã hội (tiếp giáp đất giao cho Cục II); 1 phần thửa 3 tờ bản đồ 29</t>
  </si>
  <si>
    <t>Xây dựng kè chống sạt lở núi Sạn, đoạn từ giáp giai đoạn 2 đến dốc Lan Hiếu, rộng 70m</t>
  </si>
  <si>
    <t>Xây dựng bờ kè sông Kim Bồng</t>
  </si>
  <si>
    <t xml:space="preserve">một phần thửa số 9, tờ bản đồ số 16 (khu tập thể trường Đại học Thủy sản) </t>
  </si>
  <si>
    <t>Mở rộng khu vui chơi, văn hóa thể thao đảo Trí Nguyên</t>
  </si>
  <si>
    <t>Điều chỉnh phần quy hoạch đất công viên phía Bắc Hòn Miễu sang quy hoạch đất tôn giáo (chùa Trí Nguyên) theo quy hoạch chi tiết xây dựng 1/500 được phê duyệt tại Quyết định số 2711/QĐ-UBND ngày 18/7/2018 của UBND thành phố Nha Trang</t>
  </si>
  <si>
    <t>Quy hoạch đất công viên phía Bắc Hòn Miễu</t>
  </si>
  <si>
    <t>Trung tâm sinh hoạt cộng đồng</t>
  </si>
  <si>
    <t>Trong khu vực Lăng Ông</t>
  </si>
  <si>
    <t>Nhà sinh hoạt cộng đồng thôn Thành Đạt</t>
  </si>
  <si>
    <t>UBND xã đề xuất</t>
  </si>
  <si>
    <t>Nhà sinh hoạt cộng đồng thôn Thủy Tú</t>
  </si>
  <si>
    <t>Nhà sinh hoạt cộng đồng thôn Vĩnh Xuân</t>
  </si>
  <si>
    <t>Nhà sinh hoạt cộng đồng thôn Đồng Nhơn</t>
  </si>
  <si>
    <t>Nhà sinh hoạt cộng đồng thôn Xuân Sơn</t>
  </si>
  <si>
    <t>Khu tập thể Tỉnh ủy</t>
  </si>
  <si>
    <t>Điều chỉnh ô đất thương mại</t>
  </si>
  <si>
    <t>Điều chỉnh ô đất 1,1A đất giáo dục</t>
  </si>
  <si>
    <t>Đề nghị giữ nguyên mục đích sử dụng đất ODT tại cụm dân cư tổ 13 Đường Đệ (quy hoạch đất DKV và hiện trạng và đất ODT)</t>
  </si>
  <si>
    <t>Quy hoạch đất ở phường Vĩnh Hòa</t>
  </si>
  <si>
    <t>Điều chỉnh từ bãi đậu xe</t>
  </si>
  <si>
    <t>Trạm gác trước đình Bích Đầm cũ</t>
  </si>
  <si>
    <t>(đã được UBND TP Nha Trang phê duyệt tại QĐ số 852/QĐ-UBND ngày 17/4/2019)</t>
  </si>
  <si>
    <t xml:space="preserve">CÁC DỰ ÁN PHÙ HỢP QUY HOẠCH CHUNG XÂY DỰNG ĐƯỢC DUYỆT </t>
  </si>
  <si>
    <t>Phụ biểu 04/CH.</t>
  </si>
  <si>
    <t>Phụ biểu 05/CH.: Danh mục công trình, dự án phải thu hồi đất trong năm 2021 của thành phố Nha Trang</t>
  </si>
  <si>
    <t>Phụ biểu 06/CH.: Danh mục công trình, dự án có chuyển mục đích sử dụng đất lúa, đất rừng phòng hộ, rừng đặc dụng trong năm 2021 trên địa bàn thành phố Nha Trang</t>
  </si>
  <si>
    <t>Phụ biểu 07/CH.: Nhu cầu chuyển mục đích của hộ gia đình, cá nhân năm 2021 của thành phố Nha Trang, tỉnh Khánh Hòa</t>
  </si>
  <si>
    <t>Phụ biểu 08/CH.. Kế hoạch giao đất cho hộ gia đình cá nhân trên địa bàn thành phố Nha Trang năm 2021</t>
  </si>
  <si>
    <t>Quy hoạch chi tiết xây dựng 1/2000 Khu dân cư Cát Lợi, Vĩnh Lương, Thành phố Nha Trang</t>
  </si>
  <si>
    <t>3462/QĐ-UBND ngày 31/12/2010</t>
  </si>
  <si>
    <t>Quy hoạch chi tiết xây dựng Khu dân cư Vĩnh Hải - Vĩnh Hòa</t>
  </si>
  <si>
    <t>1391/QĐ-UBND ngày 17/6/2009</t>
  </si>
  <si>
    <t>Điều chỉnh quy hoạch chi tiết xây dựng 1/500 khu nhà gia đinh quân đội phường Vĩnh Hòa, TP.Nha Trang</t>
  </si>
  <si>
    <t>3049/ QĐ-UBND ngày 11/12/2008</t>
  </si>
  <si>
    <t>Quy hoạch chi tiết khu dân cư Ba Làng - Vĩnh Hải</t>
  </si>
  <si>
    <t>2406/QĐ-UB ngày 1/8/2003</t>
  </si>
  <si>
    <t>Quy hoạch chi tiết tỷ lệ 1/500 Khu dân cư Hòn Xện</t>
  </si>
  <si>
    <t>Quy hoạch chi tiết khu dân cư Đường Đệ Vĩnh Hải (Đông mương)</t>
  </si>
  <si>
    <t>2570/QĐ-UB ngày 11/9/1998</t>
  </si>
  <si>
    <t>Quy hoạch chi tiết xây dựng đô thị tỷ lệ 1/500 Khu Biệt Thự Cao Cấp Vĩnh Hòa</t>
  </si>
  <si>
    <t>Quy hoạch chi tiết xây dựng Khu dân cư phường Vĩnh Thọ-Vĩnh Phước</t>
  </si>
  <si>
    <t>1392/QĐ-UBND ngày 17/6/2009</t>
  </si>
  <si>
    <t>Quy hoạch chi tiết xây dựng tỷ lệ 1/2000 khu đô thị phí tây thành phố Nha Trang</t>
  </si>
  <si>
    <t>1843/QĐ-UBND ngày 15/10/2007</t>
  </si>
  <si>
    <t>QH phân Khu 1/2000 Khu dân cư phường Xương Huân - Vạn Thạnh</t>
  </si>
  <si>
    <t>1794/UBND-XDNĐ ngày 07/3/2017</t>
  </si>
  <si>
    <t>Quy hoạch chi tiết khu dân cư Cồn Tân Lập</t>
  </si>
  <si>
    <t>726/QĐ-UB ngày 19/5/2003</t>
  </si>
  <si>
    <t>Quy hoạch chi tiết xây dựng Khu dân cư Cồn Nhất Trí</t>
  </si>
  <si>
    <t>Điều chỉnh quy hoạch xây dựng chi tiết tỷ lệ 1/500 sông Kim Bồng</t>
  </si>
  <si>
    <t>5144/QĐ-UBND ngày 21/12/2012</t>
  </si>
  <si>
    <t>Quy hoạch phân khu tỷ lệ 1/500 Khu dân cư dọc bờ sông Cái Nha Trang, phường Phương Sơn, phường Ngọc Hiệp và phường Phương Sài, thành phố Nha Trang</t>
  </si>
  <si>
    <t>268/QĐ-UBND ngày 23/01/2018</t>
  </si>
  <si>
    <t>Quy hoạch chi tiết xây dựng tỷ lệ 1/500 Cồn Ngọc Thảo</t>
  </si>
  <si>
    <t>Quy hoạch phân khu chức năng Khu trung tâm xã Vĩnh Phương</t>
  </si>
  <si>
    <t>4115/QĐ-UBND ngày 16/9/2016</t>
  </si>
  <si>
    <t>Quy hoạch chi tiết Khu đô thị Mỹ Gia</t>
  </si>
  <si>
    <t>Quy hoạch chi tiết khu công viên nghĩa trang Vĩnh Thái</t>
  </si>
  <si>
    <t>2566/QĐ-UBND ngày 15/10/2008</t>
  </si>
  <si>
    <t>Quy hoạch chia lô khu dân cư Đất Lành - Vĩnh Thái (100ha, 25ha)</t>
  </si>
  <si>
    <t>1138/QĐ-UB ngày 4/4/2001</t>
  </si>
  <si>
    <t>Quy hoạch chi tiết Khu nghỉ dưỡng cao cấp Bảo Đại phường Vĩnh Nguyên, thành phố Nha Trang</t>
  </si>
  <si>
    <t>Quy hoạch chi tiết xây dựng Khu dân cư phường Phước Long-Vĩnh Trường</t>
  </si>
  <si>
    <t>2678/QĐ-UBND ngày 28/10/2013</t>
  </si>
  <si>
    <t>Điều chỉnh quy hoạch chi tiết xây dựng tỷ lệ 1/2000 vùng công nghiệp kho Bình Tân</t>
  </si>
  <si>
    <t>1014/QĐ-UBND ngày 24/4/2012</t>
  </si>
  <si>
    <t>Đồ án quy hoạch phân khu tỷ lệ 1/2000 Khu dân cư phía Bắc Tỉnh lộ 3 - Phước Thương, xã Phước Đồng (Khu 1)</t>
  </si>
  <si>
    <t>Đồ án quy hoạch phân khu tỷ lệ 1/2000 Khu dân cư phía Bắc Tỉnh lộ 3 - Phước Thương, xã Phước Đồng (Khu 2)</t>
  </si>
  <si>
    <t>Quy hoạch chi tiết xây dựng khu vực hai bên đường từ Ngã ba Đồng Bò đi Trảng É - QL 1A</t>
  </si>
  <si>
    <t>906/QĐ-UBND ngày 10/4/2008</t>
  </si>
  <si>
    <t>Quy hoạch chi tiết khu dân cư xã Phước Đồng</t>
  </si>
  <si>
    <t>164/QĐ-UB ngày 14/1/2004</t>
  </si>
  <si>
    <t>Phân khu đô thị - công viên trung tâm hành chính mới</t>
  </si>
  <si>
    <t>2889/QĐ-UBND 28/10/2011</t>
  </si>
  <si>
    <t>Quy hoạch phân khu Khu trung tâm đô thị thương mại dịch vụ tài chính du lịch Nha Trang</t>
  </si>
  <si>
    <t>Quy hoạch phân khu 1/2000 Khu dân cư Vĩnh Hiệp-Vĩnh Ngọc-Vĩnh Thạnh</t>
  </si>
  <si>
    <t>296/QĐ-UBND ngày 2/4/2015</t>
  </si>
  <si>
    <t>Quy hoạch chi tiết Bắc Hòn Nghê tỷ lệ 1/2000</t>
  </si>
  <si>
    <t>946/QĐ-UBND ngày 28/5/2007</t>
  </si>
  <si>
    <t>Quy hoạch chi tiết Khu Tây Nam Hòn Nghê</t>
  </si>
  <si>
    <t>442/QĐ-UBND ngày 24/02/2009</t>
  </si>
  <si>
    <t>Quy hoạch chi tiết xây dựng Khu dân cư phường Vĩnh Nguyên</t>
  </si>
  <si>
    <t>2035/QĐ_UBND ngày 25/8/2009</t>
  </si>
  <si>
    <t>Điều chỉnh Quy hoạch chi tiết xây dựng khu du lịch và sinh thái An Viên</t>
  </si>
  <si>
    <t>891/QĐ-UBND ngày 22/5/2007</t>
  </si>
  <si>
    <t>Quy hoạch chi tiết tỷ lệ 1/500 Khu dân cư Đảo Trí Nguyên, phường Vĩnh Nguyên</t>
  </si>
  <si>
    <t>2711/QĐ_UBND ngày 18/7/2018</t>
  </si>
  <si>
    <t>Quy hoạch chi tiết tỷ lệ 1/500 Khu đô thị mới Lê Hồng Phong khu I, thành phố Nha Trang</t>
  </si>
  <si>
    <t>Quy hoạch chi tiết tỷ lệ 1/500 Khu dân cư Phước Tân-Phước Hải-Phước Hòa, thành phố Nha Trang</t>
  </si>
  <si>
    <t>5289/QĐ-UBND ngày 27/12/2012</t>
  </si>
  <si>
    <t>Quy hoạch chi tiết xây dựng tỷ lệ 1/2000 Khu dân cư xã Vĩnh Lương</t>
  </si>
  <si>
    <t>Quy hoạch phân khu tỷ lệ 1/2000 Khu dân cư phía Nam Sông Kim Bồng</t>
  </si>
  <si>
    <t>4388/UBND-XDNĐ ngày 7/7/2015</t>
  </si>
  <si>
    <t>Quy hoạch chi tiết tỷ lệ 1/500 Khu đô thị mới Lê Hồng Phong khu II, thành phố Nha Trang</t>
  </si>
  <si>
    <t>Quy hoạch chi tiết tỷ lệ 1/500 Khu biệt thự cao cấp Ba Làng, phường Vĩnh Hòa, thành phố Nha Trang</t>
  </si>
  <si>
    <t>Quy hoạch xây dựng tỷ lệ 1/500 chỉnh trang khu dân cư khóm Đường Đệ</t>
  </si>
  <si>
    <t>2016/QĐ-UBND ngày 29/7/2011</t>
  </si>
  <si>
    <t>Quy hoạch chi tiết khu vực từ Miếu Cậu đến Bắc Bãi Dong</t>
  </si>
  <si>
    <t>Quy hoạch khu dân cư và tái định cư Hòn Rớ 1- Phước Đồng</t>
  </si>
  <si>
    <t>Quy hoạch xây dựng nông thôn mới xã Vĩnh Phương</t>
  </si>
  <si>
    <t>5326/QĐ-UBND ngày 29/12/2012</t>
  </si>
  <si>
    <t>Dự án đầu tư xây dựng công trình Khu đô thị mới Vĩnh Hòa – thành phố Nha Trang  (Khu DC lấn biển)</t>
  </si>
  <si>
    <t xml:space="preserve"> 652/QĐ-UBND ngày 17/4/2006</t>
  </si>
  <si>
    <t>Quy hoạch chi tiết khu dân cư Nam Hòn Khô - Vĩnh Hải</t>
  </si>
  <si>
    <t>Điều chỉnh Quy hoạch chia lô KDC Bắc Vĩnh Hải nay là Đông Bắc Vĩnh Hòa</t>
  </si>
  <si>
    <t>901/QĐ-UBND 12/4/2012</t>
  </si>
  <si>
    <t>Quy hoạch chi tiết khu dân cư Nam Vĩnh Hải, thành phố Nha Trang</t>
  </si>
  <si>
    <t>1525/QĐ-UBND ngày15/6/2011</t>
  </si>
  <si>
    <t>Quy hoạch chi tiết xây dựng tỷ lệ 1/500 Khu dân cư, số 41 Dương Hiến Quyền, Vĩnh Hòa, TP. Nha Trang</t>
  </si>
  <si>
    <t>Quy hoạch chi tiết xây dựng Khu nhà ở cao cấp Hoàng Phú</t>
  </si>
  <si>
    <t>2158/UBND-XDNĐ ngày 17/3/2017</t>
  </si>
  <si>
    <t>Điều chỉnh quy hoạch phân khu Khu đô thị phía Tây Nha Trang, tỉnh Khánh Hòa - khu 2</t>
  </si>
  <si>
    <t>Điều chỉnh quy hoạch phân khu Khu đô thị phía Tây Nha Trang, tỉnh Khánh Hòa - khu 1</t>
  </si>
  <si>
    <t>QH chi tiết tỷ lệ 1/500 Khu vực bố trí tái định cư tại xã Vĩnh Trung và xã Vĩnh Thái</t>
  </si>
  <si>
    <t>Quy hoạch chi tiết tỷ lệ 1/500 Dự án Biệt thự sông núi Vĩnh Trung tại xã Vĩnh Trung, thành phố Nha Trang</t>
  </si>
  <si>
    <t>Quy hoạch chi tiết tỷ lệ 1/500 Khu vực ven đê hữu hệ thống thoát lũ từ cầu Phú Vinh về đầu Sông Tắc tại xã Vĩnh Thái và xã Vĩnh Trung, thành phố Nha Trang.</t>
  </si>
  <si>
    <t>Quy hoạch chi tiết xây dựng phân hiệu trường đại học Tôn Đức Thắng tại nha trang</t>
  </si>
  <si>
    <t>Quy hoạch chi tiết xây dựng khu dân cư tổ 32-33 phường Vĩnh Thọ</t>
  </si>
  <si>
    <t>1061/Qđ-UBND ngày 05/5/2008</t>
  </si>
  <si>
    <t>Quy hoạch chi tiết phân lô khu Chợ Đình, Vĩnh Thọ (Quy hoạch chi tiết khu nhà ở tổ 37 Hòn Chồng-Vĩnh Phước)</t>
  </si>
  <si>
    <t>Quy hoạch chỉnh trang khu tái định cư đường vòng núi Chụt</t>
  </si>
  <si>
    <t>1184/QĐ-UBND(Thành phố) ngày 30/6/2010</t>
  </si>
  <si>
    <t>Quy hoạch chi tiết khu tái định cư phường Vĩnh Trường</t>
  </si>
  <si>
    <t>2213/QĐ-UBND ngày 03/11/2005</t>
  </si>
  <si>
    <t>Quy hoạch chi tiết Khu dân cư Phước Long- Vĩnh Trường</t>
  </si>
  <si>
    <t>Quy hoạch chi tiết khu đô thị mới Phước Long</t>
  </si>
  <si>
    <t>Quy hoạch chi tiết 1/500 Dự án Khu đô thị An Bình Tân</t>
  </si>
  <si>
    <t>Điều chỉnh một phần quy hoạch chi tiết xây dựng 1/2000 Khu dân cư xã Phước Đồng (65ha)</t>
  </si>
  <si>
    <t>1567/QĐ-UBND ngày 23/6/2014</t>
  </si>
  <si>
    <t>Quy hoạch chi tiết 1/500 Khu liên hợp thể thao tỉnh Khánh Hòa</t>
  </si>
  <si>
    <t>Điều chỉnh phương án quy hoạch kiến trúc Khu dân cư Đất Mới Phước Điền</t>
  </si>
  <si>
    <t>Quy hoạch chi tiết phân hiệu trường đại học Tôn Đức Thắng tại thành phố Nha Trang, tỉnh Khánh Hòa</t>
  </si>
  <si>
    <t>Điều chỉnh quy hoạch chi tiết Khu nhà ở Phước Đồng, tại xã Phước Đồng</t>
  </si>
  <si>
    <t>Quy hoạch chi tiết Khu dân cư Hòn Thị, thành phố Nha Trang</t>
  </si>
  <si>
    <t>Quy hoạch quản lý theo đồ án Quy hoạch chi tiết tỷ lệ 1/500 Khu biệt thự Nha Trang Sea Park, thành phố Nha Trang</t>
  </si>
  <si>
    <t>Quy hoạch chi tiết 1/1000 khu dân cư Bắc Hòn Ông</t>
  </si>
  <si>
    <t>Quy hoạch chi tiết tỷ lệ 1/500 Khu du lịch tắm khoáng bùn Trăm Trứng</t>
  </si>
  <si>
    <t>Quy hoạch chi tiết khu du lịch nghỉ dưỡng khoáng nóng cao cấp Nha Trang (mở rộng)</t>
  </si>
  <si>
    <t>Quy hoạch chi tiết 1/500 Khu đô thị VCN-Phước Long (khu 1)</t>
  </si>
  <si>
    <t>Quy hoạch chi tiết 1/500 Khu biệt thự vườn The Panorama Villas tại Hòn Rớ, Phước Đồng</t>
  </si>
  <si>
    <t>Thỏa thuận phương án kiến trúc quy hoạch dự án khu du lịch sinh thái Bạch Mai-Bãi Miễu tại đảo Trí Nguyên</t>
  </si>
  <si>
    <t>Điều chỉnh quy hoạch chi tiết Khu đô thị VCN Phước Hải, thành phố Nha Trang</t>
  </si>
  <si>
    <t>974/QĐ-UBND ngày 18/4/2014</t>
  </si>
  <si>
    <t>Quy hoạch chi tiết Dự án Khu đô thị mới VCN Phước Long II, phường Phước Long, thành phố Nha Trang</t>
  </si>
  <si>
    <t>Quy hoạch chi tiết xây dựng tỷ lệ 1/500 Khu đô thị phía Tây thành phố Nha Trang</t>
  </si>
  <si>
    <t>Quy hoạch chi tiết xây dựng 1/500 Khu đô thị-Công viên-Trung tâm hành chính mới của tỉnh Khánh Hòa (phân khu 1)</t>
  </si>
  <si>
    <t xml:space="preserve"> 2129/QĐ-UBND ngày 15/8/2014</t>
  </si>
  <si>
    <t>Khu đô thị sinh thái bán đảo Thanh Phong, xã Vĩnh Thái, thành phố Nha Trang</t>
  </si>
  <si>
    <t>Quy hoạch chi tiết Làng Biệt thự sinh thái Giáng Hương</t>
  </si>
  <si>
    <t>874/QĐ-UB ngày 17/5/2007</t>
  </si>
  <si>
    <t>Điều chỉnh, mở rộng Quy hoạch chi tiết (tỷ lệ 1/500) Dự án Khu đô thị Ven Sông Tắc tại xã Vĩnh Thái</t>
  </si>
  <si>
    <t>Dự án mở rộng phía Tây Khu dân cư Đất Lành (Quy hoạch chi tiết xây dưng tỷ lệ 1/500 )</t>
  </si>
  <si>
    <t>Quy hoạch chi tiết tỷ lệ 1/500 Trung tâm Spa Suối khoáng nóng Giáng Hương</t>
  </si>
  <si>
    <t>Quy hoạch tổng mặt bằng và phương án kiến trúc công trình Khu biệt thự nhà vườn Hòn Một</t>
  </si>
  <si>
    <t>Khu phức hợp và nhà ở Phước Lợi tại thôn Phước Lợi, xã Phước Đồng</t>
  </si>
  <si>
    <t>Quy hoạch chi tiết xây dựng 1/500 Khu tái định cư Phước Hạ, xã Phước Đồng</t>
  </si>
  <si>
    <t>Quy hoạch chi tiết khu nghỉ dưỡng và biệt thự sinh thái Hòn Rớ</t>
  </si>
  <si>
    <t>Quy hoạch chi tiết Khu du lịch sinh thái trí nguyên</t>
  </si>
  <si>
    <t>2226/QĐ-UBND ngày 7/9/2012</t>
  </si>
  <si>
    <t>Quy hoạch chi tiết xây dựng tỷ lệ 1/500 - Khu 1 thuộc Khu đô thị - công viên - trung tâm hành chính mới của tỉnh Khánh Hòa (Công ty Lạc Hồng)</t>
  </si>
  <si>
    <t>Quy hoạch chi tiết tỷ lệ 1/500 Làng biệt thự Tâm Hương Nha Trang tại xã Vĩnh Lương, thành phố Nha Trang</t>
  </si>
  <si>
    <t>Quy hoạch chi tiết tỷ lệ 1/500 khu biệt thự và du lịch nghỉ mát Đồng Bé Nha Trang</t>
  </si>
  <si>
    <t>Quy hoạch chi tiết tỷ lệ 1/500 Dự án CHAMPARAMA RESORT &amp; SPA</t>
  </si>
  <si>
    <t>Quy hoạch chi tiết xây dựng (tỷ lệ 1/500) Điều chỉnh mở rộng dự án Khu biệt thự Đường Đệ</t>
  </si>
  <si>
    <t>2905/QĐ-UBND ngày12/11/2009</t>
  </si>
  <si>
    <t>Quy hoạch chi tiết tỷ lệ 1/500 Khu biệt thự sinh thái Cozy Garden</t>
  </si>
  <si>
    <t>Quy hoạch chi tiết Khu đô thị Forest Hill Hotel &amp; Villas</t>
  </si>
  <si>
    <t>3887/QĐ-UBND ngày 19/12/2016</t>
  </si>
  <si>
    <t>Quy hoạch chi tiết xây dựng Khu biệt thự cao cấp Ocean View</t>
  </si>
  <si>
    <t>2646/QĐ-UBND ngày 16/10/2009</t>
  </si>
  <si>
    <t>Khu Biệt thự Biển và Dịch vụ du lịch Anh Nguyễn – Nha Trang</t>
  </si>
  <si>
    <t>2773/QĐ-UBND ngày 27/10/2010</t>
  </si>
  <si>
    <t>Quy hoạch chi tiết 1/500 Khu đô thị mới Lê Hồng Phong khu II, thành phố Nha Trang</t>
  </si>
  <si>
    <t>Quy hoạch chi tiết (tỷ lệ 1/500) khu du lịch Hòn Một</t>
  </si>
  <si>
    <t>2589/QĐ-UBND ngày 21/09/2011</t>
  </si>
  <si>
    <t>1710/QĐ-UBND ngày 29/6/2015</t>
  </si>
  <si>
    <t>Quy hoạch chi tiết xây dựng Khu đô thị trục đường nối Nha Trang-Diên Khánh</t>
  </si>
  <si>
    <t>Quy hoạch chi tiết (tỷ lệ 1/500) Khu đô thị Vĩnh Trung tại Xóm Gò, thôn Võ Cang, xã Vĩnh Trung, thành phố Nha Trang.</t>
  </si>
  <si>
    <t>Quy hoạch chi tiết (tỷ lệ 1/500) Khu đô thị Phúc Khánh 2, xã Vĩnh Trung</t>
  </si>
  <si>
    <t>Quy hoạch chi tiết 1/500 Chợ Đầm</t>
  </si>
  <si>
    <t>Quy hoạch chi tiết (tỷ lệ 1/500) Khu đô thị Phúc Khánh 1, xã Vĩnh Trung</t>
  </si>
  <si>
    <t>Điều chỉnh Quy hoạch chia lô khu tái định cư Đất Lành xã Vĩnh Thái 5,9ha</t>
  </si>
  <si>
    <t>4469/QĐ-UBND ngày 10/12/2008</t>
  </si>
  <si>
    <t>Quy hoạch chi tiết tỷ lệ 1/500 Khu đô thị Tấn Trường 1 tại thôn Đồng Nhơn, xã Vĩnh Trung</t>
  </si>
  <si>
    <t>Quy hoạch chi tiết tỷ lệ 1/500 dự án Trồng rừng và du lịch sinh thái Yến Nha Trang, thôn Đất Lành, Vĩnh Thái</t>
  </si>
  <si>
    <t>2274/QĐ-UBND ngày 8/8/2017</t>
  </si>
  <si>
    <t>Quy hoạch chi tiết tỷ lệ 1/500 Khu tái định cư Vĩnh Thái</t>
  </si>
  <si>
    <t>Điều chỉnh thỏa thuận phương án quy hoạch kiến trúc Khu du lịch Non nước Nam Sông Lô (khu II), Phước Đồng</t>
  </si>
  <si>
    <t>Quy hoạch chi tiết cảnh quan trục đường Thái Nguyên - Lê Thánh Tôn</t>
  </si>
  <si>
    <t>1354/QĐ-UBND ngày 31/7/2007</t>
  </si>
  <si>
    <t>Bổ sung quy hoạch cầu nối Khu 1 thuộc Khu đô thị - công viên – trung tâm hành chính mới tỉnh Khánh Hòa (Công ty Lạc Hồng)</t>
  </si>
  <si>
    <t>Quy hoạch chi tiết 1/500 khu nhà ở quân đội K98-NT</t>
  </si>
  <si>
    <t>Điều chỉnh cục bộ quy hoạch sử dụng đất lô đất D9H2 thuộc đồ án Tây Nam Hòn Nghê</t>
  </si>
  <si>
    <t>Công văn 4190/UBND-XDNĐ ngày 15/7/2014</t>
  </si>
  <si>
    <t>Quy hoạch phân lô tái định cư tỷ lệ 1/500 dự án mở rộng Khu du lịch khoáng nóng cao cấp Nha Trang</t>
  </si>
  <si>
    <t>Quy hoạch chi tiết tỷ lệ 1/500 Khu du lịch nghỉ dưỡng Khoáng nóng cao cấp Nha Trang</t>
  </si>
  <si>
    <t>340/QĐ-UBND ngày 28/1/2011</t>
  </si>
  <si>
    <t>Tuyến đường Vành đai 2 thành phố Nha Trang (đoạn từ cầu Bình Tân đến Quốc lộ 1C)</t>
  </si>
  <si>
    <t>Quy hoạch chi tiết 1/500 Khu đô thị VCN-Phước Long (khu 2)</t>
  </si>
  <si>
    <t>Quy hoạch chi tiết xây dựng Khu di tích Dự án danh lam thắng cảnh Hòn Chồng,Hòn Đỏ</t>
  </si>
  <si>
    <t>1421/QĐ-UBND ngày 17/06/2013</t>
  </si>
  <si>
    <t>Quy hoạch chi tiết chia lô khu tái định cư Hòn Đỏ tỷ lệ 1:500</t>
  </si>
  <si>
    <t>Điều chỉnh quy hoạch chi tiết (tỷ lệ 1/500) Công Viên Phù Đổng</t>
  </si>
  <si>
    <t>Quy hoạch chi tiết khu dân cư Hòn Rớ 2- Phước Đồng</t>
  </si>
  <si>
    <t>1722/QĐ-UB ngày 05/6/1999</t>
  </si>
  <si>
    <t>Quy hoạch chi tiết xây dựng 1/500 khu dân cư nhà vườn Phước Thượng, xã Phước Đồng, thành phố Nha Trang</t>
  </si>
  <si>
    <t>Quy hoạch chi tiết khu dân cư Sông Lô- Phước Đồng (Khu 1, 2)</t>
  </si>
  <si>
    <t>2215/QĐ-UB ngày 19/6/2001</t>
  </si>
  <si>
    <t>Quy hoạch chi tiết khu Nam đèo Rù Rì phường Vĩnh Hải</t>
  </si>
  <si>
    <t>2198/QĐ-UB ngày 14/8/1998</t>
  </si>
  <si>
    <t>Quy hoạch chi tiết tỷ lệ 1/500 Khu dân cư Phú Nông, xã Vĩnh Ngọc - Vĩnh Hiệp, Nha Trang</t>
  </si>
  <si>
    <t>Điều chỉnh quy hoạch chi tiết tỷ lệ 1/500 Khu dân cư hai bên đường Phong Châu, thành phố Nha Trang, tỉnh Khánh Hòa</t>
  </si>
  <si>
    <t>số 5574/QĐ-UBND ngày 30/12/2016</t>
  </si>
  <si>
    <t>Quy hoạch chi tiết tỷ lệ 1/500 Khu trung tâm đô thị Thương mại - dịch vụ- tài chính du lịch Nha Trang (phía bắc phân khu 2 và phân khu 3)</t>
  </si>
  <si>
    <t>Điều chỉnh quy hoạch 1/500 Khu trung tâm đô thị thương mại Dịch vụ tài chính du lịch Nha Trang (phân khu 2A)</t>
  </si>
  <si>
    <t>2615/QĐ-UBND ngày 21/9/2015</t>
  </si>
  <si>
    <t>Quy hoạch chi tiết tỷ lệ 1/500 Khu trung tâm đô thị Thương mại - dịch vụ- tài chính du lịch Nha Trang (phân khu 2)</t>
  </si>
  <si>
    <t>Quy hoạch chi tiết phân khu 1 thuộc Khu trung tâm đô thị thương mại Dịch vu tài chính Du lịch Nha Trang</t>
  </si>
  <si>
    <t>Quy hoạch chi tiết 1/500 dự án mở rộng phía Tây Khu dân cư Đất Lành (Khu dân cư và TĐC) xã Vĩnh Thái</t>
  </si>
  <si>
    <t>Quy hoạch chi tiết tỷ lệ 1/500 Khu trồng rừng cảnh quan môi trường và Du lịch sinh thái Vĩnh Trung, thành phố Nha Trang</t>
  </si>
  <si>
    <t>Phụ biểu 09/CH. Kế hoạch đấu giá quyền sử dụng đất trên địa bàn thành phố Nha Trang năm 2021</t>
  </si>
  <si>
    <t>Phụ biểu 10/CH.</t>
  </si>
  <si>
    <t>DANH MỤC CÁC ĐỒ ÁN QUY HOẠCH TRÊN ĐỊA BÀN THÀNH PHỐ NHA TRANG</t>
  </si>
  <si>
    <t>QĐ 1239/QĐ-UBND ngày 20/5/2014</t>
  </si>
  <si>
    <t>QĐ 2651/QĐ-UBND ngày 8/10/2014</t>
  </si>
  <si>
    <t>Quy hoạch chi tiết 1/500 Khu đô thị Hoàng Long</t>
  </si>
  <si>
    <t>Quy hoạch chi tiết 1/500 Khu du lịch Hàm Rồng tại thôn Xuân Lạc, Vĩnh Ngọc (Khu du lịch Làng Tre)</t>
  </si>
  <si>
    <t>Quy hoạch chi tiết 1/500 Khu tái định cư Ngọc Hiệp</t>
  </si>
  <si>
    <t>Tên đồ án quy hoạch</t>
  </si>
  <si>
    <t>Quyết định phê duyệt</t>
  </si>
  <si>
    <t>Quy hoạch 1/500 Đảo Hòn Tre</t>
  </si>
  <si>
    <t>Quy hoạch chi tiết Khu dân cư Hồ Vĩnh Hòa</t>
  </si>
  <si>
    <t>Quy hoạch chi tiết 1/500 Khu đô thị Mipeco- Nha Trang</t>
  </si>
  <si>
    <t>Và các đồ án quy hoạch khác có liên quan</t>
  </si>
  <si>
    <t>Số thửa</t>
  </si>
  <si>
    <t>Số tờ</t>
  </si>
  <si>
    <t>3387/UBND-TNMH ngày 02/6/2021</t>
  </si>
  <si>
    <t>Văn bản số 9047/UBND-XDNĐ ngày 01/9/2020 Về việc lập báo cáo đề xuất chủ trương đầu tư; VB 2157/UBND-TNMT ngày 9/4/2021 của UBND tỉnh Khánh Hoà</t>
  </si>
  <si>
    <t xml:space="preserve">Thu hồi đất hộ gia đình, dự án di dời do sạt lở tại Vĩnh Trường- Điểm số 1: Hộ ông Nguyễn Đăng Đình Hoàng 78m2 </t>
  </si>
  <si>
    <t>Thu hồi đất hộ gia đình, dự án di dời do sạt lở tại Vĩnh Trường -Điểm số 2: 06 hộ</t>
  </si>
  <si>
    <t>Bán đấu giá lô đất 11 Lê Thành Phương, phường Vạn Thắng</t>
  </si>
  <si>
    <t xml:space="preserve">Vạn Thắng  </t>
  </si>
  <si>
    <t>Văn bản số 2499/UBND-TNMT ngày 26/4/2021 của UBND TP Nha Trang</t>
  </si>
  <si>
    <t>Bán đấu giá lô đất 35 Yết Kiêu, phường Vạn Thắng</t>
  </si>
  <si>
    <t>Đấu giá khu đất sân bay Nha Trang cũ</t>
  </si>
  <si>
    <t>Phước hải</t>
  </si>
  <si>
    <t>Đấu giá cho thuê thửa đất số 04, TBĐ số 4 Thôn Thủy Tú</t>
  </si>
  <si>
    <t>Văn bản số 59/2021/VB-Vega ngày 04/6/2021 của Công ty Cổ phần Vega City</t>
  </si>
  <si>
    <t>Giao đất, cho thuê đất cho hộ gia đình cá nhân đối với các thửa đất nhỏ hẹp</t>
  </si>
  <si>
    <t>ONT, ODT</t>
  </si>
  <si>
    <t>Giao đất tái định cư cho các hộ gia đình, cá nhân (200 lô)</t>
  </si>
  <si>
    <t>Biểu 10/CH: DANH MỤC CÔNG TRÌNH, DỰ ÁN THỰC HIỆN TRONG NĂM 2021</t>
  </si>
  <si>
    <t>Biểu số 06/CH</t>
  </si>
  <si>
    <t>Đất nông nghiệp xen kẽ trong khu dân cư chuyển sang đất ở đô thị tại các phường</t>
  </si>
  <si>
    <t>NNP/ODT</t>
  </si>
  <si>
    <t>Ghi chú: Mục 1.6 là Diện tích chuyển mục đích từ đất nông nghiệp sang đất ở xen kẽ trong khu dân cư không thể hiện được trên bản đồ hiện trạng sử dụng đất và không thống kê được trong số liệu kiểm kê đất đai năm 2019</t>
  </si>
  <si>
    <t>Biểu 07/CH:</t>
  </si>
  <si>
    <t>(4)=(5)+...+(...)</t>
  </si>
  <si>
    <t xml:space="preserve"> - Đất trồng lúa nươc còn lại</t>
  </si>
  <si>
    <t>Đất khu chế xuất</t>
  </si>
  <si>
    <t xml:space="preserve">Trong đó:  </t>
  </si>
  <si>
    <t>2.25</t>
  </si>
  <si>
    <t>2.26</t>
  </si>
  <si>
    <t>KẾ HOẠCH ĐƯA ĐẤT CHƯA SỬ DỤNG VÀO SỬ DỤNG NĂM 2017</t>
  </si>
  <si>
    <t xml:space="preserve">TỔNG  </t>
  </si>
  <si>
    <t>2.22</t>
  </si>
  <si>
    <t>2.23</t>
  </si>
  <si>
    <t>2.24</t>
  </si>
  <si>
    <t>Nghĩa nói bỏ</t>
  </si>
  <si>
    <t>Giao đất Trung tâm quan trắc Tài nguyên và Môi trường</t>
  </si>
  <si>
    <t>NNP/TMD,SKC</t>
  </si>
  <si>
    <t>3.5</t>
  </si>
  <si>
    <t>Chuyển mục đích sử dụng từ đất trồng lúa sang đất trồng cây lâu năm</t>
  </si>
  <si>
    <t>Chuyển mục đích từ đất phi nông nghiệp không phải là đất ở sang đất ở</t>
  </si>
  <si>
    <t>PNN/ONT</t>
  </si>
  <si>
    <t>r</t>
  </si>
  <si>
    <t>Năm 2030</t>
  </si>
  <si>
    <t>Danh mục</t>
  </si>
  <si>
    <t>Quy mô diện tích (ha)</t>
  </si>
  <si>
    <t>Năm thực hiện</t>
  </si>
  <si>
    <t>Tổng diện tích dự án (ha)</t>
  </si>
  <si>
    <t>Đã thực hiện giai đoạn 2011-2020</t>
  </si>
  <si>
    <t>Thực hiện tiếp giai đoạn 2021-2030</t>
  </si>
  <si>
    <t>CÔNG TRÌNH, DỰ ÁN ĐƯA VÀO QUY HOẠCH KỲ TRƯỚC</t>
  </si>
  <si>
    <t>X</t>
  </si>
  <si>
    <t>A.1</t>
  </si>
  <si>
    <t>Phù hợp quy hoạch chung xây dựng được duyệt</t>
  </si>
  <si>
    <t>Công trình chiến đấu Vĩnh Nguyên</t>
  </si>
  <si>
    <t>Đường giao thông đi vào Trung tâm chỉ huy Cảnh sát PCCC</t>
  </si>
  <si>
    <t>TMD/RSX</t>
  </si>
  <si>
    <t>Chưa phù hợp quy hoạch chung xây dựng được duyệt</t>
  </si>
  <si>
    <t>Khu thương mại, dịch vụ kết hợp trồng rừng sản xuất khu vực núi Chín Khúc</t>
  </si>
  <si>
    <t>Mở rộng Khu thương mại, dịch vụ khu vực Tháp Bà, phường Ngọc Hiệp, Vĩnh Hải</t>
  </si>
  <si>
    <t>Khu thương mại, dịch vụ tại Trường Cao đẳng Y tế, phường Lộc Thọ</t>
  </si>
  <si>
    <t>Dự án thương mại, dịch vụ tại Trường Cao đẳng Y tế, phường Lộc Thọ</t>
  </si>
  <si>
    <t>Khu thương mại, dịch vụ tại Trường Cao đẳng Sư phạm, phường Lộc Thọ</t>
  </si>
  <si>
    <t>Dự án thương mại, dịch vụ tại Trường Cao đẳng Sư phạm, phường Lộc Thọ</t>
  </si>
  <si>
    <t>Khu thương mại, dịch vụ khu vực từ Miếu Cậu đến Bắc Bãi Dong</t>
  </si>
  <si>
    <t xml:space="preserve">Khách sạn, Resort, Câu lạc bộ thuyền buồm Việt Đại Dương </t>
  </si>
  <si>
    <t>Khu thương mại, dịch vụ xã Phước Đồng</t>
  </si>
  <si>
    <t>Trồng rừng và du lịch dã ngoại sinh thái Vườn đồi Bãi Rạng</t>
  </si>
  <si>
    <t>Khu thương mại, dịch vụ khu vực Bãi Rạng, xã Phước Đồng- Cty TNHH thương mại và dịch vụ Khánh Dung</t>
  </si>
  <si>
    <t>Khu thương mại, dịch vụ khu vực Nam Sông Lô (khu II) xã Phước Đồng</t>
  </si>
  <si>
    <t>Khu thương mại, dịch vụ khu vực Hòn Rớ xã Phước Đồng</t>
  </si>
  <si>
    <t>Khu thương mại, dịch vụ khu vực Hòn Rớ I xã Phước Đồng</t>
  </si>
  <si>
    <t>Dự án khu du lịch sinh thái dọc đại Lộ Nguyễn Tất Thành</t>
  </si>
  <si>
    <t>Khu thương mại, dịch vụ dọc đại Lộ Nguyễn Tất Thành xã Phước Đồng (công ty Khánh Dung)</t>
  </si>
  <si>
    <t>Dự án thương mại dịch vụ tại Rạp Tân Tân</t>
  </si>
  <si>
    <t>Bổ sung</t>
  </si>
  <si>
    <t>Dự án Nhật Tiến Plaza</t>
  </si>
  <si>
    <r>
      <t xml:space="preserve">Khu thương mại, dịch vụ phường Tân Lập </t>
    </r>
    <r>
      <rPr>
        <i/>
        <sz val="12"/>
        <color theme="1"/>
        <rFont val="Times New Roman"/>
        <family val="1"/>
      </rPr>
      <t>(Dự án Nhật Tiến Plaza (thuê đất))</t>
    </r>
  </si>
  <si>
    <t>Khu thương mại, dịch vụ tại 11 Lê Thành Phương, phường Vạn Thắng</t>
  </si>
  <si>
    <r>
      <t xml:space="preserve">Khu thương mại, dịch vụ tại 11 Lê Thành Phương, phường Vạn Thắng </t>
    </r>
    <r>
      <rPr>
        <i/>
        <sz val="12"/>
        <color theme="1"/>
        <rFont val="Times New Roman"/>
        <family val="1"/>
      </rPr>
      <t>(Bán đấu giá lô đất 11 Lê Thành Phương, phường Vạn Thắng)</t>
    </r>
  </si>
  <si>
    <t>Khu thương mại, dịch vụ 35 Yết Kiêu, phường Vạn Thắng</t>
  </si>
  <si>
    <r>
      <t xml:space="preserve">Khu thương mại, dịch vụ 35 Yết Kiêu, phường Vạn Thắng </t>
    </r>
    <r>
      <rPr>
        <i/>
        <sz val="12"/>
        <color theme="1"/>
        <rFont val="Times New Roman"/>
        <family val="1"/>
      </rPr>
      <t>(Bán đấu giá lô đất 35 Yết Kiêu, phường Vạn Thắng)</t>
    </r>
  </si>
  <si>
    <r>
      <t xml:space="preserve">Khu thương mại, dịch vụ phường Vĩnh Hoà </t>
    </r>
    <r>
      <rPr>
        <i/>
        <sz val="12"/>
        <color theme="1"/>
        <rFont val="Times New Roman"/>
        <family val="1"/>
      </rPr>
      <t>(Dự án CHAMPARAMA RESORT &amp; SPA)</t>
    </r>
  </si>
  <si>
    <t>Dự án Khu du lịch sinh thái Bãi Tiên thuộc dự án Núi Cô Tiên (dọc đường Phạm Văn Đồng)</t>
  </si>
  <si>
    <r>
      <t xml:space="preserve">Khu thương mại, dịch vụ khu vực Bãi Tiên thuộc dự án Núi Cô Tiên, phường Vĩnh Hoà </t>
    </r>
    <r>
      <rPr>
        <i/>
        <sz val="12"/>
        <color theme="1"/>
        <rFont val="Times New Roman"/>
        <family val="1"/>
      </rPr>
      <t>(dọc đường Phạm Văn Đồng)</t>
    </r>
  </si>
  <si>
    <r>
      <t xml:space="preserve">Khu thương mại, dịch vụ thuộc dự án Núi Cô Tiên, phường Vĩnh Hoà </t>
    </r>
    <r>
      <rPr>
        <i/>
        <sz val="12"/>
        <color theme="1"/>
        <rFont val="Times New Roman"/>
        <family val="1"/>
      </rPr>
      <t>(dọc đường Phạm Văn Đồng)</t>
    </r>
  </si>
  <si>
    <t>Khu thương mại, dịch vụ phường Vĩnh Hoà</t>
  </si>
  <si>
    <r>
      <t xml:space="preserve">Khu thương mại, dịch vụ phường Vĩnh Hoà </t>
    </r>
    <r>
      <rPr>
        <i/>
        <sz val="12"/>
        <color theme="1"/>
        <rFont val="Times New Roman"/>
        <family val="1"/>
      </rPr>
      <t>(Trung tâm bến du thuyền hoàng gia (Tầng hầm nối khối nhà A-B))</t>
    </r>
  </si>
  <si>
    <t>Khu thương mại, dịch vụ khu vực Đường Đệ phuòng Vĩnh Hoà</t>
  </si>
  <si>
    <t>Dự án Khu du lịch sinh thái Morning Star thuộc dự án Núi Cô Tiên (dọc đường Phạm Văn Đồng)</t>
  </si>
  <si>
    <r>
      <t xml:space="preserve">Khu thương mại, dịch vụ thuộc dự án Núi Cô Tiên, xã Vĩnh Lương </t>
    </r>
    <r>
      <rPr>
        <i/>
        <sz val="12"/>
        <color theme="1"/>
        <rFont val="Times New Roman"/>
        <family val="1"/>
      </rPr>
      <t>(dọc đường Phạm Văn Đồng)</t>
    </r>
  </si>
  <si>
    <t>Khu liên hợp biệt thự Sinh thái dịch vụ và công viên bãi tắm thuộc dự án Núi Cô Tiên (dọc đường Phạm Văn Đồng)</t>
  </si>
  <si>
    <r>
      <t xml:space="preserve">Khu thương mại, dịch vụ thuộc dự án Núi Cô Tiên, xã Vĩnh Lương </t>
    </r>
    <r>
      <rPr>
        <i/>
        <sz val="12"/>
        <color theme="1"/>
        <rFont val="Times New Roman"/>
        <family val="1"/>
      </rPr>
      <t>(dọc đường Phạm Văn Đồng)-  (Khu du lịch công ty Phú Hải Sơn)</t>
    </r>
  </si>
  <si>
    <t>Khu thương mại, dịch vụ xã Vĩnh Lương</t>
  </si>
  <si>
    <t>Khu nhà ở Biệt thự vườn đồi và Du lịch sinh thái Golden Beach Villa</t>
  </si>
  <si>
    <t>Khu thương mại, dịch vụ tại thôn Vân Đăng xã Vĩnh Lương (Quy hoạch chi tiết Điều chỉnh)</t>
  </si>
  <si>
    <t>Khu Resort sinh thái, sân Golf và căn hộ Phong San</t>
  </si>
  <si>
    <t>Khu thương mại, dịch vụ kết hợp trồng rừng sản xuất xã Vĩnh Lương</t>
  </si>
  <si>
    <t>Mở rộng khu du lịch nghỉ dưỡng khoáng nóng cao cấp Nha Trang (bao gồm cả khu dân cư và hồ điều hòa)</t>
  </si>
  <si>
    <r>
      <t xml:space="preserve">Mở rộng Khu thương mại, dịch vụ xã Vĩnh Ngọc </t>
    </r>
    <r>
      <rPr>
        <i/>
        <sz val="12"/>
        <color theme="1"/>
        <rFont val="Times New Roman"/>
        <family val="1"/>
      </rPr>
      <t>(bao gồm cả khu dân cư và hồ điều hòa)</t>
    </r>
  </si>
  <si>
    <r>
      <t xml:space="preserve">Khu thương mại, dịch vụ khu vực Làng Tre, xã Vĩnh Ngọc </t>
    </r>
    <r>
      <rPr>
        <i/>
        <sz val="12"/>
        <color theme="1"/>
        <rFont val="Times New Roman"/>
        <family val="1"/>
      </rPr>
      <t>(Khu du lịch sinh thái Làng Tre)</t>
    </r>
  </si>
  <si>
    <r>
      <t xml:space="preserve">Khu thương mại, dịch vụ xã Vĩnh Ngọc </t>
    </r>
    <r>
      <rPr>
        <i/>
        <sz val="12"/>
        <color theme="1"/>
        <rFont val="Times New Roman"/>
        <family val="1"/>
      </rPr>
      <t>(Khai thác nước khoáng phục vụ ngâm tắm khu vực giếng khoan GR1 (Công ty CP Du lịch khoáng nóng Nha Trang Seafoods-F17))</t>
    </r>
  </si>
  <si>
    <r>
      <t xml:space="preserve">Khu thương mại, dịch vụ xã Vĩnh Ngọc </t>
    </r>
    <r>
      <rPr>
        <i/>
        <sz val="12"/>
        <color theme="1"/>
        <rFont val="Times New Roman"/>
        <family val="1"/>
      </rPr>
      <t>(Khai thác nước khoáng phục vụ ngâm tắm tại mỏ nước khoáng Hòn Thơm (F17))</t>
    </r>
  </si>
  <si>
    <t>Khu thương mại, dịch vụ tại Trường Cao đẳng Nghề, phường Vĩnh Nguyên</t>
  </si>
  <si>
    <t>Dự án Đảo Hòn Tre</t>
  </si>
  <si>
    <t>TMD/ODT/DHT</t>
  </si>
  <si>
    <r>
      <t xml:space="preserve">Khu thương mại, dịch vụ khu vực Đảo Hòn Tre phường Vĩnh Nguyên </t>
    </r>
    <r>
      <rPr>
        <i/>
        <sz val="12"/>
        <color theme="1"/>
        <rFont val="Times New Roman"/>
        <family val="1"/>
      </rPr>
      <t>(Dự án đầu tư phát triển Đảo Hòn Tre)</t>
    </r>
  </si>
  <si>
    <t>38.1</t>
  </si>
  <si>
    <t>Dự án Khu khách sạn và biệt thự Luxury (Bao gồm: Khu khách sạn và biệt thự Luxury: khu 1: 0,76ha; khu 02: 2ha; Khu Golf land resort and villas: khu 3: 2,2 ha; khu 4: 1,86ha)</t>
  </si>
  <si>
    <t>Khu thương mại, dịch vụ khu vực Đảo Hòn Tre, phường Vĩnh Nguyên (Mở rộng dự án tại 04 khu vực thuộc Công ty cổ phần Vinpearl (Khu khách sạn và biệt thự Luxury: khu 1: 0,76ha; khu 02: 2ha; Khu Golf land resort and villas: khu 3: 2,2 ha; khu 4: 1,86ha))</t>
  </si>
  <si>
    <t>38.2</t>
  </si>
  <si>
    <t>Quy hoạch đất ở kết hợp thương mại, dịch vụ phường Vĩnh Nguyên (Dự án công viên Văn hóa và Du lịch Sinh Thái Vinpearl)</t>
  </si>
  <si>
    <t>38.3</t>
  </si>
  <si>
    <t>Dư án Vinpearl Golfland Resort và Villas (Bao gồm: Khu vực 1, Khu vực 2, Khu vực 3, Khu vực 6)</t>
  </si>
  <si>
    <t>38.4</t>
  </si>
  <si>
    <t>Dự án Khu biệt thự Bãi Suốt</t>
  </si>
  <si>
    <t>38.5</t>
  </si>
  <si>
    <t>Dự án Vinpearl Nha Trang Bay Resort &amp; Villas</t>
  </si>
  <si>
    <t>38.6</t>
  </si>
  <si>
    <t>Dự án Khu biệt thự và sân golf Vinpearl</t>
  </si>
  <si>
    <t>38.7</t>
  </si>
  <si>
    <t>Quy hoạch đất ở kết hợp thương mại, dịch vụ phường Vĩnh Nguyên, Vĩnh Trường (Dự án Vinpearl Phú Quý)</t>
  </si>
  <si>
    <t xml:space="preserve">Dự án Khu du lịch Hòn Một </t>
  </si>
  <si>
    <t>Khu thương mại, dịch vụ khu vực Kho cảng Bình Tân thuộc dự án Quy hoạch Vùng công nghiệp kho Bình Tân</t>
  </si>
  <si>
    <r>
      <t xml:space="preserve">Khu thương mại, dịch vụ khu vực Kho cảng Bình Tân thuộc dự án Quy hoạch Vùng công nghiệp kho Bình Tân </t>
    </r>
    <r>
      <rPr>
        <i/>
        <sz val="12"/>
        <color theme="1"/>
        <rFont val="Times New Roman"/>
        <family val="1"/>
      </rPr>
      <t>(Bán đấu giá khu vực Kho cảng Bình Tân)</t>
    </r>
  </si>
  <si>
    <r>
      <t xml:space="preserve">Khu thương mại, dịch vụ khu vực Đảo Hòn Tằm phường Vĩnh Nguyên </t>
    </r>
    <r>
      <rPr>
        <i/>
        <sz val="12"/>
        <color theme="1"/>
        <rFont val="Times New Roman"/>
        <family val="1"/>
      </rPr>
      <t>(Giai đoạn 1: 14,6+12 mặt nước)</t>
    </r>
  </si>
  <si>
    <t>Khu thương mại, dịch vụ khu vực Hòn Mun phường Vĩnh Nguyên</t>
  </si>
  <si>
    <r>
      <t xml:space="preserve">Khu thương mại, dịch vụ xã Vĩnh Phương </t>
    </r>
    <r>
      <rPr>
        <i/>
        <sz val="12"/>
        <color theme="1"/>
        <rFont val="Times New Roman"/>
        <family val="1"/>
      </rPr>
      <t>(Khai thác nước khoáng phục vụ ngâm tắm (Công ty CP Du lịch khoáng nóng Nha Trang Seafoods-F17))</t>
    </r>
  </si>
  <si>
    <r>
      <t xml:space="preserve">Khu thương mại, dịch vụ xã Vĩnh Phương </t>
    </r>
    <r>
      <rPr>
        <i/>
        <sz val="12"/>
        <color theme="1"/>
        <rFont val="Times New Roman"/>
        <family val="1"/>
      </rPr>
      <t>(Khai thác nước khoáng phục vụ ngâm tắm tại giếng khoan VP2 (Công ty TNHH Sao Mai Thế Kỷ 21))</t>
    </r>
  </si>
  <si>
    <r>
      <t xml:space="preserve">Khu thương mại, dịch vụ tại thửa đất số 04, TBĐ số 4 Thôn Thủy Tú, xã Vĩnh Thái </t>
    </r>
    <r>
      <rPr>
        <i/>
        <sz val="12"/>
        <color theme="1"/>
        <rFont val="Times New Roman"/>
        <family val="1"/>
      </rPr>
      <t>(Đấu giá cho thuê thửa đất số 04, TBĐ số 4 Thôn Thủy Tú)</t>
    </r>
  </si>
  <si>
    <t>Khu thương mại, dịch vụ xã Vĩnh Thái</t>
  </si>
  <si>
    <t>Khu thương mại dịch vụ Đất Lành</t>
  </si>
  <si>
    <t>Khu thương mại dịch vụ Phượng Hoàng</t>
  </si>
  <si>
    <t>Trung tâm thương mại Chợ Đầm</t>
  </si>
  <si>
    <t>Khu thương mại, dịch vụ tại Chợ Đầm, phường Xương Huân, Vạn Thạnh</t>
  </si>
  <si>
    <t>Dự án làng Hòa Bình và Sáng tạo</t>
  </si>
  <si>
    <t>Và các khu thương mại - dịch vụ trong các KĐT, KDC mới</t>
  </si>
  <si>
    <t>Nhà máy sản xuất cà phê Mê Trang tại thôn Đắc Lộc, xã Vĩnh Phương (bao gồm cả khu tái định cư 0,5 ha)</t>
  </si>
  <si>
    <t>Khu quy hoạch đất cơ sở sản xuất kinh doanh khu vực Nhà máy sản xuất cà phê Mê Trang của Công ty Cổ phần Cà phê Mê Trang tại thôn Đắc Lộc, xã Vĩnh Phương (bao gồm cả khu tái định cư 0,5 ha)</t>
  </si>
  <si>
    <t>Nhà máy sản xuất mộc Mỹ Nghệ Vĩnh Phương</t>
  </si>
  <si>
    <t>VII</t>
  </si>
  <si>
    <t>Tuyến đường sắt tốc độ cao</t>
  </si>
  <si>
    <t>Làm mới tuyến đường sắt tốc độ cao</t>
  </si>
  <si>
    <t>Tuyến đường Vành đai 2 thành phố Nha Trang: Đoạn 2: từ Nút giao thông Ngọc Hội đến giao với Quốc lộ 1C (đối diện Trung tâm đăng kiểm Khánh Hòa)</t>
  </si>
  <si>
    <t>Vĩnh Hải, Vĩnh Hiệp, Ngọc Hiệp</t>
  </si>
  <si>
    <r>
      <rPr>
        <i/>
        <sz val="12"/>
        <color theme="1"/>
        <rFont val="Times New Roman"/>
        <family val="1"/>
      </rPr>
      <t>Làm mới Tuyến đường Vành đai 2 thành phố Nha Trang: Đoạn 2: từ Nút giao thông Ngọc Hội đến giao với Quốc lộ 1C (đối diện Trung tâm đăng kiểm Khánh Hòa)</t>
    </r>
  </si>
  <si>
    <r>
      <t xml:space="preserve">Tuyến đường Vành đai 3 </t>
    </r>
    <r>
      <rPr>
        <i/>
        <sz val="12"/>
        <color theme="1"/>
        <rFont val="Times New Roman"/>
        <family val="1"/>
      </rPr>
      <t>(đoạn 1: giao với Đại lộ Nguyễn Tất Thành đến giao với đường Cao Bá Quát - Cầu Lùng (Đại lộ Võ Nguyên Giáp)</t>
    </r>
  </si>
  <si>
    <r>
      <t xml:space="preserve">Làm mới Tuyến đường Vành đai 3 </t>
    </r>
    <r>
      <rPr>
        <i/>
        <sz val="12"/>
        <color theme="1"/>
        <rFont val="Times New Roman"/>
        <family val="1"/>
      </rPr>
      <t>(đoạn 1: giao với Đại lộ Nguyễn Tất Thành đến giao với đường Cao Bá Quát - Cầu Lùng (Đại lộ Võ Nguyên Giáp)</t>
    </r>
  </si>
  <si>
    <r>
      <t xml:space="preserve">Tuyến đường Vành đai 3 </t>
    </r>
    <r>
      <rPr>
        <i/>
        <sz val="12"/>
        <color theme="1"/>
        <rFont val="Times New Roman"/>
        <family val="1"/>
      </rPr>
      <t>(đoạn 2: từ giao với đường Cao Bá Quát - Cầu Lùng (Đại lộ Võ Nguyên Giáp) đến giao với Quốc lộ 1)</t>
    </r>
  </si>
  <si>
    <t>Vĩnh Thái, Vĩnh Hiệp, Vĩnh Ngọc, Vĩnh Thạnh, Vĩnh Phương</t>
  </si>
  <si>
    <r>
      <t xml:space="preserve">Làm mới Tuyến đường Vành đai 3 </t>
    </r>
    <r>
      <rPr>
        <i/>
        <sz val="12"/>
        <color theme="1"/>
        <rFont val="Times New Roman"/>
        <family val="1"/>
      </rPr>
      <t>(đoạn 2: từ giao với đường Cao Bá Quát - Cầu Lùng (Đại lộ Võ Nguyên Giáp) đến giao với Quốc lộ 1A)</t>
    </r>
  </si>
  <si>
    <t>Dự án nâng cấp tỉnh lộ 3</t>
  </si>
  <si>
    <t>Phước Đồng, Vĩnh Thái</t>
  </si>
  <si>
    <r>
      <t xml:space="preserve">Hệ thống bến tàu du lịch trên sông Cái, sông Tắc và sông Quán Trường </t>
    </r>
    <r>
      <rPr>
        <i/>
        <sz val="12"/>
        <color theme="1"/>
        <rFont val="Times New Roman"/>
        <family val="1"/>
      </rPr>
      <t>(tổng diện tích 21,94 ha thuộc địa bàn TP. Nha Trang và huyện Diên Khánh. Trong đó: thuộc địa bàn TP. Nha Trang có diện tích: 20,32 ha)</t>
    </r>
  </si>
  <si>
    <t>Các xã: Vĩnh Ngọc, Vĩnh Phương, Vĩnh Trung, Vĩnh Hiệp, Vĩnh Thái; các phường: Vĩnh Phước, Ngọc Hiệp</t>
  </si>
  <si>
    <r>
      <t xml:space="preserve">Làm mới Hệ thống bến tàu du lịch trên sông Cái, sông Tắc và sông Quán Trường </t>
    </r>
    <r>
      <rPr>
        <i/>
        <sz val="12"/>
        <color theme="1"/>
        <rFont val="Times New Roman"/>
        <family val="1"/>
      </rPr>
      <t>(tổng diện tích 21,94 ha thuộc địa bàn TP. Nha Trang và huyện Diên Khánh. Trong đó: thuộc địa bàn TP. Nha Trang có diện tích: 20,32 ha)</t>
    </r>
  </si>
  <si>
    <t>Làm mới tuyến đường D30 kết nối giao thông đường Võ Nguyên Giáp với đường 23 tháng 10</t>
  </si>
  <si>
    <t>Đường 18 và 22 khu đô thị Lê Hồng Phong (lên lộ giới 35 m): Phước Hải 0,24 ha, Phước Long 0,11 ha</t>
  </si>
  <si>
    <t>Nang cấp tuyến đường 18 và 22 khu đô thị Lê Hồng Phong (lên lộ giới 35 m): Phước Hải 0,24 ha, Phước Long 0,11 ha</t>
  </si>
  <si>
    <t>Đường Quốc lộ 1 đi cầu Bến Miễu - đoạn Quốc lộ đến Tiểu đoàn 2-E23</t>
  </si>
  <si>
    <t>Làm mới tuyến đường Quốc lộ 1A đi cầu Bến Miễu - đoạn Quốc lộ đến Tiểu đoàn 2-E23</t>
  </si>
  <si>
    <r>
      <t xml:space="preserve">Dự án tín dụng ngành cải tạo cầu yếu và cầu kết nối trên các Quốc lộ </t>
    </r>
    <r>
      <rPr>
        <i/>
        <sz val="12"/>
        <color theme="1"/>
        <rFont val="Times New Roman"/>
        <family val="1"/>
      </rPr>
      <t>(xây dựng mới Cầu Xóm Bóng)</t>
    </r>
  </si>
  <si>
    <t xml:space="preserve">Nâng cấp tuyến đường Nguyễn Bỉnh Khiêm - Hà Ra, thành phố Nha Trang </t>
  </si>
  <si>
    <t xml:space="preserve">Nâng cấp tuyến đường Đô Lương </t>
  </si>
  <si>
    <t>Phước Tiến, Phước Hòa</t>
  </si>
  <si>
    <t>Làm mới Khu hậu cứ bảo dưỡng thiết bị Hàng Hải</t>
  </si>
  <si>
    <t xml:space="preserve">Làm mới Nút giao thông Ngọc Hội - đường 23/10  </t>
  </si>
  <si>
    <t>Nâng cấp Cầu Kim Bồng thuộc Dự án Môi trường bền vững các thành phố duyên hải - Tiểu dự án thành phố Nha Trang</t>
  </si>
  <si>
    <t>Vạn Thắng, Ngọc Hiệp</t>
  </si>
  <si>
    <t>Làm mới Cầu Ngọc Thảo</t>
  </si>
  <si>
    <t>Các tuyến đường, hạ tầng kỹ thuật bến tàu du lịch và các công trình phụ trợ</t>
  </si>
  <si>
    <t>Làm mới các tuyến đường, hạ tầng kỹ thuật bến tàu du lịch và các công trình phụ trợ</t>
  </si>
  <si>
    <t>Nâng cấp các tuyến hẻm trên địa bàn phường Lộc Thọ</t>
  </si>
  <si>
    <t>Xây dựng tuyến đường vào dự án tái hiện căn cứ Đồng Bò</t>
  </si>
  <si>
    <t>Làm mới tuyến đường giao thông vào dự án tái hiện di tích lịch sử căn cứ Cách mạng Đồng Bò</t>
  </si>
  <si>
    <t>Làm mới tuyến đường số 38 thuộc Khu dân cư Phước Đồng</t>
  </si>
  <si>
    <t>Làm mới tuyến đường số 74</t>
  </si>
  <si>
    <t>Làm mới Bãi đậu xe số 3</t>
  </si>
  <si>
    <t>Làm mới Bãi đậu xe số 4</t>
  </si>
  <si>
    <t>Xây dựng mới bến Du thuyền quốc tế ở cuối đường Phạm Văn Đồng (Công viên, bến tàu Du lịch Sông Lô)</t>
  </si>
  <si>
    <t>Làm mới Công viên, bến tàu Du lịch Sông Lô</t>
  </si>
  <si>
    <t>Nâng cấp tuyến đường Hương Điền (đoạn có lộ giới 13m)</t>
  </si>
  <si>
    <t>Nút giao thông đường nối đường số 25 và đường Lê Hồng Phong</t>
  </si>
  <si>
    <t>1.28</t>
  </si>
  <si>
    <t>Làm mới Bãi đậu xe số 7 (170 Lê Hồng Phong)</t>
  </si>
  <si>
    <t>1.29</t>
  </si>
  <si>
    <t>1.30</t>
  </si>
  <si>
    <t>Nâng cấp tuyến đường Lương Thế Vinh</t>
  </si>
  <si>
    <t>1.31</t>
  </si>
  <si>
    <t>Nâng cấp tuyến đường Kết nối đường nội bộ khu 22-26 Cao Bá Quát</t>
  </si>
  <si>
    <t>1.32</t>
  </si>
  <si>
    <t>Đường Chi Lăng nối dài đến Cao Bá Quát</t>
  </si>
  <si>
    <t>1.33</t>
  </si>
  <si>
    <t>Nâng cấp các tuyến hẻm trên địa bàn phường Phước Tiến</t>
  </si>
  <si>
    <t>1.34</t>
  </si>
  <si>
    <t xml:space="preserve">Nâng cấp tuyến đường Nhân Vị  </t>
  </si>
  <si>
    <t>1.35</t>
  </si>
  <si>
    <t>Nâng cấp tuyến hẻm 131 đường 23/10</t>
  </si>
  <si>
    <t>1.36</t>
  </si>
  <si>
    <t xml:space="preserve">Làm mới Nút giao thông kết nối khu trung tâm tài chính thương mại (còn lại N14) </t>
  </si>
  <si>
    <t>1.37</t>
  </si>
  <si>
    <t>Nâng cấp các tuyến hẻm trên địa bàn phường Tân Lập</t>
  </si>
  <si>
    <t>1.38</t>
  </si>
  <si>
    <t>Nâng cấp tuyến đường Nguyễn Thái Học (đoạn giữa)</t>
  </si>
  <si>
    <t>1.39</t>
  </si>
  <si>
    <t>Nâng cấp tuyến đường Vạn Hòa</t>
  </si>
  <si>
    <t>1.40</t>
  </si>
  <si>
    <t>Nâng cấp tuyến đường Nguyễn Thái Học đoạn cuối (Hà Ra – cuối đường)</t>
  </si>
  <si>
    <t>1.41</t>
  </si>
  <si>
    <t>Nâng cấp tuyến đường Bến Chợ</t>
  </si>
  <si>
    <t>1.42</t>
  </si>
  <si>
    <t>Nâng cấp tuyến đường Phan Chu Trinh</t>
  </si>
  <si>
    <t>1.43</t>
  </si>
  <si>
    <t>Nâng cấp tuyến đường Hai Bà Trưng</t>
  </si>
  <si>
    <t>1.44</t>
  </si>
  <si>
    <t>Nâng cấp tuyến đường Nguyễn Biểu (từ Đường Phan Phù Tiên đến trường Trần Mai Linh)</t>
  </si>
  <si>
    <t>1.45</t>
  </si>
  <si>
    <t>Nâng cấp tuyến đường Nguyễn Khắc Viện</t>
  </si>
  <si>
    <t>1.46</t>
  </si>
  <si>
    <t>Nâng cấp tuyến đường từ Chung cư Bình Phú đến mương thoát lũ (Nguyễn Chích gđ 2)</t>
  </si>
  <si>
    <t>1.47</t>
  </si>
  <si>
    <t>1.48</t>
  </si>
  <si>
    <t>Cầu vượt trên QL1 tại nút giao với QL1C (phần còn lại)</t>
  </si>
  <si>
    <t>Làm mới Cầu vượt trên QL1 tại nút giao với QL1C (phần còn lại)</t>
  </si>
  <si>
    <t>1.49</t>
  </si>
  <si>
    <t>Cầu cảng du lịch dùng chung (diện tích 3,48 ha, trong đó đất liền 0,95 ha, mặt nước 2,53 ha)</t>
  </si>
  <si>
    <t>Làm mới Cầu cảng du lịch Vĩnh Lương (diện tích 3,48 ha, trong đó đất liền 0,95 ha, mặt nước 2,53 ha)</t>
  </si>
  <si>
    <t>1.50</t>
  </si>
  <si>
    <t>Làm mới Bãi đậu xe phía Bắc</t>
  </si>
  <si>
    <t>1.51</t>
  </si>
  <si>
    <t>Đường giao thông, bãi đỗ xe tại phường Vĩnh Nguyên (bao gồm Bãi đậu xe số 2 (Khu vực kho cảng Bình Tân))</t>
  </si>
  <si>
    <t>Lam mới đường giao thông, bãi đỗ xe tại phường Vĩnh Nguyên</t>
  </si>
  <si>
    <t>1.52</t>
  </si>
  <si>
    <t>Đường Chử Đồng Tử - mương thuộc dự án Môi trường bền vững các thành phố duyên hải - Tiểu dự án Nha Trang</t>
  </si>
  <si>
    <t>Nang cấp tuyến đường Chử Đồng Tử kết hợp hệ thống thoát nước thải</t>
  </si>
  <si>
    <t>1.53</t>
  </si>
  <si>
    <t>Lamg mới tuyến đường giao thông xung quanh dự án Tổ hợp khách sạn và căn hộ cao cấp Oceanus</t>
  </si>
  <si>
    <t>1.54</t>
  </si>
  <si>
    <t>Đường gom qua địa bàn thành phố Nha Trang (Km1448+350-Km1451+256, Km1449+422-Km1450+943)</t>
  </si>
  <si>
    <t>1.55</t>
  </si>
  <si>
    <t>Làm mới Bến xe phía Bắc</t>
  </si>
  <si>
    <t>1.56</t>
  </si>
  <si>
    <t>Ga Nha Trang</t>
  </si>
  <si>
    <t>Làm mới Ga Nha Trang</t>
  </si>
  <si>
    <t>1.57</t>
  </si>
  <si>
    <t>Nâng cấp tuyến đường tổ 3 Trường Sơn (đoạn nối đường Võ Thị Sáu đến đường Trường Sơn)</t>
  </si>
  <si>
    <t>1.58</t>
  </si>
  <si>
    <t>Dự án Bến tàu phục vụ dân sinh</t>
  </si>
  <si>
    <t>Khu quy hoạch đất mặt nước chuyên dùng xã Vĩnh trường (Dự án Bến tàu phục vụ dân sinh)</t>
  </si>
  <si>
    <t>1.59</t>
  </si>
  <si>
    <t>Nâng cấp tuyến đường Ngô Quyền</t>
  </si>
  <si>
    <t>1.60</t>
  </si>
  <si>
    <t>Nâng cấp tuyến đường Lê Lợi</t>
  </si>
  <si>
    <t>Các tuyến giao thông trong KĐT, KDC mới</t>
  </si>
  <si>
    <t>Kè và đường hai bờ Sông Cái Nha Trang (Thuộc dự án Môi trường bền vững các thành phố duyên hải - Tiểu dự án Nha Trang)</t>
  </si>
  <si>
    <t xml:space="preserve"> Vạn Thắng, Ngọc Hiệp, Vĩnh Phước</t>
  </si>
  <si>
    <t>Làm mới Kè và đường hai bờ Sông Cái Nha Trang (Thuộc dự án Môi trường bền vững các thành phố duyên hải - Tiểu dự án Nha Trang)</t>
  </si>
  <si>
    <t>Làm mới Đập ngăn mặn sông Cái</t>
  </si>
  <si>
    <t>Làm mới Cơ sở hạ tầng kỹ thuật Khu tái định cư Hòn Rớ II</t>
  </si>
  <si>
    <t>Kè chống sạt lở khu vực chân núi chùa Kỳ Viên</t>
  </si>
  <si>
    <t>Dự án Môi trường bền vững các thành phố duyên hải - Tiểu dự án Nha Trang/ hạng mục Hồ điều hòa, Trạm bơm chính và các tuyến cống</t>
  </si>
  <si>
    <t>Làm mới Hệ thống thoát nước Nam hòn Khô</t>
  </si>
  <si>
    <t>Làm mới Kè chống sạt lở Suối Lương Hòa</t>
  </si>
  <si>
    <t>Làm mới Kè chống sạt lở bờ tả cầu Suối Lở thôn Vân Đăng 1</t>
  </si>
  <si>
    <t>Hệ thống thoát nước mưa, trạm bơm nước mưa, trạm bơm và Hồ điều hòa Thuộc dự án Môi trường bền vững các thành phố duyên hải - Tiểu dự án Nha Trang</t>
  </si>
  <si>
    <t>Làm mới Hệ thống thoát nước mưa, trạm bơm và Hồ điều hòa Thuộc dự án Môi trường bền vững các thành phố duyên hải - Tiểu dự án Nha Trang</t>
  </si>
  <si>
    <t>Làm mới Kè Bờ Tây hải phường Vĩnh nguyên</t>
  </si>
  <si>
    <t>Làm mới Hồ chứa nước Đắc Lộc</t>
  </si>
  <si>
    <t>Kè Sông Cái (đoạn còn lại qua các xã Vĩnh Trung, Vĩnh Ngọc, Vĩnh Thạnh, Vĩnh Phương)</t>
  </si>
  <si>
    <t>Dự án chỉnh trị hạ lưu Sông Tắc-Sông Quán Trường (nhánh sông Tắc từ đường Phong Châu đến Sông Tắc, xã Vĩnh Thái)</t>
  </si>
  <si>
    <t xml:space="preserve">Làm mới Kè Sông Tắc - Khu đô thị Ven Sông Tắc  </t>
  </si>
  <si>
    <t>Nhà văn hóa Thiếu nhi tỉnh Khánh Hòa</t>
  </si>
  <si>
    <t>4.1</t>
  </si>
  <si>
    <t>Bệnh viện y học Cổ Truyền</t>
  </si>
  <si>
    <t>Làm mới Bệnh viện y học Cổ Truyền</t>
  </si>
  <si>
    <t>4.2</t>
  </si>
  <si>
    <t>Khu quy hoạch đất y tế tại xã Vĩnh Thạnh</t>
  </si>
  <si>
    <t>4.3</t>
  </si>
  <si>
    <t>Khu quy hoạch đất y tế tại xã Phước Đồng</t>
  </si>
  <si>
    <t>5.1</t>
  </si>
  <si>
    <t>Cơ sở đào tạo và nghiên cứu (định hường thành phân hiệu) của Trường Đại học Kinh tế TP. Hồ Chí Minh tại thành phố Nha Trang, tỉnh Khánh Hòa</t>
  </si>
  <si>
    <t>5.2</t>
  </si>
  <si>
    <t>Khu quy hoạch đất cơ sở giáo dục, đào tạo xã Phước Đồng</t>
  </si>
  <si>
    <t>Làm mới Phân hiệu trường đại học Tôn Đức Thắng</t>
  </si>
  <si>
    <t>5.3</t>
  </si>
  <si>
    <t>Làm mới Trung tâm dạy nghề và hỗ trợ Nông Dân</t>
  </si>
  <si>
    <t>5.4</t>
  </si>
  <si>
    <t>Làm mới Trường Cao đẳng Sư phạm Nha Trang (Trường Đại học Khánh Hòa)</t>
  </si>
  <si>
    <t>Trường PTTH Vĩnh Lương (tên cũ là Trường THPT Bắc Nha Trang)</t>
  </si>
  <si>
    <t>Làm mới Trường THPT Vĩnh Lương (tên cũ là Trường THPT Bắc Nha Trang)</t>
  </si>
  <si>
    <t>5.6</t>
  </si>
  <si>
    <t>Làm mới Trường Trung cấp y Dược Yersin Nha Trang</t>
  </si>
  <si>
    <t>5.7</t>
  </si>
  <si>
    <t>Trường Tiểu học Vĩnh Ngọc 2</t>
  </si>
  <si>
    <t>Ô đất N9 thuộc Quy hoạch Khu vực Hòn Nghê</t>
  </si>
  <si>
    <t>Làm mới Trường Tiểu học Vĩnh Ngọc (Khu dân cư Vĩnh Ngọc - Vĩnh Hiệp - Vĩnh Thạnh)</t>
  </si>
  <si>
    <t>5.8</t>
  </si>
  <si>
    <t>Khu quy hoạch đất cơ sở giáo dục, đào tạo phường Vĩnh Phước</t>
  </si>
  <si>
    <t>Làm mới Trung tâm KTTH-HN Bắc Nha Trang</t>
  </si>
  <si>
    <t>5.9</t>
  </si>
  <si>
    <t>Trường liên cấp Vinschool Nha Trang tại xã Vĩnh Thái</t>
  </si>
  <si>
    <t>Tại Ô đất N6 và N5</t>
  </si>
  <si>
    <t>5.10</t>
  </si>
  <si>
    <t>Làm mới Trung tâm KTTH-HN Tây Nha Trang (Khu đô thị mới - Tây Nha Trang)</t>
  </si>
  <si>
    <t>5.11</t>
  </si>
  <si>
    <t>Làm mới Trường năng khiếu TDTT (Khu đô thị mới - Tây Nha Trang)</t>
  </si>
  <si>
    <t>5.12</t>
  </si>
  <si>
    <t>Các công trình giáo dục, đào tạo khác trong KĐT, KDC mới</t>
  </si>
  <si>
    <t>6.1</t>
  </si>
  <si>
    <t>Khu liên hiệp thể thao tỉnh Khánh Hoà (tổng diện tích dự án 60,5 ha, trong đó đất thể thao 35 ha)</t>
  </si>
  <si>
    <t>Làm mới Khu liên hợp thể thao tỉnh Khánh Hòa</t>
  </si>
  <si>
    <t>7.1</t>
  </si>
  <si>
    <t>7.2</t>
  </si>
  <si>
    <t>Vĩnh Phương, Vĩnh Trung, Vĩnh Thạnh, Vĩnh Hiệp</t>
  </si>
  <si>
    <t>7.3</t>
  </si>
  <si>
    <t>7.4</t>
  </si>
  <si>
    <t>7.5</t>
  </si>
  <si>
    <t>7.6</t>
  </si>
  <si>
    <t>7.7</t>
  </si>
  <si>
    <t>8.1</t>
  </si>
  <si>
    <t>8.2</t>
  </si>
  <si>
    <t>Làm mới Nhà máy xử lý nước thải phía Bắc</t>
  </si>
  <si>
    <t>8.3</t>
  </si>
  <si>
    <t>Dự án vệ sinh môi trường đô thị</t>
  </si>
  <si>
    <t>9.1</t>
  </si>
  <si>
    <t>Mở rộng Chùa Long Sơn</t>
  </si>
  <si>
    <t>9.2</t>
  </si>
  <si>
    <t>Tịnh xá Ngọc Bửu</t>
  </si>
  <si>
    <t>10.1</t>
  </si>
  <si>
    <t>10.2</t>
  </si>
  <si>
    <t>Mở rộng Công viên nghĩa trang An Phúc</t>
  </si>
  <si>
    <t>11.1</t>
  </si>
  <si>
    <t>Làm mới Trụ sở Viện nghiên cứu ứng dụng công nghệ Nha Trang</t>
  </si>
  <si>
    <t>11.2</t>
  </si>
  <si>
    <t>Làm mới Trung tâm Ứng dụng tiến bộ khoa học và công nghệ Khánh Hòa</t>
  </si>
  <si>
    <t xml:space="preserve">Chợ Vĩnh Hòa </t>
  </si>
  <si>
    <t xml:space="preserve">Làm mới Chợ Vĩnh Hòa </t>
  </si>
  <si>
    <t>Chợ Phước Hải 2</t>
  </si>
  <si>
    <t>VIII</t>
  </si>
  <si>
    <t>Nhà sinh hoạt cộng đồng tổ 18 Tây Bắc</t>
  </si>
  <si>
    <t>Nhà sinh hoạt cộng đồng TDP 5,6 Thanh Hải</t>
  </si>
  <si>
    <t>Nhà sinh hoạt cộng đồng thôn Lương Sơn 1,2,3</t>
  </si>
  <si>
    <t>Nhà sinh hoạt cộng đồng thôn Lương Sơn 1,2,3 (theo vốn NTM)</t>
  </si>
  <si>
    <t>Nhà sinh hoạt cộng đồng thôn Lương Hòa</t>
  </si>
  <si>
    <t>Nhà sinh hoạt cộng đồng thôn Lương Hoà (theo vốn NTM)</t>
  </si>
  <si>
    <t>Nhà sinh hoạt cộng đồng thôn Cát Lợi</t>
  </si>
  <si>
    <t>Nhà sinh hoạt cộng đồng thôn Vân Đăng 3</t>
  </si>
  <si>
    <t>IX</t>
  </si>
  <si>
    <t>Khu công viên, cây xanh phường Lộc Thọ</t>
  </si>
  <si>
    <t>Mở rộng Công Viên Phù Đổng</t>
  </si>
  <si>
    <t>Khu vườn tượng đá nghệ thuật Nha Trang</t>
  </si>
  <si>
    <t>Công viên Hòn Đỏ</t>
  </si>
  <si>
    <t>Hành lang Quốc lộ - đường gom</t>
  </si>
  <si>
    <t>Quy hoạch đất ở xã Vĩnh Thạnh</t>
  </si>
  <si>
    <t>Quy hoạch đất ở khu vực Hòn Rớ II, xã Phước Đồng</t>
  </si>
  <si>
    <t>Khép kín khu dân cư xã Phước Đồng</t>
  </si>
  <si>
    <t>Khu tái định cư Phước Thượng, xã Phước Đồng, thành phố Nha Trang (điều chỉnh quy hoạch chi tiết 1/500 Khu đô thị mới Khatoco – Phước Đông)</t>
  </si>
  <si>
    <t>Quy hoạch đất ở xã Vĩnh Hiệp</t>
  </si>
  <si>
    <t>Khép kín khu dân cư xã Vĩnh Hiệp</t>
  </si>
  <si>
    <t>Khu dân cư sinh thái Vườn Tài</t>
  </si>
  <si>
    <t>Khu dân cư Vườn Tài</t>
  </si>
  <si>
    <t>Khép kín khu dân cư xã Vĩnh Lương</t>
  </si>
  <si>
    <t>Quy hoạch đất ở xã Vĩnh Ngọc</t>
  </si>
  <si>
    <t>Khu tái định cư dự án mở rộng Khu du lịch khoáng nóng cao cấp Nha Trang</t>
  </si>
  <si>
    <t>Khép kín khu dân cư xã Vĩnh Ngọc</t>
  </si>
  <si>
    <t>Khép kín khu dân cư xã Vĩnh Phương</t>
  </si>
  <si>
    <t>ONT/ODT</t>
  </si>
  <si>
    <t>XI</t>
  </si>
  <si>
    <t>Quy hoạch đất ở phường Vĩnh Phước</t>
  </si>
  <si>
    <r>
      <t xml:space="preserve">Quy hoạch đất ở phường Vĩnh Phước </t>
    </r>
    <r>
      <rPr>
        <i/>
        <sz val="12"/>
        <color theme="1"/>
        <rFont val="Times New Roman"/>
        <family val="1"/>
      </rPr>
      <t>(Bán đấu giá thửa đất số 03 thuộc tờ số 06)</t>
    </r>
  </si>
  <si>
    <t>Quy hoạch đất ở tại Đồn Biên phòng 372, phường Vĩnh Thọ</t>
  </si>
  <si>
    <r>
      <t xml:space="preserve">Quy hoạch đất ở tại Đồn Biên phòng 372, phường Vĩnh Thọ </t>
    </r>
    <r>
      <rPr>
        <i/>
        <sz val="12"/>
        <color theme="1"/>
        <rFont val="Times New Roman"/>
        <family val="1"/>
      </rPr>
      <t>(Bán đấu giá thửa đất Đồn Biên phòng 372 (thửa số 174 thuộc tờ số 05))</t>
    </r>
  </si>
  <si>
    <t>Quy hoạch đất ở phường Vĩnh Thọ</t>
  </si>
  <si>
    <r>
      <t xml:space="preserve">Quy hoạch đất ở phường Vĩnh Thọ </t>
    </r>
    <r>
      <rPr>
        <i/>
        <sz val="12"/>
        <color theme="1"/>
        <rFont val="Times New Roman"/>
        <family val="1"/>
      </rPr>
      <t>(Bán đấu giá Lô đất số 12 tổ 35 Sơn Hải (QHCT 1/500 của Phường Vĩnh Thọ))</t>
    </r>
  </si>
  <si>
    <t>Quy hoạch đất ở tại số 86 Quang Trung, phường Lộc Thọ</t>
  </si>
  <si>
    <r>
      <t xml:space="preserve">Quy hoạch đất ở phường Lộc Thọ </t>
    </r>
    <r>
      <rPr>
        <i/>
        <sz val="12"/>
        <color theme="1"/>
        <rFont val="Times New Roman"/>
        <family val="1"/>
      </rPr>
      <t>(Bán đấu giá lô đất 86 Quang Trung)</t>
    </r>
  </si>
  <si>
    <t>Quy hoạch đất ở tại số 2 Lý Tự Trọng, phường Lộc Thọ</t>
  </si>
  <si>
    <r>
      <t xml:space="preserve">Quy hoạch đất ở phường Lộc Thọ </t>
    </r>
    <r>
      <rPr>
        <i/>
        <sz val="12"/>
        <color theme="1"/>
        <rFont val="Times New Roman"/>
        <family val="1"/>
      </rPr>
      <t>(Bán đấu giá lô đất số 02 Lý Tự Trọng)</t>
    </r>
  </si>
  <si>
    <t>Khép kín khu dân cư phường Ngọc Hiệp</t>
  </si>
  <si>
    <t>2022-2030</t>
  </si>
  <si>
    <r>
      <t xml:space="preserve">Quy hoạch đất ở xã Phước Đồng </t>
    </r>
    <r>
      <rPr>
        <i/>
        <sz val="12"/>
        <color theme="1"/>
        <rFont val="Times New Roman"/>
        <family val="1"/>
      </rPr>
      <t>(Dự án nhà ở Hồng Hiếu)</t>
    </r>
  </si>
  <si>
    <t>Khu nhà ở Diamond Bay</t>
  </si>
  <si>
    <t>Khu nhà ở Diamond (Ponagar)</t>
  </si>
  <si>
    <t>Khu biệt thự Sea View</t>
  </si>
  <si>
    <t>Khu biệt thự Thung lũng Hoa Vàng tại thôn Phước Lộc, xã Phước Đồng</t>
  </si>
  <si>
    <t>Quy hoạch đất ở tại khu đất HTX Nông nghiệp Phước Hải</t>
  </si>
  <si>
    <r>
      <t xml:space="preserve">Quy hoạch đất ở phường Phước Hải </t>
    </r>
    <r>
      <rPr>
        <i/>
        <sz val="12"/>
        <color theme="1"/>
        <rFont val="Times New Roman"/>
        <family val="1"/>
      </rPr>
      <t>(Bán đấu giá quyền SDĐ khu đất HTX Nông nghiệp Phước Hải)</t>
    </r>
  </si>
  <si>
    <t>Quy hoạch đất ở phường Phước Hải</t>
  </si>
  <si>
    <r>
      <t xml:space="preserve">Quy hoạch đất ở phường Phước Hải </t>
    </r>
    <r>
      <rPr>
        <i/>
        <sz val="12"/>
        <color theme="1"/>
        <rFont val="Times New Roman"/>
        <family val="1"/>
      </rPr>
      <t>(Bán đấu giá quyền SDĐ thửa đất phường Phước Hải)</t>
    </r>
  </si>
  <si>
    <t>Phước Hải, Vĩnh Hiệp</t>
  </si>
  <si>
    <t>Khép kín khu dân cư phường Vĩnh Hải</t>
  </si>
  <si>
    <t>Khu Biệt thự Sinh thái Vườn đồi Bãi Tiên</t>
  </si>
  <si>
    <t>Quy hoạch đất ở khu vực đồi Bãi Tiên phường Vĩnh Hoà (Tân Phú)</t>
  </si>
  <si>
    <t>Quy hoạch đất ở phường Vĩnh Hoà</t>
  </si>
  <si>
    <r>
      <t xml:space="preserve">Quy hoạch đất ở phường Vĩnh Hoà </t>
    </r>
    <r>
      <rPr>
        <i/>
        <sz val="12"/>
        <color theme="1"/>
        <rFont val="Times New Roman"/>
        <family val="1"/>
      </rPr>
      <t>(Bán đấu giá thửa đất số 04, 06 thuộc tờ 18)</t>
    </r>
  </si>
  <si>
    <t>Khép kín khu dân cư phường Vĩnh Hòa</t>
  </si>
  <si>
    <t>Khu biệt thự nhà vườn hồ suối Tôm</t>
  </si>
  <si>
    <t>Khu đô thị Mới Mountain View</t>
  </si>
  <si>
    <t>Khu biệt thự đồi cao cấp Đỉnh Vàng, khóm Đường Đệ thuộc Dự án Núi cô Tiên (dọc đường Phạm Văn Đồng)</t>
  </si>
  <si>
    <t>Khu nhà ở Incomex Sài Gòn</t>
  </si>
  <si>
    <t>Khu biệt thự sinh thái Cozy Garden Dự án Núi cô Tiên thuộc Dự án Núi cô Tiên (dọc đường Phạm Văn Đồng)</t>
  </si>
  <si>
    <t>Quy hoạch đất ở tại khu đất ô số 97 Hoàng Diệu, phường Vĩnh Nguyên</t>
  </si>
  <si>
    <r>
      <t xml:space="preserve">Quy hoạch đất ở phường Vĩnh Hoà </t>
    </r>
    <r>
      <rPr>
        <i/>
        <sz val="12"/>
        <color theme="1"/>
        <rFont val="Times New Roman"/>
        <family val="1"/>
      </rPr>
      <t>(Bán đấu giá khu đất ô số 97 Hoàng Diệu)</t>
    </r>
  </si>
  <si>
    <r>
      <t xml:space="preserve">Quy hoạch đất ở xã Vĩnh Thái </t>
    </r>
    <r>
      <rPr>
        <i/>
        <sz val="12"/>
        <color theme="1"/>
        <rFont val="Times New Roman"/>
        <family val="1"/>
      </rPr>
      <t>(Dự án nhà ở xã hội CC3-KĐT Mỹ Gia)</t>
    </r>
  </si>
  <si>
    <t>Quy hoạch đất ở khu vực Hòn Một xã Vĩnh Thái</t>
  </si>
  <si>
    <t>Khu dân cư và Tái định cư Nha Trang</t>
  </si>
  <si>
    <t>Khép kín khu dân cư xã Vĩnh Thái</t>
  </si>
  <si>
    <t>Và đất ở đô thị trong các KĐT, KDC mới …</t>
  </si>
  <si>
    <t>XII</t>
  </si>
  <si>
    <t>Khu trung tâm đô thị thương mại dịch vụ tài chính du lịch Nha Trang (Chưa bao gồm đất quốc phòng còn lại)</t>
  </si>
  <si>
    <r>
      <t xml:space="preserve">Khu đô thị khu vực sân bay Nha Trang cũ </t>
    </r>
    <r>
      <rPr>
        <i/>
        <sz val="12"/>
        <color theme="1"/>
        <rFont val="Times New Roman"/>
        <family val="1"/>
      </rPr>
      <t>(Đấu giá khu đất sân bay Nha Trang cũ)</t>
    </r>
  </si>
  <si>
    <t>Phước Hải, Phước Hòa, Phước Long, Vĩnh Nguyên</t>
  </si>
  <si>
    <r>
      <t xml:space="preserve">Khu đô thị khu vực sân bay Nha Trang cũ phường Phước Hải </t>
    </r>
    <r>
      <rPr>
        <i/>
        <sz val="12"/>
        <color theme="1"/>
        <rFont val="Times New Roman"/>
        <family val="1"/>
      </rPr>
      <t>(Đấu giá khu đất sân bay Nha Trang cũ)</t>
    </r>
  </si>
  <si>
    <t>Khu quy hoạch khu biệt thự tại xã Phước Đồng</t>
  </si>
  <si>
    <t>Dự án Khu biệt thự Bãi Tiên</t>
  </si>
  <si>
    <t>Khu quy hoạch Khu đô thị khu vực Bãi Tiên phường Vĩnh Hoà</t>
  </si>
  <si>
    <t>Khu quy hoạch Khu đô thị khu vưc Đồng Bé xã Vĩnh Lương</t>
  </si>
  <si>
    <r>
      <t xml:space="preserve">Khu đô thị Phúc Khánh 2 </t>
    </r>
    <r>
      <rPr>
        <i/>
        <sz val="12"/>
        <color theme="1"/>
        <rFont val="Times New Roman"/>
        <family val="1"/>
      </rPr>
      <t>(tổng diện tích 49,10 ha, địa bàn thành phố Nha Trang 30,10 ha, còn lại huyện Diên Khánh)</t>
    </r>
  </si>
  <si>
    <t>Khu đô thị Ven Sông Tắc</t>
  </si>
  <si>
    <t>XIII</t>
  </si>
  <si>
    <t>Làm mới Trụ sở UBND phường Vĩnh Hải</t>
  </si>
  <si>
    <t>Làm mới Trụ sở UBND phường Phước Hải</t>
  </si>
  <si>
    <t>Trung tâm hành chính tỉnh Khánh Hòa</t>
  </si>
  <si>
    <t>Trung tâm quan trắc Tài nguyên và Môi trường</t>
  </si>
  <si>
    <t>XIV</t>
  </si>
  <si>
    <t>Đất xây dựng công trình sự nghiệp</t>
  </si>
  <si>
    <t>Làm mới Trạm khí tượng thủy văn</t>
  </si>
  <si>
    <t>Chốt trực bảo vệ tổ dân phố</t>
  </si>
  <si>
    <t>XV</t>
  </si>
  <si>
    <t>Mở rộng Đình Trí Nguyên</t>
  </si>
  <si>
    <t>XVI</t>
  </si>
  <si>
    <r>
      <t xml:space="preserve">Khu quy hoạch đất phi nông nghiệp khác tại thôn Phước Lộc, xã Phước Đồng </t>
    </r>
    <r>
      <rPr>
        <i/>
        <sz val="12"/>
        <color theme="1"/>
        <rFont val="Times New Roman"/>
        <family val="1"/>
      </rPr>
      <t>(Thu hồi các hộ bị sạt lở núi gây sập nhà tại thôn Phước Lộc)</t>
    </r>
  </si>
  <si>
    <r>
      <t xml:space="preserve">Khu quy hoạch đất phi nông nghiệp khác phường Vĩnh Trường </t>
    </r>
    <r>
      <rPr>
        <i/>
        <sz val="12"/>
        <color theme="1"/>
        <rFont val="Times New Roman"/>
        <family val="1"/>
      </rPr>
      <t>(Thu hồi đất hộ gia đình, dự án di dời do sạt lở tại Vĩnh Trường- Điểm số 1: Hộ ông Nguyễn Đăng Đình Hoàng 78m2)</t>
    </r>
  </si>
  <si>
    <r>
      <t xml:space="preserve">Khu quy hoạch đất phi nông nghiệp khác phường Vĩnh Trường </t>
    </r>
    <r>
      <rPr>
        <i/>
        <sz val="12"/>
        <color theme="1"/>
        <rFont val="Times New Roman"/>
        <family val="1"/>
      </rPr>
      <t>(Thu hồi đất hộ gia đình, dự án di dời do sạt lở tại Vĩnh Trường -Điểm số 2: 06 hộ)</t>
    </r>
  </si>
  <si>
    <r>
      <t xml:space="preserve">Khu quy hoạch đất phi nông nghiệp khác khu vực chùa Kỳ Viên, phường Vạn Thạnh </t>
    </r>
    <r>
      <rPr>
        <i/>
        <sz val="12"/>
        <color theme="1"/>
        <rFont val="Times New Roman"/>
        <family val="1"/>
      </rPr>
      <t>(Thu hồi các hộ bị sạt lở núi khu vực chùa Kỳ Viên)</t>
    </r>
  </si>
  <si>
    <t>A.2</t>
  </si>
  <si>
    <t>Quy hoạch đất rừng phòng hộ</t>
  </si>
  <si>
    <t>Quy hoạch đất rừng sản xuất</t>
  </si>
  <si>
    <t>CÔNG TRÌNH, DỰ ÁN MỚI</t>
  </si>
  <si>
    <t>B.1</t>
  </si>
  <si>
    <t>Khu vực quốc phòng núi Cù Hin</t>
  </si>
  <si>
    <t>Công trình quốc phòng tại phường Phương Sơn</t>
  </si>
  <si>
    <t>Khu vực phòng thủ Vĩnh Lương</t>
  </si>
  <si>
    <t>Công trình quốc phòng</t>
  </si>
  <si>
    <t>Phù hợp điều chỉnh quy hoạch chung xây dựng</t>
  </si>
  <si>
    <t>Khu vực quốc phòng</t>
  </si>
  <si>
    <t>Khu du lịch dịch vụ sinh thái núi Vĩnh Lương</t>
  </si>
  <si>
    <t>Khu dịch vụ du lịch sinh thái hồ Đắc Lộc</t>
  </si>
  <si>
    <t>Khu du lịch sinh thái núi Vĩnh Phương</t>
  </si>
  <si>
    <t>Khu du lịch sinh thái núi Hòn Rớ</t>
  </si>
  <si>
    <t>Khu du lịch sinh thái núi Cù Hin</t>
  </si>
  <si>
    <t>Khu du lịch sinh thái hồ Suối Tôm</t>
  </si>
  <si>
    <t>Khu du lịch sinh thái núi Hòn Khô</t>
  </si>
  <si>
    <t>Khu thương mại, dịch vụ núi Giáng Hương</t>
  </si>
  <si>
    <t>Quy hoạch đất thương mại, dịch vụ tại xã Vĩnh Hiệp</t>
  </si>
  <si>
    <t>Quy hoạch đất thương mại, dịch vụ tại khu đất số 14 Hoàng Hoa Thám và khu đất tại số 13A và 13B Hoàng Hoa Thám</t>
  </si>
  <si>
    <t>Quy hoạch đất thương mại, dịch vụ tại phường Phương Sơn</t>
  </si>
  <si>
    <t>Đất sản xuất kinh doanh phi nông nghiệp</t>
  </si>
  <si>
    <t>Khu sản xuất kinh doanh phi nông nghiệp xã Vĩnh Phương</t>
  </si>
  <si>
    <t>Khu sản xuất kinh doanh phi nông nghiệp xã Phước Đồng</t>
  </si>
  <si>
    <t>Đất sản xuất vật liệu xây dựng</t>
  </si>
  <si>
    <t>Khu khai thác vật liệu xây dựng tại thôn Đắc Lộc</t>
  </si>
  <si>
    <t>Chưa phù hợp điều chỉnh quy hoạch chung xây dựng</t>
  </si>
  <si>
    <t>Khu quy hoạch đất sản xuất vật liệu xây dựng xã Vĩnh Phương</t>
  </si>
  <si>
    <t>Bãi đậu xe, phường Vĩnh Nguyên</t>
  </si>
  <si>
    <t>Các khu vực địa phương đề nghị điều chỉnh quy hoạch xây dựng</t>
  </si>
  <si>
    <t>Làm mới Bãi đậu xe, phường Vĩnh Nguyên</t>
  </si>
  <si>
    <t>Nâng cấp tuyến đường Hà Thanh</t>
  </si>
  <si>
    <t>Cảng Phước Đồng (Đất liền có diện tích 0,14 ha, mặt nước 3,21 ha)</t>
  </si>
  <si>
    <t>Xây dựng mới cầu An Viên nối đường Hòn Rớ (Đất liền có diện tích 0,04 ha, mặt nước 0,19 ha)</t>
  </si>
  <si>
    <t>Kết nối đường Võ Nguyên Giáp với đường trục chính sân bay Nha Trang</t>
  </si>
  <si>
    <t>Phước Hải, Phước Hòa</t>
  </si>
  <si>
    <t>Cầu đi bộ sang Hòn Đỏ</t>
  </si>
  <si>
    <t>Đường ven kênh đào thoát lũ Vĩnh Trung – Sông Cái</t>
  </si>
  <si>
    <t>Kè chống sạt lở núi Sạn, đoạn từ giáp giai đoạn 2 đến dốc Lan Hiếu</t>
  </si>
  <si>
    <t>Bờ kè sông Kim Bồng</t>
  </si>
  <si>
    <t>Hồ chứa nước Lỗ Lương</t>
  </si>
  <si>
    <t>Xây dựng kênh đào thoát lũ Vĩnh Trung – Sông Cái</t>
  </si>
  <si>
    <t>Khu quy hoạch đất y tế</t>
  </si>
  <si>
    <t>Khu quy hoạch đất giáo dục - đào tạo phường Phước Long</t>
  </si>
  <si>
    <t>Mở rộng trường mẫu giáo phường Vĩnh Phước</t>
  </si>
  <si>
    <t>Mở rộng trường mẫu giáo, phường Vĩnh Phước</t>
  </si>
  <si>
    <t>Đất cơ sở thể dục thể thao</t>
  </si>
  <si>
    <t>Khu sân golf Vĩnh Lương</t>
  </si>
  <si>
    <t>Xây dựng mới các trạm 110kV tại Lương Sơn</t>
  </si>
  <si>
    <t>6.2</t>
  </si>
  <si>
    <t>Đường điện</t>
  </si>
  <si>
    <t xml:space="preserve">Quy hoạch đất tôn giáo phường Vĩnh Nguyên (chùa Trí Nguyên) </t>
  </si>
  <si>
    <t>Khu quy hoạch đất cơ sở tôn giáo</t>
  </si>
  <si>
    <t>Khu quy hoạch đất làm nghĩa trang, nghĩa địa</t>
  </si>
  <si>
    <t>Nhà máy xử lý nước thải phía Tây</t>
  </si>
  <si>
    <t>VI</t>
  </si>
  <si>
    <t>Nhà sinh hoạt cộng đồng thôn Võ Tánh 2</t>
  </si>
  <si>
    <t>Nhà sinh hoạt cộng đồng thôn Liên Thành</t>
  </si>
  <si>
    <t>Nhà sinh hoạt cộng đồng Tổ 25 Hòn Chồng</t>
  </si>
  <si>
    <t>Nhà sinh hoạt cộng đồng TDP 11</t>
  </si>
  <si>
    <t>Khu vui chơi giải trí, công cộng phường Phước Tân</t>
  </si>
  <si>
    <t>Khu vui chơi giải trí, công cộng phường Vĩnh Nguyên</t>
  </si>
  <si>
    <t>Công viên công cộng và đô thị trung tâm trên quỹ đất của trạm phát sóng</t>
  </si>
  <si>
    <t>Công viên văn hóa Chăm</t>
  </si>
  <si>
    <t>Khu tái định cư xã Vĩnh Trung - Vĩnh Hiệp</t>
  </si>
  <si>
    <t>Vĩnh Trung, Vĩnh Hiệp</t>
  </si>
  <si>
    <t>mới</t>
  </si>
  <si>
    <t>Khu biệt thự nhà vườn ven hồ Đắc Lộc</t>
  </si>
  <si>
    <t>Khép kín khu dân cư xã Vĩnh Thạnh (trong quy hoạch Tây Nha Trang)</t>
  </si>
  <si>
    <t>Quy hoạch đất ở khu đất khu liên hợp thể thao xã Vĩnh Thạnh (trong quy hoạch Tây Nha Trang)</t>
  </si>
  <si>
    <t>Quy hoạch đất ở ô đất 1,1A xã Vĩnh Trung (trong quy hoạch Tây Nha Trang)</t>
  </si>
  <si>
    <t>Khu dân cư mới núi Hòn Thơm</t>
  </si>
  <si>
    <t>Nhà ở xã hội tại xã Vĩnh Lương</t>
  </si>
  <si>
    <t>Khu dân cư mới Vĩnh Lương</t>
  </si>
  <si>
    <t>Quy hoạch đất ở tại số 4 Tố Hữu, phường Phước Hải</t>
  </si>
  <si>
    <t>Điều chỉnh QHXD số 4 Tố Hữu sang đất ở đô thị</t>
  </si>
  <si>
    <t>Quy hoạch đất ở tại số 50 Lê Hồng Phong, phường Phước Hải</t>
  </si>
  <si>
    <t>Điều chỉnh QHXD số 50 Lê Hồng Phong sang đất ở đô thị</t>
  </si>
  <si>
    <t>Khép kín khu dân cư khu vực cụm dân cư tổ 13 Đường Đệ, phường Vĩnh Hoà</t>
  </si>
  <si>
    <t>Khép kín khu dân cư khu vực cụm dân cư tổ 10 Hoà Bắc - 03 điểm, phường Vĩnh Hoà</t>
  </si>
  <si>
    <t>Đề nghị giữ nguyên mục đích sử dụng đất OD (quy hoạch đất DKV và hiện trạng và đất ODT)</t>
  </si>
  <si>
    <t>Khu dân cư mới núi Hòn Khô</t>
  </si>
  <si>
    <t>Khu dân cư Đèo Rù Rì</t>
  </si>
  <si>
    <t>Khu dân cư mới Núi Giáng Hương</t>
  </si>
  <si>
    <t>Khu dân cư mới thôn Đất Lành (Khu kinh tế trang trại đất lành)</t>
  </si>
  <si>
    <t>Khu tái định cư Vĩnh Trường</t>
  </si>
  <si>
    <t>Khu đô thị mới Vĩnh Phương</t>
  </si>
  <si>
    <t>Làm mới Trụ sở UBND phường Phương Sơn</t>
  </si>
  <si>
    <t>Trụ sở làm việc của các phòng chuyên môn thuộc Sở Tài nguyên và Môi trường</t>
  </si>
  <si>
    <t>Trung tâm hành chính tỉnh</t>
  </si>
  <si>
    <t>Đất sông, suối</t>
  </si>
  <si>
    <t>Mở rộng sông Quán Trường đoạn qua xã Vĩnh Thạnh</t>
  </si>
  <si>
    <t>B.2</t>
  </si>
  <si>
    <t>Quy hoạch đất trồng cây lâu năm</t>
  </si>
  <si>
    <t>Vĩnh Lương, Vĩnh Thái, Vĩnh Phương, Phước Đồng</t>
  </si>
  <si>
    <t>Khu quy hoạch đất nuôi trồng thuỷ sản phường Vĩnh Nguyên</t>
  </si>
  <si>
    <t>Trong đó: diện tích lấn biển</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</si>
</sst>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0.00_);[Red]\(0.00\)"/>
    <numFmt numFmtId="165" formatCode="0_);\(0\)"/>
    <numFmt numFmtId="166" formatCode="_-* #,##0.00\ _₫_-;\-* #,##0.00\ _₫_-;_-* &quot;-&quot;??\ _₫_-;_-@_-"/>
    <numFmt numFmtId="167" formatCode="#,##0.000"/>
    <numFmt numFmtId="168" formatCode="_(* #,##0_);_(* \(#,##0\);_(* &quot;-&quot;??_);_(@_)"/>
  </numFmts>
  <fonts count="111">
    <font>
      <sz val="13"/>
      <color theme="1"/>
      <name val="Times New Roman"/>
      <family val="2"/>
    </font>
    <font>
      <sz val="13"/>
      <color theme="1"/>
      <name val="Times New Roman"/>
      <family val="2"/>
    </font>
    <font>
      <sz val="11"/>
      <color theme="1"/>
      <name val="Times New Roman"/>
      <family val="1"/>
    </font>
    <font>
      <i/>
      <sz val="13.5"/>
      <color theme="1"/>
      <name val="Times New Roman"/>
      <family val="1"/>
    </font>
    <font>
      <b/>
      <sz val="11"/>
      <color theme="1"/>
      <name val="Times New Roman"/>
      <family val="1"/>
    </font>
    <font>
      <b/>
      <sz val="10.5"/>
      <color theme="1"/>
      <name val="Times New Roman"/>
      <family val="1"/>
    </font>
    <font>
      <i/>
      <sz val="10.5"/>
      <color theme="1"/>
      <name val="Times New Roman"/>
      <family val="1"/>
    </font>
    <font>
      <sz val="10.5"/>
      <color theme="1"/>
      <name val="Times New Roman"/>
      <family val="1"/>
    </font>
    <font>
      <i/>
      <sz val="15"/>
      <color theme="1"/>
      <name val="Times New Roman"/>
      <family val="1"/>
    </font>
    <font>
      <i/>
      <sz val="9"/>
      <color theme="1"/>
      <name val="Times New Roman"/>
      <family val="1"/>
    </font>
    <font>
      <b/>
      <sz val="13"/>
      <color theme="1"/>
      <name val="Times New Roman"/>
      <family val="1"/>
    </font>
    <font>
      <i/>
      <sz val="13"/>
      <color theme="1"/>
      <name val="Times New Roman"/>
      <family val="1"/>
    </font>
    <font>
      <sz val="13"/>
      <color theme="1"/>
      <name val="Times New Roman"/>
      <family val="1"/>
    </font>
    <font>
      <i/>
      <sz val="8.5"/>
      <color theme="1"/>
      <name val="Times New Roman"/>
      <family val="1"/>
    </font>
    <font>
      <sz val="9"/>
      <color theme="1"/>
      <name val="Times New Roman"/>
      <family val="1"/>
    </font>
    <font>
      <sz val="8"/>
      <color theme="1"/>
      <name val="Times New Roman"/>
      <family val="1"/>
    </font>
    <font>
      <sz val="12"/>
      <color theme="1"/>
      <name val="Times New Roman"/>
      <family val="1"/>
    </font>
    <font>
      <b/>
      <sz val="12"/>
      <color theme="1"/>
      <name val="Times New Roman"/>
      <family val="1"/>
    </font>
    <font>
      <b/>
      <sz val="8.5"/>
      <color theme="1"/>
      <name val="Times New Roman"/>
      <family val="1"/>
    </font>
    <font>
      <i/>
      <sz val="9.5"/>
      <color theme="1"/>
      <name val="Times New Roman"/>
      <family val="1"/>
    </font>
    <font>
      <sz val="8.5"/>
      <color theme="1"/>
      <name val="Times New Roman"/>
      <family val="1"/>
    </font>
    <font>
      <b/>
      <i/>
      <sz val="8.5"/>
      <color theme="1"/>
      <name val="Times New Roman"/>
      <family val="1"/>
    </font>
    <font>
      <b/>
      <sz val="11.5"/>
      <color theme="1"/>
      <name val="Times New Roman"/>
      <family val="1"/>
    </font>
    <font>
      <i/>
      <sz val="11.5"/>
      <color theme="1"/>
      <name val="Times New Roman"/>
      <family val="1"/>
    </font>
    <font>
      <i/>
      <sz val="12"/>
      <color theme="1"/>
      <name val="Times New Roman"/>
      <family val="1"/>
    </font>
    <font>
      <i/>
      <sz val="3"/>
      <color theme="1"/>
      <name val="Times New Roman"/>
      <family val="1"/>
    </font>
    <font>
      <sz val="11.5"/>
      <color theme="1"/>
      <name val="Times New Roman"/>
      <family val="1"/>
    </font>
    <font>
      <sz val="10"/>
      <color theme="1"/>
      <name val="Times New Roman"/>
      <family val="1"/>
    </font>
    <font>
      <i/>
      <vertAlign val="superscript"/>
      <sz val="11.5"/>
      <color theme="1"/>
      <name val="Times New Roman"/>
      <family val="1"/>
    </font>
    <font>
      <i/>
      <sz val="7"/>
      <color theme="1"/>
      <name val="Times New Roman"/>
      <family val="1"/>
    </font>
    <font>
      <b/>
      <sz val="9.5"/>
      <color theme="1"/>
      <name val="Times New Roman"/>
      <family val="1"/>
    </font>
    <font>
      <sz val="9.5"/>
      <color theme="1"/>
      <name val="Times New Roman"/>
      <family val="1"/>
    </font>
    <font>
      <b/>
      <i/>
      <sz val="9.5"/>
      <color theme="1"/>
      <name val="Times New Roman"/>
      <family val="1"/>
    </font>
    <font>
      <b/>
      <sz val="1.5"/>
      <color theme="1"/>
      <name val="Times New Roman"/>
      <family val="1"/>
    </font>
    <font>
      <b/>
      <i/>
      <sz val="12"/>
      <color theme="1"/>
      <name val="Times New Roman"/>
      <family val="1"/>
    </font>
    <font>
      <b/>
      <sz val="12"/>
      <name val="Times New Roman"/>
      <family val="1"/>
    </font>
    <font>
      <b/>
      <i/>
      <sz val="13"/>
      <color theme="1"/>
      <name val="Times New Roman"/>
      <family val="1"/>
    </font>
    <font>
      <sz val="10"/>
      <name val="Arial"/>
      <family val="2"/>
    </font>
    <font>
      <sz val="12"/>
      <name val="Times New Roman"/>
      <family val="1"/>
    </font>
    <font>
      <i/>
      <sz val="12"/>
      <name val="Times New Roman"/>
      <family val="1"/>
    </font>
    <font>
      <sz val="8"/>
      <name val="Times New Roman"/>
      <family val="1"/>
    </font>
    <font>
      <sz val="12"/>
      <color indexed="8"/>
      <name val="Times New Roman"/>
      <family val="1"/>
    </font>
    <font>
      <i/>
      <sz val="12"/>
      <color indexed="8"/>
      <name val="Times New Roman"/>
      <family val="1"/>
    </font>
    <font>
      <sz val="12"/>
      <color indexed="10"/>
      <name val="Times New Roman"/>
      <family val="1"/>
    </font>
    <font>
      <b/>
      <sz val="12"/>
      <color indexed="8"/>
      <name val="Times New Roman"/>
      <family val="1"/>
    </font>
    <font>
      <b/>
      <i/>
      <sz val="12"/>
      <name val="Times New Roman"/>
      <family val="1"/>
    </font>
    <font>
      <i/>
      <sz val="14"/>
      <color theme="1"/>
      <name val="Times New Roman"/>
      <family val="1"/>
    </font>
    <font>
      <sz val="14"/>
      <color theme="1"/>
      <name val="Times New Roman"/>
      <family val="1"/>
    </font>
    <font>
      <sz val="11"/>
      <color theme="1"/>
      <name val="Calibri"/>
      <family val="2"/>
      <scheme val="minor"/>
    </font>
    <font>
      <b/>
      <sz val="14"/>
      <color theme="1"/>
      <name val="Times New Roman"/>
      <family val="1"/>
    </font>
    <font>
      <b/>
      <i/>
      <sz val="11"/>
      <color theme="1"/>
      <name val="Times New Roman"/>
      <family val="1"/>
    </font>
    <font>
      <i/>
      <sz val="11"/>
      <color theme="1"/>
      <name val="Calibri"/>
      <family val="2"/>
      <scheme val="minor"/>
    </font>
    <font>
      <sz val="13"/>
      <color theme="1"/>
      <name val="Times New Roman"/>
      <family val="2"/>
      <charset val="163"/>
    </font>
    <font>
      <sz val="11"/>
      <name val="Times New Roman"/>
      <family val="1"/>
    </font>
    <font>
      <b/>
      <sz val="9"/>
      <color indexed="81"/>
      <name val="Tahoma"/>
      <family val="2"/>
    </font>
    <font>
      <sz val="9"/>
      <color indexed="81"/>
      <name val="Tahoma"/>
      <family val="2"/>
    </font>
    <font>
      <i/>
      <sz val="10"/>
      <name val="Times New Roman"/>
      <family val="1"/>
    </font>
    <font>
      <i/>
      <sz val="11"/>
      <name val="Times New Roman"/>
      <family val="1"/>
    </font>
    <font>
      <sz val="10"/>
      <name val="Times New Roman"/>
      <family val="1"/>
    </font>
    <font>
      <b/>
      <sz val="10"/>
      <name val="Times New Roman"/>
      <family val="1"/>
    </font>
    <font>
      <sz val="12"/>
      <color theme="1"/>
      <name val="Times New Roman"/>
      <family val="2"/>
    </font>
    <font>
      <sz val="12"/>
      <name val="Times New Roman"/>
      <family val="2"/>
    </font>
    <font>
      <b/>
      <sz val="12"/>
      <name val="Times New Roman"/>
      <family val="2"/>
    </font>
    <font>
      <b/>
      <sz val="13"/>
      <name val="Times New Roman"/>
      <family val="1"/>
    </font>
    <font>
      <b/>
      <sz val="11"/>
      <name val="Times New Roman"/>
      <family val="1"/>
    </font>
    <font>
      <b/>
      <sz val="11"/>
      <color theme="1"/>
      <name val="Calibri"/>
      <family val="2"/>
      <scheme val="minor"/>
    </font>
    <font>
      <sz val="12"/>
      <color rgb="FFFF0000"/>
      <name val="Times New Roman"/>
      <family val="1"/>
    </font>
    <font>
      <sz val="11"/>
      <color theme="0"/>
      <name val="Times New Roman"/>
      <family val="1"/>
    </font>
    <font>
      <sz val="12"/>
      <color theme="1"/>
      <name val="Calibri"/>
      <family val="2"/>
      <scheme val="minor"/>
    </font>
    <font>
      <sz val="13"/>
      <name val="Times New Roman"/>
      <family val="1"/>
    </font>
    <font>
      <i/>
      <sz val="12"/>
      <color theme="1"/>
      <name val="Times New Roman"/>
      <family val="1"/>
      <charset val="163"/>
    </font>
    <font>
      <sz val="12"/>
      <color theme="1"/>
      <name val="Times New Roman"/>
      <family val="2"/>
      <charset val="163"/>
    </font>
    <font>
      <vertAlign val="superscript"/>
      <sz val="13"/>
      <color theme="1"/>
      <name val="Times New Roman"/>
      <family val="1"/>
    </font>
    <font>
      <b/>
      <sz val="12"/>
      <color theme="1"/>
      <name val="Times New Roman"/>
      <family val="2"/>
    </font>
    <font>
      <sz val="12"/>
      <name val="VNI-Times"/>
    </font>
    <font>
      <sz val="7"/>
      <name val="Times New Roman"/>
      <family val="1"/>
    </font>
    <font>
      <b/>
      <sz val="7"/>
      <name val="Times New Roman"/>
      <family val="1"/>
    </font>
    <font>
      <i/>
      <sz val="7"/>
      <name val="Times New Roman"/>
      <family val="1"/>
    </font>
    <font>
      <b/>
      <sz val="14"/>
      <name val="Times New Roman"/>
      <family val="1"/>
    </font>
    <font>
      <sz val="13"/>
      <name val="Times New Roman"/>
      <family val="2"/>
    </font>
    <font>
      <sz val="13"/>
      <name val="Times New Roman"/>
      <family val="1"/>
      <charset val="163"/>
    </font>
    <font>
      <sz val="11"/>
      <name val="Calibri"/>
      <family val="2"/>
      <scheme val="minor"/>
    </font>
    <font>
      <sz val="12"/>
      <name val=".VnTime"/>
      <family val="2"/>
    </font>
    <font>
      <sz val="12"/>
      <color indexed="12"/>
      <name val="Times New Roman"/>
      <family val="1"/>
    </font>
    <font>
      <sz val="12"/>
      <color theme="0"/>
      <name val="Times New Roman"/>
      <family val="1"/>
    </font>
    <font>
      <sz val="13"/>
      <name val="Arial"/>
      <family val="2"/>
    </font>
    <font>
      <sz val="13"/>
      <color indexed="12"/>
      <name val="Times New Roman"/>
      <family val="1"/>
    </font>
    <font>
      <sz val="13"/>
      <color theme="1"/>
      <name val="Calibri"/>
      <family val="2"/>
      <charset val="163"/>
      <scheme val="minor"/>
    </font>
    <font>
      <i/>
      <sz val="13"/>
      <name val="Times New Roman"/>
      <family val="1"/>
    </font>
    <font>
      <sz val="12"/>
      <name val="Arial"/>
      <family val="2"/>
    </font>
    <font>
      <sz val="9"/>
      <name val="Times New Roman"/>
      <family val="1"/>
    </font>
    <font>
      <sz val="10"/>
      <color indexed="8"/>
      <name val="Arial"/>
      <family val="2"/>
    </font>
    <font>
      <sz val="10"/>
      <color theme="1"/>
      <name val="Arial"/>
      <family val="2"/>
      <charset val="163"/>
    </font>
    <font>
      <b/>
      <sz val="13"/>
      <color theme="1"/>
      <name val="Times New Roman"/>
      <family val="1"/>
      <charset val="163"/>
    </font>
    <font>
      <sz val="9"/>
      <color theme="1"/>
      <name val="Arial"/>
      <family val="2"/>
      <charset val="163"/>
    </font>
    <font>
      <b/>
      <sz val="14"/>
      <color theme="1"/>
      <name val="Times New Roman"/>
      <family val="1"/>
      <charset val="163"/>
    </font>
    <font>
      <b/>
      <sz val="12"/>
      <color theme="1"/>
      <name val="Times New Roman"/>
      <family val="1"/>
      <charset val="163"/>
    </font>
    <font>
      <b/>
      <sz val="9"/>
      <color theme="1"/>
      <name val="Times New Roman"/>
      <family val="1"/>
      <charset val="163"/>
    </font>
    <font>
      <b/>
      <sz val="12"/>
      <color theme="0"/>
      <name val="Times New Roman"/>
      <family val="1"/>
      <charset val="163"/>
    </font>
    <font>
      <b/>
      <i/>
      <sz val="12"/>
      <color theme="1"/>
      <name val="Times New Roman"/>
      <family val="1"/>
      <charset val="163"/>
    </font>
    <font>
      <b/>
      <i/>
      <sz val="9"/>
      <color theme="1"/>
      <name val="Times New Roman"/>
      <family val="1"/>
      <charset val="163"/>
    </font>
    <font>
      <sz val="12"/>
      <color theme="1"/>
      <name val="Times New Roman"/>
      <family val="1"/>
      <charset val="163"/>
    </font>
    <font>
      <sz val="9"/>
      <color theme="1"/>
      <name val="Times New Roman"/>
      <family val="1"/>
      <charset val="163"/>
    </font>
    <font>
      <sz val="9"/>
      <color theme="1"/>
      <name val="Times New Roman"/>
      <family val="2"/>
      <charset val="163"/>
    </font>
    <font>
      <i/>
      <sz val="9"/>
      <color theme="1"/>
      <name val="Times New Roman"/>
      <family val="1"/>
      <charset val="163"/>
    </font>
    <font>
      <b/>
      <i/>
      <sz val="12"/>
      <color theme="0"/>
      <name val="Times New Roman"/>
      <family val="1"/>
      <charset val="163"/>
    </font>
    <font>
      <b/>
      <sz val="9"/>
      <color theme="1"/>
      <name val="Times New Roman"/>
      <family val="1"/>
    </font>
    <font>
      <b/>
      <i/>
      <sz val="12"/>
      <color theme="0"/>
      <name val="Times New Roman"/>
      <family val="1"/>
    </font>
    <font>
      <b/>
      <i/>
      <sz val="9"/>
      <color theme="1"/>
      <name val="Times New Roman"/>
      <family val="1"/>
    </font>
    <font>
      <sz val="9"/>
      <color rgb="FFFF0000"/>
      <name val="Times New Roman"/>
      <family val="1"/>
    </font>
    <font>
      <b/>
      <i/>
      <sz val="12"/>
      <color indexed="8"/>
      <name val="Times New Roman"/>
      <family val="1"/>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55">
    <border>
      <left/>
      <right/>
      <top/>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right style="medium">
        <color rgb="FF000000"/>
      </right>
      <top style="medium">
        <color rgb="FF000000"/>
      </top>
      <bottom style="medium">
        <color rgb="FF000000"/>
      </bottom>
      <diagonal/>
    </border>
    <border>
      <left/>
      <right style="medium">
        <color rgb="FF000000"/>
      </right>
      <top style="medium">
        <color rgb="FF000000"/>
      </top>
      <bottom/>
      <diagonal/>
    </border>
    <border>
      <left/>
      <right style="medium">
        <color rgb="FF000000"/>
      </right>
      <top/>
      <bottom style="medium">
        <color rgb="FF000000"/>
      </bottom>
      <diagonal/>
    </border>
    <border>
      <left style="medium">
        <color rgb="FF000000"/>
      </left>
      <right style="medium">
        <color rgb="FF000000"/>
      </right>
      <top/>
      <bottom/>
      <diagonal/>
    </border>
    <border>
      <left/>
      <right style="medium">
        <color rgb="FF000000"/>
      </right>
      <top/>
      <bottom/>
      <diagonal/>
    </border>
    <border>
      <left/>
      <right/>
      <top style="medium">
        <color rgb="FF000000"/>
      </top>
      <bottom/>
      <diagonal/>
    </border>
    <border>
      <left style="medium">
        <color rgb="FF000000"/>
      </left>
      <right/>
      <top style="medium">
        <color rgb="FF000000"/>
      </top>
      <bottom/>
      <diagonal/>
    </border>
    <border>
      <left style="medium">
        <color rgb="FF000000"/>
      </left>
      <right/>
      <top/>
      <bottom style="medium">
        <color rgb="FF000000"/>
      </bottom>
      <diagonal/>
    </border>
    <border>
      <left style="medium">
        <color rgb="FF000000"/>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hair">
        <color indexed="64"/>
      </left>
      <right/>
      <top style="thin">
        <color indexed="64"/>
      </top>
      <bottom/>
      <diagonal/>
    </border>
    <border>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dotted">
        <color rgb="FF000000"/>
      </top>
      <bottom style="dotted">
        <color rgb="FF000000"/>
      </bottom>
      <diagonal/>
    </border>
    <border>
      <left style="thin">
        <color rgb="FF000000"/>
      </left>
      <right style="thin">
        <color rgb="FF000000"/>
      </right>
      <top style="dotted">
        <color rgb="FF000000"/>
      </top>
      <bottom style="thin">
        <color rgb="FF000000"/>
      </bottom>
      <diagonal/>
    </border>
    <border>
      <left style="thin">
        <color rgb="FF000000"/>
      </left>
      <right style="thin">
        <color rgb="FF000000"/>
      </right>
      <top/>
      <bottom style="dotted">
        <color rgb="FF000000"/>
      </bottom>
      <diagonal/>
    </border>
    <border>
      <left style="thin">
        <color indexed="64"/>
      </left>
      <right style="thin">
        <color indexed="64"/>
      </right>
      <top style="dotted">
        <color indexed="64"/>
      </top>
      <bottom style="dotted">
        <color indexed="64"/>
      </bottom>
      <diagonal/>
    </border>
    <border>
      <left style="thin">
        <color auto="1"/>
      </left>
      <right style="thin">
        <color auto="1"/>
      </right>
      <top style="thin">
        <color auto="1"/>
      </top>
      <bottom style="dotted">
        <color auto="1"/>
      </bottom>
      <diagonal/>
    </border>
    <border>
      <left style="thin">
        <color indexed="64"/>
      </left>
      <right style="thin">
        <color indexed="64"/>
      </right>
      <top style="dotted">
        <color indexed="64"/>
      </top>
      <bottom style="thin">
        <color indexed="64"/>
      </bottom>
      <diagonal/>
    </border>
    <border>
      <left style="thin">
        <color indexed="64"/>
      </left>
      <right/>
      <top/>
      <bottom/>
      <diagonal/>
    </border>
    <border>
      <left style="thin">
        <color indexed="64"/>
      </left>
      <right style="thin">
        <color indexed="64"/>
      </right>
      <top style="hair">
        <color indexed="64"/>
      </top>
      <bottom/>
      <diagonal/>
    </border>
    <border>
      <left style="thin">
        <color indexed="64"/>
      </left>
      <right style="thin">
        <color indexed="64"/>
      </right>
      <top style="dotted">
        <color indexed="64"/>
      </top>
      <bottom/>
      <diagonal/>
    </border>
    <border>
      <left style="thin">
        <color indexed="64"/>
      </left>
      <right style="thin">
        <color indexed="64"/>
      </right>
      <top/>
      <bottom/>
      <diagonal/>
    </border>
    <border>
      <left style="thin">
        <color indexed="64"/>
      </left>
      <right style="thin">
        <color indexed="64"/>
      </right>
      <top/>
      <bottom style="dotted">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top/>
      <bottom style="hair">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right style="thin">
        <color indexed="64"/>
      </right>
      <top style="hair">
        <color indexed="64"/>
      </top>
      <bottom/>
      <diagonal/>
    </border>
    <border>
      <left style="thin">
        <color rgb="FF000000"/>
      </left>
      <right/>
      <top style="thin">
        <color rgb="FF000000"/>
      </top>
      <bottom/>
      <diagonal/>
    </border>
    <border>
      <left style="thin">
        <color rgb="FF000000"/>
      </left>
      <right/>
      <top/>
      <bottom style="thin">
        <color rgb="FF000000"/>
      </bottom>
      <diagonal/>
    </border>
    <border>
      <left style="thin">
        <color indexed="64"/>
      </left>
      <right style="thin">
        <color indexed="64"/>
      </right>
      <top style="dotted">
        <color rgb="FF000000"/>
      </top>
      <bottom style="dotted">
        <color rgb="FF000000"/>
      </bottom>
      <diagonal/>
    </border>
    <border>
      <left style="thin">
        <color rgb="FF000000"/>
      </left>
      <right style="thin">
        <color rgb="FF000000"/>
      </right>
      <top style="thin">
        <color rgb="FF000000"/>
      </top>
      <bottom style="dotted">
        <color rgb="FF000000"/>
      </bottom>
      <diagonal/>
    </border>
    <border>
      <left/>
      <right/>
      <top style="thin">
        <color indexed="64"/>
      </top>
      <bottom/>
      <diagonal/>
    </border>
    <border>
      <left style="thin">
        <color indexed="64"/>
      </left>
      <right/>
      <top/>
      <bottom style="thin">
        <color indexed="64"/>
      </bottom>
      <diagonal/>
    </border>
  </borders>
  <cellStyleXfs count="37">
    <xf numFmtId="0" fontId="0" fillId="0" borderId="0"/>
    <xf numFmtId="43" fontId="1" fillId="0" borderId="0" applyFont="0" applyFill="0" applyBorder="0" applyAlignment="0" applyProtection="0"/>
    <xf numFmtId="0" fontId="37" fillId="0" borderId="0"/>
    <xf numFmtId="0" fontId="48" fillId="0" borderId="0"/>
    <xf numFmtId="0" fontId="1" fillId="0" borderId="0"/>
    <xf numFmtId="43" fontId="1"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0" fontId="48" fillId="0" borderId="0"/>
    <xf numFmtId="0" fontId="52" fillId="0" borderId="0"/>
    <xf numFmtId="166" fontId="52" fillId="0" borderId="0" applyFont="0" applyFill="0" applyBorder="0" applyAlignment="0" applyProtection="0"/>
    <xf numFmtId="0" fontId="37" fillId="0" borderId="0"/>
    <xf numFmtId="0" fontId="48" fillId="0" borderId="0"/>
    <xf numFmtId="0" fontId="48" fillId="0" borderId="0"/>
    <xf numFmtId="0" fontId="37" fillId="0" borderId="0"/>
    <xf numFmtId="43" fontId="48" fillId="0" borderId="0" applyFont="0" applyFill="0" applyBorder="0" applyAlignment="0" applyProtection="0"/>
    <xf numFmtId="0" fontId="37" fillId="0" borderId="0"/>
    <xf numFmtId="0" fontId="48" fillId="0" borderId="0"/>
    <xf numFmtId="43" fontId="37" fillId="0" borderId="0" applyFont="0" applyFill="0" applyBorder="0" applyAlignment="0" applyProtection="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74" fillId="0" borderId="0"/>
    <xf numFmtId="0" fontId="37" fillId="0" borderId="0"/>
    <xf numFmtId="0" fontId="37" fillId="0" borderId="0"/>
    <xf numFmtId="0" fontId="82"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91" fillId="0" borderId="0"/>
    <xf numFmtId="0" fontId="71" fillId="0" borderId="0"/>
  </cellStyleXfs>
  <cellXfs count="1820">
    <xf numFmtId="0" fontId="0" fillId="0" borderId="0" xfId="0"/>
    <xf numFmtId="0" fontId="3" fillId="0" borderId="2" xfId="0" applyFont="1" applyBorder="1" applyAlignment="1">
      <alignment vertical="center" wrapText="1"/>
    </xf>
    <xf numFmtId="0" fontId="5" fillId="0" borderId="3" xfId="0" applyFont="1" applyBorder="1" applyAlignment="1">
      <alignment horizontal="center" vertical="center" wrapText="1"/>
    </xf>
    <xf numFmtId="0" fontId="3" fillId="0" borderId="5" xfId="0" applyFont="1" applyBorder="1" applyAlignment="1">
      <alignment vertical="center" wrapText="1"/>
    </xf>
    <xf numFmtId="0" fontId="5" fillId="0" borderId="6" xfId="0" applyFont="1" applyBorder="1" applyAlignment="1">
      <alignment horizontal="center" vertical="center" wrapText="1"/>
    </xf>
    <xf numFmtId="0" fontId="6" fillId="0" borderId="7" xfId="0" applyFont="1" applyBorder="1" applyAlignment="1">
      <alignment vertical="center" wrapText="1"/>
    </xf>
    <xf numFmtId="0" fontId="7" fillId="0" borderId="3" xfId="0" applyFont="1" applyBorder="1" applyAlignment="1">
      <alignment horizontal="center" vertical="center" wrapText="1"/>
    </xf>
    <xf numFmtId="0" fontId="6" fillId="0" borderId="8" xfId="0" applyFont="1" applyBorder="1" applyAlignment="1">
      <alignment vertical="center" wrapText="1"/>
    </xf>
    <xf numFmtId="0" fontId="7" fillId="0" borderId="6" xfId="0" applyFont="1" applyBorder="1" applyAlignment="1">
      <alignment horizontal="center" vertical="center" wrapText="1"/>
    </xf>
    <xf numFmtId="0" fontId="8" fillId="0" borderId="7" xfId="0" applyFont="1" applyBorder="1" applyAlignment="1">
      <alignment vertical="center" wrapText="1"/>
    </xf>
    <xf numFmtId="0" fontId="8" fillId="0" borderId="8" xfId="0" applyFont="1" applyBorder="1" applyAlignment="1">
      <alignment vertical="center" wrapText="1"/>
    </xf>
    <xf numFmtId="0" fontId="9" fillId="0" borderId="8" xfId="0" applyFont="1" applyBorder="1" applyAlignment="1">
      <alignment vertical="center" wrapText="1"/>
    </xf>
    <xf numFmtId="0" fontId="7" fillId="0" borderId="6" xfId="0" applyFont="1" applyBorder="1" applyAlignment="1">
      <alignment vertical="center" wrapText="1"/>
    </xf>
    <xf numFmtId="0" fontId="0" fillId="0" borderId="0" xfId="0" applyAlignment="1">
      <alignment wrapText="1"/>
    </xf>
    <xf numFmtId="0" fontId="0" fillId="0" borderId="0" xfId="0" applyAlignment="1">
      <alignment horizontal="center"/>
    </xf>
    <xf numFmtId="0" fontId="2" fillId="0" borderId="6" xfId="0" applyFont="1" applyBorder="1" applyAlignment="1">
      <alignment vertical="center" wrapText="1"/>
    </xf>
    <xf numFmtId="0" fontId="15" fillId="0" borderId="6" xfId="0" applyFont="1" applyBorder="1" applyAlignment="1">
      <alignment vertical="center" wrapText="1"/>
    </xf>
    <xf numFmtId="0" fontId="2" fillId="0" borderId="3" xfId="0" applyFont="1" applyBorder="1" applyAlignment="1">
      <alignment vertical="center" wrapText="1"/>
    </xf>
    <xf numFmtId="0" fontId="15" fillId="0" borderId="3" xfId="0" applyFont="1" applyBorder="1" applyAlignment="1">
      <alignment vertical="center" wrapText="1"/>
    </xf>
    <xf numFmtId="0" fontId="14" fillId="0" borderId="6" xfId="0" applyFont="1" applyBorder="1" applyAlignment="1">
      <alignment vertical="center" wrapText="1"/>
    </xf>
    <xf numFmtId="0" fontId="14" fillId="0" borderId="3" xfId="0" applyFont="1" applyBorder="1" applyAlignment="1">
      <alignment vertical="center" wrapText="1"/>
    </xf>
    <xf numFmtId="0" fontId="18" fillId="0" borderId="0" xfId="0" applyFont="1" applyAlignment="1">
      <alignment horizontal="center" vertical="center"/>
    </xf>
    <xf numFmtId="0" fontId="13" fillId="0" borderId="0" xfId="0" applyFont="1" applyAlignment="1">
      <alignment horizontal="right" vertical="center"/>
    </xf>
    <xf numFmtId="0" fontId="19" fillId="0" borderId="7" xfId="0" applyFont="1" applyBorder="1" applyAlignment="1">
      <alignment vertical="center" wrapText="1"/>
    </xf>
    <xf numFmtId="0" fontId="19" fillId="0" borderId="8" xfId="0" applyFont="1" applyBorder="1" applyAlignment="1">
      <alignment vertical="center" wrapText="1"/>
    </xf>
    <xf numFmtId="0" fontId="20" fillId="0" borderId="8" xfId="0" applyFont="1" applyBorder="1" applyAlignment="1">
      <alignment vertical="center" wrapText="1"/>
    </xf>
    <xf numFmtId="0" fontId="20" fillId="0" borderId="6" xfId="0" applyFont="1" applyBorder="1" applyAlignment="1">
      <alignment vertical="center" wrapText="1"/>
    </xf>
    <xf numFmtId="0" fontId="18" fillId="0" borderId="3" xfId="0" applyFont="1" applyBorder="1" applyAlignment="1">
      <alignment horizontal="center" vertical="center" wrapText="1"/>
    </xf>
    <xf numFmtId="0" fontId="18" fillId="0" borderId="6" xfId="0" applyFont="1" applyBorder="1" applyAlignment="1">
      <alignment vertical="center" wrapText="1"/>
    </xf>
    <xf numFmtId="0" fontId="21" fillId="0" borderId="3" xfId="0" applyFont="1" applyBorder="1" applyAlignment="1">
      <alignment horizontal="center" vertical="center" wrapText="1"/>
    </xf>
    <xf numFmtId="0" fontId="21" fillId="0" borderId="6" xfId="0" applyFont="1" applyBorder="1" applyAlignment="1">
      <alignment vertical="center" wrapText="1"/>
    </xf>
    <xf numFmtId="0" fontId="21" fillId="0" borderId="6" xfId="0" applyFont="1" applyBorder="1" applyAlignment="1">
      <alignment horizontal="center" vertical="center" wrapText="1"/>
    </xf>
    <xf numFmtId="0" fontId="13" fillId="0" borderId="6" xfId="0" applyFont="1" applyBorder="1" applyAlignment="1">
      <alignment vertical="center" wrapText="1"/>
    </xf>
    <xf numFmtId="0" fontId="20" fillId="0" borderId="3" xfId="0" applyFont="1" applyBorder="1" applyAlignment="1">
      <alignment horizontal="center" vertical="center" wrapText="1"/>
    </xf>
    <xf numFmtId="0" fontId="20" fillId="0" borderId="6" xfId="0" applyFont="1" applyBorder="1" applyAlignment="1">
      <alignment horizontal="center" vertical="center" wrapText="1"/>
    </xf>
    <xf numFmtId="0" fontId="13" fillId="0" borderId="6" xfId="0" applyFont="1" applyBorder="1" applyAlignment="1">
      <alignment horizontal="center" vertical="center" wrapText="1"/>
    </xf>
    <xf numFmtId="0" fontId="20" fillId="0" borderId="1" xfId="0" applyFont="1" applyBorder="1" applyAlignment="1">
      <alignment horizontal="center" vertical="center" wrapText="1"/>
    </xf>
    <xf numFmtId="0" fontId="20" fillId="0" borderId="4" xfId="0" applyFont="1" applyBorder="1" applyAlignment="1">
      <alignment vertical="center" wrapText="1"/>
    </xf>
    <xf numFmtId="0" fontId="20" fillId="0" borderId="4" xfId="0" applyFont="1" applyBorder="1" applyAlignment="1">
      <alignment horizontal="center" vertical="center" wrapText="1"/>
    </xf>
    <xf numFmtId="0" fontId="2" fillId="0" borderId="4" xfId="0" applyFont="1" applyBorder="1" applyAlignment="1">
      <alignment vertical="center" wrapText="1"/>
    </xf>
    <xf numFmtId="0" fontId="15" fillId="0" borderId="4" xfId="0" applyFont="1" applyBorder="1" applyAlignment="1">
      <alignment vertical="center" wrapText="1"/>
    </xf>
    <xf numFmtId="0" fontId="13" fillId="0" borderId="0" xfId="0" applyFont="1" applyAlignment="1">
      <alignment horizontal="left" vertical="center" indent="7"/>
    </xf>
    <xf numFmtId="0" fontId="22" fillId="0" borderId="0" xfId="0" applyFont="1" applyAlignment="1">
      <alignment horizontal="center" vertical="center"/>
    </xf>
    <xf numFmtId="0" fontId="23" fillId="0" borderId="0" xfId="0" applyFont="1" applyAlignment="1">
      <alignment horizontal="right" vertical="center"/>
    </xf>
    <xf numFmtId="0" fontId="16" fillId="0" borderId="0" xfId="0" applyFont="1"/>
    <xf numFmtId="0" fontId="25" fillId="0" borderId="0" xfId="0" applyFont="1" applyAlignment="1">
      <alignment vertical="center"/>
    </xf>
    <xf numFmtId="0" fontId="26" fillId="0" borderId="6" xfId="0" applyFont="1" applyBorder="1" applyAlignment="1">
      <alignment horizontal="center" vertical="center" wrapText="1"/>
    </xf>
    <xf numFmtId="0" fontId="22" fillId="0" borderId="3" xfId="0" applyFont="1" applyBorder="1" applyAlignment="1">
      <alignment vertical="center" wrapText="1"/>
    </xf>
    <xf numFmtId="0" fontId="22" fillId="0" borderId="6" xfId="0" applyFont="1" applyBorder="1" applyAlignment="1">
      <alignment vertical="center" wrapText="1"/>
    </xf>
    <xf numFmtId="0" fontId="22" fillId="0" borderId="6" xfId="0" applyFont="1" applyBorder="1" applyAlignment="1">
      <alignment horizontal="center" vertical="center" wrapText="1"/>
    </xf>
    <xf numFmtId="0" fontId="26" fillId="0" borderId="6" xfId="0" applyFont="1" applyBorder="1" applyAlignment="1">
      <alignment vertical="center" wrapText="1"/>
    </xf>
    <xf numFmtId="0" fontId="26" fillId="0" borderId="3" xfId="0" applyFont="1" applyBorder="1" applyAlignment="1">
      <alignment vertical="center" wrapText="1"/>
    </xf>
    <xf numFmtId="0" fontId="23" fillId="0" borderId="6" xfId="0" applyFont="1" applyBorder="1" applyAlignment="1">
      <alignment vertical="center" wrapText="1"/>
    </xf>
    <xf numFmtId="0" fontId="23" fillId="0" borderId="6" xfId="0" applyFont="1" applyBorder="1" applyAlignment="1">
      <alignment horizontal="center" vertical="center" wrapText="1"/>
    </xf>
    <xf numFmtId="0" fontId="26" fillId="0" borderId="8" xfId="0" applyFont="1" applyBorder="1" applyAlignment="1">
      <alignment vertical="center" wrapText="1"/>
    </xf>
    <xf numFmtId="0" fontId="27" fillId="0" borderId="6" xfId="0" applyFont="1" applyBorder="1" applyAlignment="1">
      <alignment vertical="center" wrapText="1"/>
    </xf>
    <xf numFmtId="0" fontId="2" fillId="0" borderId="1" xfId="0" applyFont="1" applyBorder="1" applyAlignment="1">
      <alignment vertical="center" wrapText="1"/>
    </xf>
    <xf numFmtId="0" fontId="23" fillId="0" borderId="4" xfId="0" applyFont="1" applyBorder="1" applyAlignment="1">
      <alignment vertical="center" wrapText="1"/>
    </xf>
    <xf numFmtId="0" fontId="23" fillId="0" borderId="4" xfId="0" applyFont="1" applyBorder="1" applyAlignment="1">
      <alignment horizontal="right" vertical="center" wrapText="1"/>
    </xf>
    <xf numFmtId="0" fontId="22" fillId="0" borderId="3" xfId="0" applyFont="1" applyBorder="1" applyAlignment="1">
      <alignment horizontal="center" vertical="center" wrapText="1"/>
    </xf>
    <xf numFmtId="0" fontId="22" fillId="0" borderId="6" xfId="0" applyFont="1" applyBorder="1" applyAlignment="1">
      <alignment horizontal="right" vertical="center" wrapText="1"/>
    </xf>
    <xf numFmtId="0" fontId="23" fillId="0" borderId="0" xfId="0" applyFont="1" applyAlignment="1">
      <alignment horizontal="left" vertical="center" indent="1"/>
    </xf>
    <xf numFmtId="0" fontId="30" fillId="0" borderId="0" xfId="0" applyFont="1" applyAlignment="1">
      <alignment horizontal="center" vertical="center"/>
    </xf>
    <xf numFmtId="0" fontId="31" fillId="0" borderId="6" xfId="0" applyFont="1" applyBorder="1" applyAlignment="1">
      <alignment horizontal="center" vertical="center" wrapText="1"/>
    </xf>
    <xf numFmtId="0" fontId="32" fillId="0" borderId="3" xfId="0" applyFont="1" applyBorder="1" applyAlignment="1">
      <alignment vertical="center" wrapText="1"/>
    </xf>
    <xf numFmtId="0" fontId="32" fillId="0" borderId="6" xfId="0" applyFont="1" applyBorder="1" applyAlignment="1">
      <alignment vertical="center" wrapText="1"/>
    </xf>
    <xf numFmtId="0" fontId="32" fillId="0" borderId="6" xfId="0" applyFont="1" applyBorder="1" applyAlignment="1">
      <alignment horizontal="center" vertical="center" wrapText="1"/>
    </xf>
    <xf numFmtId="0" fontId="19" fillId="0" borderId="6" xfId="0" applyFont="1" applyBorder="1" applyAlignment="1">
      <alignment vertical="center" wrapText="1"/>
    </xf>
    <xf numFmtId="0" fontId="31" fillId="0" borderId="3" xfId="0" applyFont="1" applyBorder="1" applyAlignment="1">
      <alignment vertical="center" wrapText="1"/>
    </xf>
    <xf numFmtId="0" fontId="31" fillId="0" borderId="6" xfId="0" applyFont="1" applyBorder="1" applyAlignment="1">
      <alignment vertical="center" wrapText="1"/>
    </xf>
    <xf numFmtId="0" fontId="19" fillId="0" borderId="6" xfId="0" applyFont="1" applyBorder="1" applyAlignment="1">
      <alignment horizontal="center" vertical="center" wrapText="1"/>
    </xf>
    <xf numFmtId="0" fontId="31" fillId="0" borderId="8" xfId="0" applyFont="1" applyBorder="1" applyAlignment="1">
      <alignment vertical="center" wrapText="1"/>
    </xf>
    <xf numFmtId="0" fontId="31" fillId="0" borderId="3" xfId="0" applyFont="1" applyBorder="1" applyAlignment="1">
      <alignment horizontal="center" vertical="center" wrapText="1"/>
    </xf>
    <xf numFmtId="0" fontId="19" fillId="0" borderId="0" xfId="0" applyFont="1" applyAlignment="1">
      <alignment horizontal="left" vertical="center"/>
    </xf>
    <xf numFmtId="0" fontId="31" fillId="0" borderId="1" xfId="0" applyFont="1" applyBorder="1" applyAlignment="1">
      <alignment horizontal="center" vertical="center" wrapText="1"/>
    </xf>
    <xf numFmtId="0" fontId="31" fillId="0" borderId="4" xfId="0" applyFont="1" applyBorder="1" applyAlignment="1">
      <alignment vertical="center" wrapText="1"/>
    </xf>
    <xf numFmtId="0" fontId="31" fillId="0" borderId="4" xfId="0" applyFont="1" applyBorder="1" applyAlignment="1">
      <alignment horizontal="center" vertical="center" wrapText="1"/>
    </xf>
    <xf numFmtId="0" fontId="14" fillId="0" borderId="4" xfId="0" applyFont="1" applyBorder="1" applyAlignment="1">
      <alignment vertical="center" wrapText="1"/>
    </xf>
    <xf numFmtId="0" fontId="18" fillId="0" borderId="0" xfId="0" applyFont="1" applyAlignment="1">
      <alignment horizontal="left" vertical="center" indent="2"/>
    </xf>
    <xf numFmtId="0" fontId="33" fillId="0" borderId="0" xfId="0" applyFont="1" applyAlignment="1">
      <alignment vertical="center"/>
    </xf>
    <xf numFmtId="0" fontId="18" fillId="0" borderId="8" xfId="0" applyFont="1" applyBorder="1" applyAlignment="1">
      <alignment horizontal="center" vertical="center" wrapText="1"/>
    </xf>
    <xf numFmtId="0" fontId="20" fillId="0" borderId="5" xfId="0" applyFont="1" applyBorder="1" applyAlignment="1">
      <alignment vertical="center" wrapText="1"/>
    </xf>
    <xf numFmtId="0" fontId="16" fillId="0" borderId="0" xfId="0" applyFont="1" applyAlignment="1">
      <alignment horizontal="left" vertical="center" indent="1"/>
    </xf>
    <xf numFmtId="0" fontId="24" fillId="0" borderId="0" xfId="0" applyFont="1" applyAlignment="1">
      <alignment horizontal="left" vertical="center" indent="1"/>
    </xf>
    <xf numFmtId="0" fontId="17" fillId="0" borderId="6" xfId="0" applyFont="1" applyBorder="1" applyAlignment="1">
      <alignment vertical="center" wrapText="1"/>
    </xf>
    <xf numFmtId="0" fontId="16" fillId="0" borderId="6" xfId="0" applyFont="1" applyBorder="1" applyAlignment="1">
      <alignment vertical="center" wrapText="1"/>
    </xf>
    <xf numFmtId="0" fontId="16" fillId="0" borderId="3" xfId="0" applyFont="1" applyBorder="1" applyAlignment="1">
      <alignment vertical="center" wrapText="1"/>
    </xf>
    <xf numFmtId="0" fontId="16" fillId="0" borderId="6" xfId="0" applyFont="1" applyBorder="1" applyAlignment="1">
      <alignment horizontal="left" vertical="center" wrapText="1" indent="1"/>
    </xf>
    <xf numFmtId="0" fontId="34" fillId="0" borderId="3" xfId="0" applyFont="1" applyBorder="1" applyAlignment="1">
      <alignment horizontal="center" vertical="center" wrapText="1"/>
    </xf>
    <xf numFmtId="0" fontId="34" fillId="0" borderId="6" xfId="0" applyFont="1" applyBorder="1" applyAlignment="1">
      <alignment vertical="center" wrapText="1"/>
    </xf>
    <xf numFmtId="0" fontId="24" fillId="0" borderId="6" xfId="0" applyFont="1" applyBorder="1" applyAlignment="1">
      <alignment vertical="center" wrapText="1"/>
    </xf>
    <xf numFmtId="0" fontId="16" fillId="0" borderId="3"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6" xfId="0" applyFont="1" applyBorder="1" applyAlignment="1">
      <alignment horizontal="left" vertical="center" wrapText="1" indent="2"/>
    </xf>
    <xf numFmtId="0" fontId="15" fillId="0" borderId="2" xfId="0" applyFont="1" applyBorder="1" applyAlignment="1">
      <alignment vertical="center" wrapText="1"/>
    </xf>
    <xf numFmtId="0" fontId="14" fillId="0" borderId="2" xfId="0" applyFont="1" applyBorder="1" applyAlignment="1">
      <alignment vertical="center" wrapText="1"/>
    </xf>
    <xf numFmtId="49" fontId="14" fillId="0" borderId="3" xfId="0" applyNumberFormat="1" applyFont="1" applyBorder="1" applyAlignment="1">
      <alignment vertical="center" wrapText="1"/>
    </xf>
    <xf numFmtId="49" fontId="14" fillId="0" borderId="6" xfId="0" applyNumberFormat="1" applyFont="1" applyBorder="1" applyAlignment="1">
      <alignment horizontal="center" vertical="center" wrapText="1"/>
    </xf>
    <xf numFmtId="49" fontId="14" fillId="0" borderId="6" xfId="0" applyNumberFormat="1" applyFont="1" applyBorder="1" applyAlignment="1">
      <alignment vertical="center" wrapText="1"/>
    </xf>
    <xf numFmtId="49" fontId="14" fillId="0" borderId="0" xfId="0" applyNumberFormat="1" applyFont="1"/>
    <xf numFmtId="49" fontId="14" fillId="0" borderId="8" xfId="0" applyNumberFormat="1" applyFont="1" applyBorder="1" applyAlignment="1">
      <alignment vertical="center" wrapText="1"/>
    </xf>
    <xf numFmtId="0" fontId="18" fillId="0" borderId="7" xfId="0" applyFont="1" applyBorder="1" applyAlignment="1">
      <alignment horizontal="center" vertical="center" wrapText="1"/>
    </xf>
    <xf numFmtId="0" fontId="26" fillId="0" borderId="2" xfId="0" applyFont="1" applyBorder="1" applyAlignment="1">
      <alignment vertical="center" wrapText="1"/>
    </xf>
    <xf numFmtId="0" fontId="2" fillId="0" borderId="2" xfId="0" applyFont="1" applyBorder="1" applyAlignment="1">
      <alignment vertical="center" wrapText="1"/>
    </xf>
    <xf numFmtId="0" fontId="0" fillId="0" borderId="6" xfId="0" applyBorder="1" applyAlignment="1">
      <alignment horizontal="center" vertical="top" wrapText="1"/>
    </xf>
    <xf numFmtId="0" fontId="0" fillId="0" borderId="3" xfId="0" applyBorder="1" applyAlignment="1">
      <alignment horizontal="center" vertical="top" wrapText="1"/>
    </xf>
    <xf numFmtId="49" fontId="14" fillId="0" borderId="6" xfId="0" applyNumberFormat="1" applyFont="1" applyBorder="1" applyAlignment="1">
      <alignment horizontal="right" vertical="center" wrapText="1"/>
    </xf>
    <xf numFmtId="0" fontId="19" fillId="0" borderId="2" xfId="0" applyFont="1" applyBorder="1" applyAlignment="1">
      <alignment horizontal="center" vertical="center" wrapText="1"/>
    </xf>
    <xf numFmtId="0" fontId="31" fillId="0" borderId="2" xfId="0" applyFont="1" applyBorder="1" applyAlignment="1">
      <alignment vertical="center" wrapText="1"/>
    </xf>
    <xf numFmtId="0" fontId="31" fillId="0" borderId="2" xfId="0" applyFont="1" applyBorder="1" applyAlignment="1">
      <alignment horizontal="center" vertical="center" wrapText="1"/>
    </xf>
    <xf numFmtId="0" fontId="20" fillId="0" borderId="2" xfId="0" applyFont="1" applyBorder="1" applyAlignment="1">
      <alignment vertical="center" wrapText="1"/>
    </xf>
    <xf numFmtId="0" fontId="16" fillId="0" borderId="2" xfId="0" applyFont="1" applyBorder="1" applyAlignment="1">
      <alignment vertical="center" wrapText="1"/>
    </xf>
    <xf numFmtId="164" fontId="35" fillId="0" borderId="13" xfId="0" applyNumberFormat="1" applyFont="1" applyFill="1" applyBorder="1" applyAlignment="1">
      <alignment horizontal="center" vertical="center" wrapText="1"/>
    </xf>
    <xf numFmtId="0" fontId="36" fillId="0" borderId="0" xfId="0" applyFont="1"/>
    <xf numFmtId="0" fontId="35" fillId="0" borderId="0" xfId="2" applyFont="1" applyFill="1" applyAlignment="1">
      <alignment horizontal="left" vertical="center"/>
    </xf>
    <xf numFmtId="0" fontId="38" fillId="0" borderId="0" xfId="2" applyFont="1" applyFill="1" applyAlignment="1">
      <alignment vertical="center"/>
    </xf>
    <xf numFmtId="0" fontId="38" fillId="0" borderId="0" xfId="2" applyFont="1" applyFill="1" applyAlignment="1">
      <alignment horizontal="center" vertical="center"/>
    </xf>
    <xf numFmtId="0" fontId="38" fillId="0" borderId="0" xfId="2" applyFont="1" applyFill="1" applyAlignment="1">
      <alignment horizontal="left" vertical="center"/>
    </xf>
    <xf numFmtId="0" fontId="39" fillId="0" borderId="0" xfId="2" applyFont="1" applyFill="1" applyBorder="1" applyAlignment="1">
      <alignment vertical="center"/>
    </xf>
    <xf numFmtId="0" fontId="38" fillId="0" borderId="25" xfId="2" applyFont="1" applyFill="1" applyBorder="1" applyAlignment="1">
      <alignment horizontal="center" vertical="center" wrapText="1"/>
    </xf>
    <xf numFmtId="49" fontId="40" fillId="0" borderId="13" xfId="2" applyNumberFormat="1" applyFont="1" applyFill="1" applyBorder="1" applyAlignment="1">
      <alignment horizontal="center" vertical="center"/>
    </xf>
    <xf numFmtId="0" fontId="38" fillId="0" borderId="0" xfId="2" applyFont="1" applyFill="1" applyBorder="1" applyAlignment="1">
      <alignment horizontal="center" vertical="center"/>
    </xf>
    <xf numFmtId="0" fontId="38" fillId="0" borderId="20" xfId="2" applyFont="1" applyFill="1" applyBorder="1" applyAlignment="1">
      <alignment horizontal="center" vertical="center"/>
    </xf>
    <xf numFmtId="4" fontId="35" fillId="0" borderId="16" xfId="2" applyNumberFormat="1" applyFont="1" applyFill="1" applyBorder="1" applyAlignment="1">
      <alignment vertical="center"/>
    </xf>
    <xf numFmtId="4" fontId="35" fillId="0" borderId="26" xfId="2" applyNumberFormat="1" applyFont="1" applyFill="1" applyBorder="1" applyAlignment="1">
      <alignment vertical="center"/>
    </xf>
    <xf numFmtId="0" fontId="35" fillId="0" borderId="16" xfId="2" applyFont="1" applyFill="1" applyBorder="1" applyAlignment="1">
      <alignment horizontal="left" vertical="center"/>
    </xf>
    <xf numFmtId="0" fontId="35" fillId="0" borderId="16" xfId="2" applyFont="1" applyFill="1" applyBorder="1" applyAlignment="1">
      <alignment vertical="center"/>
    </xf>
    <xf numFmtId="0" fontId="35" fillId="0" borderId="16" xfId="2" applyFont="1" applyFill="1" applyBorder="1" applyAlignment="1">
      <alignment horizontal="center" vertical="center"/>
    </xf>
    <xf numFmtId="0" fontId="35" fillId="0" borderId="0" xfId="2" applyFont="1" applyFill="1" applyAlignment="1">
      <alignment vertical="center"/>
    </xf>
    <xf numFmtId="0" fontId="38" fillId="0" borderId="26" xfId="2" applyFont="1" applyFill="1" applyBorder="1" applyAlignment="1">
      <alignment horizontal="left" vertical="center"/>
    </xf>
    <xf numFmtId="0" fontId="38" fillId="0" borderId="26" xfId="2" applyFont="1" applyFill="1" applyBorder="1" applyAlignment="1">
      <alignment vertical="center"/>
    </xf>
    <xf numFmtId="0" fontId="38" fillId="0" borderId="26" xfId="2" applyFont="1" applyFill="1" applyBorder="1" applyAlignment="1">
      <alignment horizontal="center" vertical="center"/>
    </xf>
    <xf numFmtId="4" fontId="38" fillId="0" borderId="26" xfId="2" applyNumberFormat="1" applyFont="1" applyFill="1" applyBorder="1" applyAlignment="1">
      <alignment vertical="center"/>
    </xf>
    <xf numFmtId="4" fontId="38" fillId="0" borderId="26" xfId="1" applyNumberFormat="1" applyFont="1" applyFill="1" applyBorder="1" applyAlignment="1">
      <alignment vertical="center"/>
    </xf>
    <xf numFmtId="0" fontId="41" fillId="0" borderId="26" xfId="2" applyFont="1" applyFill="1" applyBorder="1" applyAlignment="1">
      <alignment horizontal="left" vertical="center"/>
    </xf>
    <xf numFmtId="0" fontId="42" fillId="0" borderId="26" xfId="2" applyFont="1" applyFill="1" applyBorder="1" applyAlignment="1">
      <alignment vertical="center"/>
    </xf>
    <xf numFmtId="0" fontId="42" fillId="0" borderId="26" xfId="2" applyFont="1" applyFill="1" applyBorder="1" applyAlignment="1">
      <alignment horizontal="center" vertical="center"/>
    </xf>
    <xf numFmtId="0" fontId="43" fillId="0" borderId="0" xfId="2" applyFont="1" applyFill="1" applyAlignment="1">
      <alignment vertical="center"/>
    </xf>
    <xf numFmtId="0" fontId="41" fillId="0" borderId="26" xfId="2" applyFont="1" applyFill="1" applyBorder="1" applyAlignment="1">
      <alignment horizontal="center" vertical="center"/>
    </xf>
    <xf numFmtId="0" fontId="41" fillId="0" borderId="26" xfId="2" applyFont="1" applyFill="1" applyBorder="1" applyAlignment="1">
      <alignment vertical="center"/>
    </xf>
    <xf numFmtId="0" fontId="44" fillId="0" borderId="26" xfId="2" applyFont="1" applyFill="1" applyBorder="1" applyAlignment="1">
      <alignment horizontal="left" vertical="center"/>
    </xf>
    <xf numFmtId="0" fontId="44" fillId="0" borderId="26" xfId="2" applyFont="1" applyFill="1" applyBorder="1" applyAlignment="1">
      <alignment vertical="center"/>
    </xf>
    <xf numFmtId="0" fontId="44" fillId="0" borderId="26" xfId="2" applyFont="1" applyFill="1" applyBorder="1" applyAlignment="1">
      <alignment horizontal="center" vertical="center"/>
    </xf>
    <xf numFmtId="4" fontId="35" fillId="0" borderId="27" xfId="2" applyNumberFormat="1" applyFont="1" applyFill="1" applyBorder="1" applyAlignment="1">
      <alignment vertical="center"/>
    </xf>
    <xf numFmtId="4" fontId="35" fillId="0" borderId="0" xfId="2" applyNumberFormat="1" applyFont="1" applyFill="1" applyAlignment="1">
      <alignment vertical="center"/>
    </xf>
    <xf numFmtId="4" fontId="38" fillId="0" borderId="26" xfId="1" applyNumberFormat="1" applyFont="1" applyFill="1" applyBorder="1" applyAlignment="1">
      <alignment horizontal="right" vertical="center"/>
    </xf>
    <xf numFmtId="0" fontId="41" fillId="0" borderId="26" xfId="0" applyFont="1" applyFill="1" applyBorder="1" applyAlignment="1">
      <alignment horizontal="center" vertical="center" wrapText="1"/>
    </xf>
    <xf numFmtId="4" fontId="38" fillId="0" borderId="27" xfId="2" applyNumberFormat="1" applyFont="1" applyFill="1" applyBorder="1" applyAlignment="1">
      <alignment vertical="center"/>
    </xf>
    <xf numFmtId="4" fontId="38" fillId="0" borderId="27" xfId="1" applyNumberFormat="1" applyFont="1" applyFill="1" applyBorder="1" applyAlignment="1">
      <alignment vertical="center"/>
    </xf>
    <xf numFmtId="4" fontId="38" fillId="0" borderId="0" xfId="2" applyNumberFormat="1" applyFont="1" applyFill="1" applyAlignment="1">
      <alignment vertical="center"/>
    </xf>
    <xf numFmtId="0" fontId="38" fillId="0" borderId="26" xfId="2" quotePrefix="1" applyFont="1" applyFill="1" applyBorder="1" applyAlignment="1">
      <alignment horizontal="left" vertical="center"/>
    </xf>
    <xf numFmtId="0" fontId="35" fillId="0" borderId="26" xfId="2" applyFont="1" applyFill="1" applyBorder="1" applyAlignment="1">
      <alignment horizontal="left" vertical="center"/>
    </xf>
    <xf numFmtId="0" fontId="35" fillId="0" borderId="26" xfId="2" applyFont="1" applyFill="1" applyBorder="1" applyAlignment="1">
      <alignment vertical="center"/>
    </xf>
    <xf numFmtId="0" fontId="35" fillId="0" borderId="26" xfId="2" applyFont="1" applyFill="1" applyBorder="1" applyAlignment="1">
      <alignment horizontal="center" vertical="center"/>
    </xf>
    <xf numFmtId="4" fontId="35" fillId="0" borderId="26" xfId="1" applyNumberFormat="1" applyFont="1" applyFill="1" applyBorder="1" applyAlignment="1">
      <alignment vertical="center"/>
    </xf>
    <xf numFmtId="43" fontId="38" fillId="0" borderId="0" xfId="2" applyNumberFormat="1" applyFont="1" applyFill="1" applyAlignment="1">
      <alignment vertical="center"/>
    </xf>
    <xf numFmtId="0" fontId="35" fillId="0" borderId="27" xfId="2" applyFont="1" applyFill="1" applyBorder="1" applyAlignment="1">
      <alignment horizontal="left" vertical="center"/>
    </xf>
    <xf numFmtId="0" fontId="35" fillId="0" borderId="27" xfId="2" applyFont="1" applyFill="1" applyBorder="1" applyAlignment="1">
      <alignment horizontal="center" vertical="center"/>
    </xf>
    <xf numFmtId="0" fontId="39" fillId="0" borderId="27" xfId="2" applyFont="1" applyFill="1" applyBorder="1" applyAlignment="1">
      <alignment vertical="center"/>
    </xf>
    <xf numFmtId="49" fontId="38" fillId="0" borderId="18" xfId="2" applyNumberFormat="1" applyFont="1" applyFill="1" applyBorder="1" applyAlignment="1">
      <alignment horizontal="center" vertical="center"/>
    </xf>
    <xf numFmtId="0" fontId="39" fillId="0" borderId="0" xfId="2" applyFont="1" applyFill="1" applyAlignment="1">
      <alignment vertical="center"/>
    </xf>
    <xf numFmtId="4" fontId="35" fillId="0" borderId="16" xfId="2" applyNumberFormat="1" applyFont="1" applyFill="1" applyBorder="1" applyAlignment="1">
      <alignment horizontal="right" vertical="center"/>
    </xf>
    <xf numFmtId="4" fontId="35" fillId="0" borderId="26" xfId="2" applyNumberFormat="1" applyFont="1" applyFill="1" applyBorder="1" applyAlignment="1">
      <alignment horizontal="right" vertical="center"/>
    </xf>
    <xf numFmtId="4" fontId="35" fillId="0" borderId="27" xfId="2" applyNumberFormat="1" applyFont="1" applyFill="1" applyBorder="1" applyAlignment="1">
      <alignment horizontal="right" vertical="center"/>
    </xf>
    <xf numFmtId="4" fontId="38" fillId="0" borderId="26" xfId="2" applyNumberFormat="1" applyFont="1" applyFill="1" applyBorder="1" applyAlignment="1">
      <alignment horizontal="right" vertical="center"/>
    </xf>
    <xf numFmtId="4" fontId="42" fillId="0" borderId="26" xfId="2" applyNumberFormat="1" applyFont="1" applyFill="1" applyBorder="1" applyAlignment="1">
      <alignment horizontal="right" vertical="center"/>
    </xf>
    <xf numFmtId="4" fontId="41" fillId="0" borderId="26" xfId="2" applyNumberFormat="1" applyFont="1" applyFill="1" applyBorder="1" applyAlignment="1">
      <alignment horizontal="right" vertical="center"/>
    </xf>
    <xf numFmtId="4" fontId="44" fillId="0" borderId="27" xfId="2" applyNumberFormat="1" applyFont="1" applyFill="1" applyBorder="1" applyAlignment="1">
      <alignment horizontal="right" vertical="center"/>
    </xf>
    <xf numFmtId="4" fontId="38" fillId="0" borderId="27" xfId="2" applyNumberFormat="1" applyFont="1" applyFill="1" applyBorder="1" applyAlignment="1">
      <alignment horizontal="right" vertical="center"/>
    </xf>
    <xf numFmtId="4" fontId="35" fillId="0" borderId="18" xfId="2" applyNumberFormat="1" applyFont="1" applyFill="1" applyBorder="1" applyAlignment="1">
      <alignment horizontal="right" vertical="center"/>
    </xf>
    <xf numFmtId="0" fontId="42" fillId="0" borderId="26" xfId="0" applyFont="1" applyFill="1" applyBorder="1" applyAlignment="1">
      <alignment horizontal="center" vertical="center" wrapText="1"/>
    </xf>
    <xf numFmtId="4" fontId="39" fillId="0" borderId="26" xfId="2" applyNumberFormat="1" applyFont="1" applyFill="1" applyBorder="1" applyAlignment="1">
      <alignment horizontal="right" vertical="center"/>
    </xf>
    <xf numFmtId="0" fontId="39" fillId="0" borderId="0" xfId="2" applyFont="1" applyFill="1" applyAlignment="1">
      <alignment horizontal="center" vertical="center"/>
    </xf>
    <xf numFmtId="0" fontId="39" fillId="0" borderId="26" xfId="2" applyFont="1" applyFill="1" applyBorder="1" applyAlignment="1">
      <alignment horizontal="left" vertical="center"/>
    </xf>
    <xf numFmtId="0" fontId="39" fillId="0" borderId="26" xfId="2" applyFont="1" applyFill="1" applyBorder="1" applyAlignment="1">
      <alignment horizontal="center" vertical="center"/>
    </xf>
    <xf numFmtId="4" fontId="39" fillId="0" borderId="27" xfId="2" applyNumberFormat="1" applyFont="1" applyFill="1" applyBorder="1" applyAlignment="1">
      <alignment horizontal="right" vertical="center"/>
    </xf>
    <xf numFmtId="0" fontId="35" fillId="0" borderId="0" xfId="2" applyFont="1" applyFill="1" applyBorder="1" applyAlignment="1">
      <alignment horizontal="center" vertical="center" wrapText="1"/>
    </xf>
    <xf numFmtId="0" fontId="10" fillId="0" borderId="0" xfId="0" applyFont="1" applyAlignment="1">
      <alignment vertical="center"/>
    </xf>
    <xf numFmtId="0" fontId="12" fillId="0" borderId="0" xfId="0" applyFont="1"/>
    <xf numFmtId="0" fontId="10" fillId="0" borderId="0" xfId="0" applyFont="1" applyAlignment="1">
      <alignment horizontal="left" vertical="center" indent="15"/>
    </xf>
    <xf numFmtId="0" fontId="11" fillId="0" borderId="0" xfId="0" applyFont="1" applyAlignment="1">
      <alignment horizontal="right" vertical="center"/>
    </xf>
    <xf numFmtId="49" fontId="10" fillId="0" borderId="33" xfId="0" applyNumberFormat="1" applyFont="1" applyBorder="1" applyAlignment="1">
      <alignment vertical="center" wrapText="1"/>
    </xf>
    <xf numFmtId="49" fontId="10" fillId="0" borderId="33" xfId="0" applyNumberFormat="1" applyFont="1" applyBorder="1" applyAlignment="1">
      <alignment horizontal="center" vertical="center" wrapText="1"/>
    </xf>
    <xf numFmtId="4" fontId="10" fillId="0" borderId="33" xfId="0" applyNumberFormat="1" applyFont="1" applyBorder="1" applyAlignment="1">
      <alignment horizontal="right" vertical="center" wrapText="1"/>
    </xf>
    <xf numFmtId="49" fontId="10" fillId="0" borderId="0" xfId="0" applyNumberFormat="1" applyFont="1"/>
    <xf numFmtId="0" fontId="36" fillId="0" borderId="31" xfId="0" applyFont="1" applyBorder="1" applyAlignment="1">
      <alignment vertical="center" wrapText="1"/>
    </xf>
    <xf numFmtId="0" fontId="36" fillId="0" borderId="31" xfId="0" applyFont="1" applyBorder="1" applyAlignment="1">
      <alignment horizontal="center" vertical="center" wrapText="1"/>
    </xf>
    <xf numFmtId="4" fontId="36" fillId="0" borderId="31" xfId="0" applyNumberFormat="1" applyFont="1" applyBorder="1" applyAlignment="1">
      <alignment horizontal="right" vertical="center" wrapText="1"/>
    </xf>
    <xf numFmtId="0" fontId="12" fillId="0" borderId="31" xfId="0" applyFont="1" applyBorder="1" applyAlignment="1">
      <alignment vertical="center" wrapText="1"/>
    </xf>
    <xf numFmtId="0" fontId="11" fillId="0" borderId="31" xfId="0" applyFont="1" applyBorder="1" applyAlignment="1">
      <alignment vertical="center" wrapText="1"/>
    </xf>
    <xf numFmtId="4" fontId="12" fillId="0" borderId="31" xfId="0" applyNumberFormat="1" applyFont="1" applyBorder="1" applyAlignment="1">
      <alignment horizontal="right" vertical="center" wrapText="1"/>
    </xf>
    <xf numFmtId="0" fontId="12" fillId="0" borderId="31" xfId="0" applyFont="1" applyBorder="1" applyAlignment="1">
      <alignment horizontal="center" vertical="center" wrapText="1"/>
    </xf>
    <xf numFmtId="0" fontId="11" fillId="0" borderId="31" xfId="0" applyFont="1" applyBorder="1" applyAlignment="1">
      <alignment horizontal="center" vertical="center" wrapText="1"/>
    </xf>
    <xf numFmtId="0" fontId="36" fillId="0" borderId="32" xfId="0" applyFont="1" applyBorder="1" applyAlignment="1">
      <alignment horizontal="center" vertical="center" wrapText="1"/>
    </xf>
    <xf numFmtId="0" fontId="36" fillId="0" borderId="32" xfId="0" applyFont="1" applyBorder="1" applyAlignment="1">
      <alignment vertical="center" wrapText="1"/>
    </xf>
    <xf numFmtId="4" fontId="36" fillId="0" borderId="32" xfId="0" applyNumberFormat="1" applyFont="1" applyBorder="1" applyAlignment="1">
      <alignment horizontal="right" vertical="center" wrapText="1"/>
    </xf>
    <xf numFmtId="49" fontId="27" fillId="0" borderId="30" xfId="0" applyNumberFormat="1" applyFont="1" applyBorder="1" applyAlignment="1">
      <alignment vertical="center" wrapText="1"/>
    </xf>
    <xf numFmtId="49" fontId="27" fillId="0" borderId="30" xfId="0" applyNumberFormat="1" applyFont="1" applyBorder="1" applyAlignment="1">
      <alignment horizontal="center" vertical="center" wrapText="1"/>
    </xf>
    <xf numFmtId="49" fontId="27" fillId="0" borderId="0" xfId="0" applyNumberFormat="1" applyFont="1"/>
    <xf numFmtId="0" fontId="12" fillId="0" borderId="30" xfId="0" applyFont="1" applyBorder="1" applyAlignment="1">
      <alignment horizontal="center" vertical="center" wrapText="1"/>
    </xf>
    <xf numFmtId="4" fontId="11" fillId="0" borderId="31" xfId="0" applyNumberFormat="1" applyFont="1" applyBorder="1" applyAlignment="1">
      <alignment horizontal="right" vertical="center" wrapText="1"/>
    </xf>
    <xf numFmtId="0" fontId="11" fillId="0" borderId="0" xfId="0" applyFont="1"/>
    <xf numFmtId="4" fontId="11" fillId="0" borderId="31" xfId="0" applyNumberFormat="1" applyFont="1" applyBorder="1" applyAlignment="1">
      <alignment vertical="center" wrapText="1"/>
    </xf>
    <xf numFmtId="0" fontId="10" fillId="2" borderId="0" xfId="0" applyFont="1" applyFill="1" applyAlignment="1">
      <alignment vertical="center"/>
    </xf>
    <xf numFmtId="0" fontId="10" fillId="0" borderId="0" xfId="0" applyFont="1" applyFill="1" applyAlignment="1">
      <alignment vertical="center"/>
    </xf>
    <xf numFmtId="0" fontId="12" fillId="0" borderId="0" xfId="0" applyFont="1" applyFill="1"/>
    <xf numFmtId="0" fontId="10" fillId="0" borderId="0" xfId="0" applyFont="1" applyFill="1" applyAlignment="1">
      <alignment horizontal="left" vertical="center" indent="15"/>
    </xf>
    <xf numFmtId="0" fontId="11" fillId="0" borderId="0" xfId="0" applyFont="1" applyFill="1" applyAlignment="1">
      <alignment horizontal="right" vertical="center"/>
    </xf>
    <xf numFmtId="0" fontId="12" fillId="0" borderId="30" xfId="0" applyFont="1" applyFill="1" applyBorder="1" applyAlignment="1">
      <alignment vertical="center" wrapText="1"/>
    </xf>
    <xf numFmtId="49" fontId="27" fillId="0" borderId="30" xfId="0" applyNumberFormat="1" applyFont="1" applyFill="1" applyBorder="1" applyAlignment="1">
      <alignment vertical="center" wrapText="1"/>
    </xf>
    <xf numFmtId="49" fontId="27" fillId="0" borderId="30" xfId="0" applyNumberFormat="1" applyFont="1" applyFill="1" applyBorder="1" applyAlignment="1">
      <alignment horizontal="center" vertical="center" wrapText="1"/>
    </xf>
    <xf numFmtId="49" fontId="27" fillId="0" borderId="0" xfId="0" applyNumberFormat="1" applyFont="1" applyFill="1"/>
    <xf numFmtId="49" fontId="10" fillId="0" borderId="33" xfId="0" applyNumberFormat="1" applyFont="1" applyFill="1" applyBorder="1" applyAlignment="1">
      <alignment vertical="center" wrapText="1"/>
    </xf>
    <xf numFmtId="49" fontId="10" fillId="0" borderId="33" xfId="0" applyNumberFormat="1" applyFont="1" applyFill="1" applyBorder="1" applyAlignment="1">
      <alignment horizontal="center" vertical="center" wrapText="1"/>
    </xf>
    <xf numFmtId="4" fontId="10" fillId="0" borderId="33" xfId="0" applyNumberFormat="1" applyFont="1" applyFill="1" applyBorder="1" applyAlignment="1">
      <alignment horizontal="right" vertical="center" wrapText="1"/>
    </xf>
    <xf numFmtId="49" fontId="10" fillId="0" borderId="0" xfId="0" applyNumberFormat="1" applyFont="1" applyFill="1"/>
    <xf numFmtId="0" fontId="36" fillId="0" borderId="31" xfId="0" applyFont="1" applyFill="1" applyBorder="1" applyAlignment="1">
      <alignment vertical="center" wrapText="1"/>
    </xf>
    <xf numFmtId="0" fontId="36" fillId="0" borderId="31" xfId="0" applyFont="1" applyFill="1" applyBorder="1" applyAlignment="1">
      <alignment horizontal="center" vertical="center" wrapText="1"/>
    </xf>
    <xf numFmtId="4" fontId="36" fillId="0" borderId="31" xfId="0" applyNumberFormat="1" applyFont="1" applyFill="1" applyBorder="1" applyAlignment="1">
      <alignment horizontal="right" vertical="center" wrapText="1"/>
    </xf>
    <xf numFmtId="0" fontId="36" fillId="0" borderId="0" xfId="0" applyFont="1" applyFill="1"/>
    <xf numFmtId="0" fontId="12" fillId="0" borderId="31" xfId="0" applyFont="1" applyFill="1" applyBorder="1" applyAlignment="1">
      <alignment vertical="center" wrapText="1"/>
    </xf>
    <xf numFmtId="0" fontId="11" fillId="0" borderId="31" xfId="0" applyFont="1" applyFill="1" applyBorder="1" applyAlignment="1">
      <alignment vertical="center" wrapText="1"/>
    </xf>
    <xf numFmtId="4" fontId="12" fillId="0" borderId="31" xfId="0" applyNumberFormat="1" applyFont="1" applyFill="1" applyBorder="1" applyAlignment="1">
      <alignment horizontal="right" vertical="center" wrapText="1"/>
    </xf>
    <xf numFmtId="0" fontId="12" fillId="0" borderId="31" xfId="0" applyFont="1" applyFill="1" applyBorder="1" applyAlignment="1">
      <alignment horizontal="center" vertical="center" wrapText="1"/>
    </xf>
    <xf numFmtId="0" fontId="11" fillId="0" borderId="31" xfId="0" applyFont="1" applyFill="1" applyBorder="1" applyAlignment="1">
      <alignment horizontal="center" vertical="center" wrapText="1"/>
    </xf>
    <xf numFmtId="4" fontId="11" fillId="0" borderId="31" xfId="0" applyNumberFormat="1" applyFont="1" applyFill="1" applyBorder="1" applyAlignment="1">
      <alignment horizontal="right" vertical="center" wrapText="1"/>
    </xf>
    <xf numFmtId="4" fontId="11" fillId="0" borderId="31" xfId="0" applyNumberFormat="1" applyFont="1" applyFill="1" applyBorder="1" applyAlignment="1">
      <alignment vertical="center" wrapText="1"/>
    </xf>
    <xf numFmtId="0" fontId="36" fillId="0" borderId="32" xfId="0" applyFont="1" applyFill="1" applyBorder="1" applyAlignment="1">
      <alignment horizontal="center" vertical="center" wrapText="1"/>
    </xf>
    <xf numFmtId="0" fontId="36" fillId="0" borderId="32" xfId="0" applyFont="1" applyFill="1" applyBorder="1" applyAlignment="1">
      <alignment vertical="center" wrapText="1"/>
    </xf>
    <xf numFmtId="4" fontId="36" fillId="0" borderId="32" xfId="0" applyNumberFormat="1" applyFont="1" applyFill="1" applyBorder="1" applyAlignment="1">
      <alignment horizontal="right" vertical="center" wrapText="1"/>
    </xf>
    <xf numFmtId="4" fontId="35" fillId="0" borderId="26" xfId="0" applyNumberFormat="1" applyFont="1" applyFill="1" applyBorder="1" applyAlignment="1">
      <alignment vertical="center"/>
    </xf>
    <xf numFmtId="0" fontId="46" fillId="0" borderId="0" xfId="0" applyFont="1"/>
    <xf numFmtId="4" fontId="12" fillId="0" borderId="0" xfId="0" applyNumberFormat="1" applyFont="1" applyFill="1"/>
    <xf numFmtId="0" fontId="47" fillId="0" borderId="0" xfId="0" applyFont="1"/>
    <xf numFmtId="0" fontId="48" fillId="0" borderId="0" xfId="3" applyFont="1" applyFill="1" applyAlignment="1">
      <alignment vertical="center"/>
    </xf>
    <xf numFmtId="0" fontId="16" fillId="0" borderId="13" xfId="4" applyFont="1" applyFill="1" applyBorder="1" applyAlignment="1">
      <alignment vertical="center"/>
    </xf>
    <xf numFmtId="43" fontId="16" fillId="0" borderId="13" xfId="4" applyNumberFormat="1" applyFont="1" applyFill="1" applyBorder="1" applyAlignment="1">
      <alignment horizontal="center" vertical="center" wrapText="1"/>
    </xf>
    <xf numFmtId="43" fontId="24" fillId="0" borderId="13" xfId="4" applyNumberFormat="1" applyFont="1" applyFill="1" applyBorder="1" applyAlignment="1">
      <alignment horizontal="center" vertical="center" wrapText="1"/>
    </xf>
    <xf numFmtId="165" fontId="16" fillId="0" borderId="13" xfId="3" applyNumberFormat="1" applyFont="1" applyFill="1" applyBorder="1" applyAlignment="1">
      <alignment horizontal="center" vertical="center" wrapText="1"/>
    </xf>
    <xf numFmtId="165" fontId="2" fillId="0" borderId="13" xfId="3" applyNumberFormat="1" applyFont="1" applyFill="1" applyBorder="1" applyAlignment="1">
      <alignment horizontal="center" vertical="center" wrapText="1"/>
    </xf>
    <xf numFmtId="165" fontId="17" fillId="0" borderId="16" xfId="3" applyNumberFormat="1" applyFont="1" applyFill="1" applyBorder="1" applyAlignment="1">
      <alignment horizontal="center" vertical="center" wrapText="1"/>
    </xf>
    <xf numFmtId="3" fontId="17" fillId="0" borderId="16" xfId="3" applyNumberFormat="1" applyFont="1" applyFill="1" applyBorder="1" applyAlignment="1">
      <alignment horizontal="center" vertical="center" wrapText="1"/>
    </xf>
    <xf numFmtId="4" fontId="17" fillId="0" borderId="16" xfId="3" applyNumberFormat="1" applyFont="1" applyFill="1" applyBorder="1" applyAlignment="1">
      <alignment horizontal="right" vertical="center" wrapText="1"/>
    </xf>
    <xf numFmtId="10" fontId="17" fillId="0" borderId="16" xfId="5" applyNumberFormat="1" applyFont="1" applyFill="1" applyBorder="1" applyAlignment="1">
      <alignment horizontal="center" vertical="center" wrapText="1"/>
    </xf>
    <xf numFmtId="165" fontId="4" fillId="0" borderId="16" xfId="3" applyNumberFormat="1" applyFont="1" applyFill="1" applyBorder="1" applyAlignment="1">
      <alignment horizontal="center" vertical="center" wrapText="1"/>
    </xf>
    <xf numFmtId="165" fontId="34" fillId="0" borderId="27" xfId="3" applyNumberFormat="1" applyFont="1" applyFill="1" applyBorder="1" applyAlignment="1">
      <alignment horizontal="center" vertical="center" wrapText="1"/>
    </xf>
    <xf numFmtId="165" fontId="34" fillId="0" borderId="27" xfId="3" applyNumberFormat="1" applyFont="1" applyFill="1" applyBorder="1" applyAlignment="1">
      <alignment horizontal="left" vertical="center" wrapText="1"/>
    </xf>
    <xf numFmtId="3" fontId="34" fillId="0" borderId="27" xfId="3" applyNumberFormat="1" applyFont="1" applyFill="1" applyBorder="1" applyAlignment="1">
      <alignment horizontal="center" vertical="center" wrapText="1"/>
    </xf>
    <xf numFmtId="4" fontId="34" fillId="0" borderId="26" xfId="3" applyNumberFormat="1" applyFont="1" applyFill="1" applyBorder="1" applyAlignment="1">
      <alignment horizontal="right" vertical="center" wrapText="1"/>
    </xf>
    <xf numFmtId="10" fontId="34" fillId="0" borderId="26" xfId="5" applyNumberFormat="1" applyFont="1" applyFill="1" applyBorder="1" applyAlignment="1">
      <alignment horizontal="center" vertical="center" wrapText="1"/>
    </xf>
    <xf numFmtId="165" fontId="34" fillId="0" borderId="26" xfId="3" applyNumberFormat="1" applyFont="1" applyFill="1" applyBorder="1" applyAlignment="1">
      <alignment horizontal="center" vertical="center" wrapText="1"/>
    </xf>
    <xf numFmtId="165" fontId="50" fillId="0" borderId="26" xfId="3" applyNumberFormat="1" applyFont="1" applyFill="1" applyBorder="1" applyAlignment="1">
      <alignment horizontal="center" vertical="center" wrapText="1"/>
    </xf>
    <xf numFmtId="0" fontId="51" fillId="0" borderId="0" xfId="3" applyFont="1" applyFill="1" applyAlignment="1">
      <alignment vertical="center"/>
    </xf>
    <xf numFmtId="0" fontId="17" fillId="0" borderId="26" xfId="4" applyFont="1" applyFill="1" applyBorder="1" applyAlignment="1">
      <alignment horizontal="center" vertical="center" wrapText="1"/>
    </xf>
    <xf numFmtId="2" fontId="17" fillId="0" borderId="26" xfId="4" applyNumberFormat="1" applyFont="1" applyFill="1" applyBorder="1" applyAlignment="1">
      <alignment horizontal="justify" vertical="center" wrapText="1"/>
    </xf>
    <xf numFmtId="1" fontId="17" fillId="0" borderId="26" xfId="3" applyNumberFormat="1" applyFont="1" applyFill="1" applyBorder="1" applyAlignment="1">
      <alignment horizontal="center" vertical="center" wrapText="1"/>
    </xf>
    <xf numFmtId="4" fontId="17" fillId="0" borderId="26" xfId="6" applyNumberFormat="1" applyFont="1" applyFill="1" applyBorder="1" applyAlignment="1">
      <alignment horizontal="right" vertical="center" wrapText="1"/>
    </xf>
    <xf numFmtId="10" fontId="17" fillId="0" borderId="26" xfId="5" applyNumberFormat="1" applyFont="1" applyFill="1" applyBorder="1" applyAlignment="1">
      <alignment horizontal="center" vertical="center" wrapText="1"/>
    </xf>
    <xf numFmtId="2" fontId="4" fillId="0" borderId="26" xfId="3" applyNumberFormat="1" applyFont="1" applyFill="1" applyBorder="1" applyAlignment="1">
      <alignment horizontal="center" vertical="center" wrapText="1"/>
    </xf>
    <xf numFmtId="0" fontId="16" fillId="0" borderId="26" xfId="3" applyFont="1" applyFill="1" applyBorder="1" applyAlignment="1">
      <alignment horizontal="center" vertical="center"/>
    </xf>
    <xf numFmtId="0" fontId="16" fillId="0" borderId="26" xfId="3" applyFont="1" applyFill="1" applyBorder="1" applyAlignment="1">
      <alignment vertical="center" wrapText="1"/>
    </xf>
    <xf numFmtId="2" fontId="16" fillId="0" borderId="26" xfId="3" applyNumberFormat="1" applyFont="1" applyFill="1" applyBorder="1" applyAlignment="1">
      <alignment horizontal="center" vertical="center" wrapText="1"/>
    </xf>
    <xf numFmtId="4" fontId="16" fillId="0" borderId="26" xfId="6" applyNumberFormat="1" applyFont="1" applyFill="1" applyBorder="1" applyAlignment="1">
      <alignment horizontal="right" vertical="center" wrapText="1"/>
    </xf>
    <xf numFmtId="0" fontId="16" fillId="0" borderId="26" xfId="3" applyNumberFormat="1" applyFont="1" applyFill="1" applyBorder="1" applyAlignment="1">
      <alignment horizontal="center" vertical="center" wrapText="1"/>
    </xf>
    <xf numFmtId="4" fontId="2" fillId="0" borderId="26" xfId="3" applyNumberFormat="1" applyFont="1" applyFill="1" applyBorder="1" applyAlignment="1">
      <alignment horizontal="center" vertical="center" wrapText="1"/>
    </xf>
    <xf numFmtId="49" fontId="2" fillId="0" borderId="26" xfId="6" applyNumberFormat="1" applyFont="1" applyFill="1" applyBorder="1" applyAlignment="1">
      <alignment horizontal="center" vertical="center" wrapText="1"/>
    </xf>
    <xf numFmtId="4" fontId="48" fillId="0" borderId="0" xfId="3" applyNumberFormat="1" applyFont="1" applyFill="1" applyAlignment="1">
      <alignment vertical="center"/>
    </xf>
    <xf numFmtId="0" fontId="16" fillId="0" borderId="26" xfId="3" applyFont="1" applyFill="1" applyBorder="1" applyAlignment="1">
      <alignment vertical="center"/>
    </xf>
    <xf numFmtId="4" fontId="16" fillId="0" borderId="26" xfId="3" applyNumberFormat="1" applyFont="1" applyFill="1" applyBorder="1" applyAlignment="1">
      <alignment vertical="center"/>
    </xf>
    <xf numFmtId="0" fontId="16" fillId="0" borderId="26" xfId="3" applyFont="1" applyFill="1" applyBorder="1" applyAlignment="1">
      <alignment horizontal="center" vertical="center" wrapText="1"/>
    </xf>
    <xf numFmtId="0" fontId="2" fillId="0" borderId="26" xfId="3" applyFont="1" applyFill="1" applyBorder="1" applyAlignment="1">
      <alignment horizontal="center" vertical="center" wrapText="1"/>
    </xf>
    <xf numFmtId="0" fontId="16" fillId="0" borderId="26" xfId="3" applyFont="1" applyFill="1" applyBorder="1" applyAlignment="1">
      <alignment horizontal="left" vertical="center" wrapText="1"/>
    </xf>
    <xf numFmtId="4" fontId="16" fillId="0" borderId="26" xfId="3" applyNumberFormat="1" applyFont="1" applyFill="1" applyBorder="1" applyAlignment="1">
      <alignment horizontal="right" vertical="center"/>
    </xf>
    <xf numFmtId="43" fontId="16" fillId="0" borderId="26" xfId="7" applyFont="1" applyFill="1" applyBorder="1" applyAlignment="1">
      <alignment horizontal="right" vertical="center" wrapText="1"/>
    </xf>
    <xf numFmtId="0" fontId="2" fillId="0" borderId="26" xfId="3" applyFont="1" applyFill="1" applyBorder="1" applyAlignment="1">
      <alignment horizontal="center" vertical="center"/>
    </xf>
    <xf numFmtId="0" fontId="48" fillId="0" borderId="0" xfId="3" applyFont="1" applyFill="1"/>
    <xf numFmtId="3" fontId="16" fillId="0" borderId="26" xfId="3" applyNumberFormat="1" applyFont="1" applyFill="1" applyBorder="1" applyAlignment="1">
      <alignment horizontal="left" vertical="center" wrapText="1"/>
    </xf>
    <xf numFmtId="3" fontId="16" fillId="0" borderId="26" xfId="3" applyNumberFormat="1" applyFont="1" applyFill="1" applyBorder="1" applyAlignment="1">
      <alignment horizontal="center" vertical="center" wrapText="1"/>
    </xf>
    <xf numFmtId="0" fontId="16" fillId="0" borderId="26" xfId="3" applyNumberFormat="1" applyFont="1" applyFill="1" applyBorder="1" applyAlignment="1">
      <alignment horizontal="center" vertical="center"/>
    </xf>
    <xf numFmtId="0" fontId="38" fillId="0" borderId="26" xfId="8" applyFont="1" applyFill="1" applyBorder="1" applyAlignment="1">
      <alignment horizontal="left" vertical="center" wrapText="1"/>
    </xf>
    <xf numFmtId="0" fontId="38" fillId="0" borderId="26" xfId="8" applyFont="1" applyFill="1" applyBorder="1" applyAlignment="1">
      <alignment horizontal="center" vertical="center" wrapText="1"/>
    </xf>
    <xf numFmtId="4" fontId="38" fillId="0" borderId="26" xfId="6" applyNumberFormat="1" applyFont="1" applyFill="1" applyBorder="1" applyAlignment="1">
      <alignment horizontal="right" vertical="center" wrapText="1"/>
    </xf>
    <xf numFmtId="4" fontId="38" fillId="0" borderId="26" xfId="6" applyNumberFormat="1" applyFont="1" applyFill="1" applyBorder="1" applyAlignment="1">
      <alignment horizontal="center" vertical="center" wrapText="1"/>
    </xf>
    <xf numFmtId="0" fontId="16" fillId="0" borderId="26" xfId="9" applyFont="1" applyFill="1" applyBorder="1" applyAlignment="1">
      <alignment vertical="center" wrapText="1"/>
    </xf>
    <xf numFmtId="0" fontId="16" fillId="0" borderId="26" xfId="9" applyFont="1" applyFill="1" applyBorder="1" applyAlignment="1">
      <alignment horizontal="center" vertical="center"/>
    </xf>
    <xf numFmtId="166" fontId="16" fillId="0" borderId="26" xfId="10" applyFont="1" applyFill="1" applyBorder="1" applyAlignment="1">
      <alignment horizontal="right" vertical="center" wrapText="1"/>
    </xf>
    <xf numFmtId="166" fontId="16" fillId="0" borderId="26" xfId="10" applyFont="1" applyFill="1" applyBorder="1" applyAlignment="1">
      <alignment horizontal="center" vertical="center" wrapText="1"/>
    </xf>
    <xf numFmtId="0" fontId="2" fillId="0" borderId="26" xfId="9" applyFont="1" applyFill="1" applyBorder="1" applyAlignment="1">
      <alignment horizontal="center" vertical="center" wrapText="1"/>
    </xf>
    <xf numFmtId="0" fontId="16" fillId="0" borderId="26" xfId="11" applyNumberFormat="1" applyFont="1" applyFill="1" applyBorder="1" applyAlignment="1">
      <alignment horizontal="center" vertical="center" wrapText="1"/>
    </xf>
    <xf numFmtId="2" fontId="2" fillId="0" borderId="26" xfId="3" applyNumberFormat="1" applyFont="1" applyFill="1" applyBorder="1" applyAlignment="1">
      <alignment horizontal="center" vertical="center" wrapText="1"/>
    </xf>
    <xf numFmtId="43" fontId="16" fillId="0" borderId="26" xfId="7" applyFont="1" applyFill="1" applyBorder="1" applyAlignment="1">
      <alignment horizontal="center" vertical="center" wrapText="1"/>
    </xf>
    <xf numFmtId="0" fontId="16" fillId="0" borderId="26" xfId="3" applyFont="1" applyFill="1" applyBorder="1" applyAlignment="1">
      <alignment horizontal="justify" vertical="center" wrapText="1"/>
    </xf>
    <xf numFmtId="0" fontId="17" fillId="0" borderId="26" xfId="3" applyFont="1" applyFill="1" applyBorder="1" applyAlignment="1">
      <alignment horizontal="center" vertical="center"/>
    </xf>
    <xf numFmtId="4" fontId="16" fillId="0" borderId="26" xfId="3" applyNumberFormat="1" applyFont="1" applyFill="1" applyBorder="1" applyAlignment="1">
      <alignment horizontal="right" vertical="center" wrapText="1"/>
    </xf>
    <xf numFmtId="3" fontId="16" fillId="0" borderId="26" xfId="11" applyNumberFormat="1" applyFont="1" applyFill="1" applyBorder="1" applyAlignment="1">
      <alignment horizontal="center" vertical="center" wrapText="1"/>
    </xf>
    <xf numFmtId="3" fontId="2" fillId="0" borderId="26" xfId="3" applyNumberFormat="1" applyFont="1" applyFill="1" applyBorder="1" applyAlignment="1">
      <alignment horizontal="center" vertical="center" wrapText="1"/>
    </xf>
    <xf numFmtId="0" fontId="17" fillId="0" borderId="26" xfId="3" applyFont="1" applyFill="1" applyBorder="1" applyAlignment="1">
      <alignment horizontal="center" vertical="center" wrapText="1"/>
    </xf>
    <xf numFmtId="0" fontId="17" fillId="0" borderId="26" xfId="3" applyFont="1" applyFill="1" applyBorder="1" applyAlignment="1">
      <alignment vertical="center" wrapText="1"/>
    </xf>
    <xf numFmtId="0" fontId="17" fillId="0" borderId="26" xfId="3" applyNumberFormat="1" applyFont="1" applyFill="1" applyBorder="1" applyAlignment="1">
      <alignment horizontal="center" vertical="center"/>
    </xf>
    <xf numFmtId="4" fontId="17" fillId="0" borderId="26" xfId="3" applyNumberFormat="1" applyFont="1" applyFill="1" applyBorder="1" applyAlignment="1">
      <alignment horizontal="right" vertical="center"/>
    </xf>
    <xf numFmtId="0" fontId="16" fillId="0" borderId="26" xfId="0" applyFont="1" applyFill="1" applyBorder="1" applyAlignment="1">
      <alignment vertical="center"/>
    </xf>
    <xf numFmtId="0" fontId="16" fillId="0" borderId="26" xfId="0" applyFont="1" applyFill="1" applyBorder="1" applyAlignment="1">
      <alignment horizontal="center" vertical="center"/>
    </xf>
    <xf numFmtId="0" fontId="16" fillId="0" borderId="26" xfId="0" applyFont="1" applyFill="1" applyBorder="1" applyAlignment="1">
      <alignment horizontal="right" vertical="center"/>
    </xf>
    <xf numFmtId="4" fontId="16" fillId="0" borderId="26" xfId="0" applyNumberFormat="1" applyFont="1" applyFill="1" applyBorder="1" applyAlignment="1">
      <alignment vertical="center"/>
    </xf>
    <xf numFmtId="0" fontId="16" fillId="0" borderId="26" xfId="0" applyFont="1" applyFill="1" applyBorder="1" applyAlignment="1">
      <alignment horizontal="center" vertical="center" wrapText="1"/>
    </xf>
    <xf numFmtId="0" fontId="0" fillId="0" borderId="26" xfId="0" applyFill="1" applyBorder="1" applyAlignment="1">
      <alignment vertical="center"/>
    </xf>
    <xf numFmtId="0" fontId="53" fillId="0" borderId="26" xfId="12" applyFont="1" applyFill="1" applyBorder="1" applyAlignment="1">
      <alignment horizontal="center" vertical="center" wrapText="1"/>
    </xf>
    <xf numFmtId="0" fontId="0" fillId="0" borderId="0" xfId="0" applyFill="1" applyAlignment="1">
      <alignment vertical="center"/>
    </xf>
    <xf numFmtId="3" fontId="17" fillId="0" borderId="26" xfId="3" applyNumberFormat="1" applyFont="1" applyFill="1" applyBorder="1" applyAlignment="1">
      <alignment horizontal="center" vertical="center" wrapText="1"/>
    </xf>
    <xf numFmtId="4" fontId="17" fillId="0" borderId="26" xfId="3" applyNumberFormat="1" applyFont="1" applyFill="1" applyBorder="1" applyAlignment="1">
      <alignment vertical="center" wrapText="1"/>
    </xf>
    <xf numFmtId="0" fontId="4" fillId="0" borderId="26" xfId="3" applyFont="1" applyFill="1" applyBorder="1" applyAlignment="1">
      <alignment horizontal="center" vertical="center"/>
    </xf>
    <xf numFmtId="167" fontId="16" fillId="0" borderId="26" xfId="6" applyNumberFormat="1" applyFont="1" applyFill="1" applyBorder="1" applyAlignment="1">
      <alignment horizontal="right" vertical="center" wrapText="1"/>
    </xf>
    <xf numFmtId="3" fontId="17" fillId="0" borderId="26" xfId="3" applyNumberFormat="1" applyFont="1" applyFill="1" applyBorder="1" applyAlignment="1">
      <alignment horizontal="left" vertical="center" wrapText="1"/>
    </xf>
    <xf numFmtId="4" fontId="17" fillId="0" borderId="26" xfId="3" applyNumberFormat="1" applyFont="1" applyFill="1" applyBorder="1" applyAlignment="1">
      <alignment vertical="center"/>
    </xf>
    <xf numFmtId="0" fontId="17" fillId="0" borderId="26" xfId="3" applyFont="1" applyFill="1" applyBorder="1" applyAlignment="1">
      <alignment vertical="center"/>
    </xf>
    <xf numFmtId="0" fontId="16" fillId="0" borderId="23" xfId="3" applyFont="1" applyFill="1" applyBorder="1" applyAlignment="1">
      <alignment horizontal="center" vertical="center"/>
    </xf>
    <xf numFmtId="0" fontId="16" fillId="0" borderId="23" xfId="3" applyFont="1" applyFill="1" applyBorder="1" applyAlignment="1">
      <alignment vertical="center" wrapText="1"/>
    </xf>
    <xf numFmtId="0" fontId="16" fillId="0" borderId="23" xfId="3" applyFont="1" applyFill="1" applyBorder="1" applyAlignment="1">
      <alignment vertical="center"/>
    </xf>
    <xf numFmtId="4" fontId="16" fillId="0" borderId="23" xfId="6" applyNumberFormat="1" applyFont="1" applyFill="1" applyBorder="1" applyAlignment="1">
      <alignment horizontal="right" vertical="center" wrapText="1"/>
    </xf>
    <xf numFmtId="0" fontId="16" fillId="0" borderId="23" xfId="3" applyFont="1" applyFill="1" applyBorder="1" applyAlignment="1">
      <alignment horizontal="center" vertical="center" wrapText="1"/>
    </xf>
    <xf numFmtId="0" fontId="2" fillId="0" borderId="23" xfId="3" applyFont="1" applyFill="1" applyBorder="1" applyAlignment="1">
      <alignment horizontal="center" vertical="center"/>
    </xf>
    <xf numFmtId="0" fontId="48" fillId="0" borderId="0" xfId="3" applyFont="1" applyFill="1" applyAlignment="1">
      <alignment horizontal="center" vertical="center"/>
    </xf>
    <xf numFmtId="0" fontId="48" fillId="0" borderId="0" xfId="3" applyFont="1" applyFill="1" applyAlignment="1">
      <alignment horizontal="center" vertical="center" wrapText="1"/>
    </xf>
    <xf numFmtId="0" fontId="2" fillId="0" borderId="0" xfId="3" applyFont="1" applyFill="1" applyAlignment="1">
      <alignment vertical="center"/>
    </xf>
    <xf numFmtId="0" fontId="16" fillId="0" borderId="0" xfId="9" applyFont="1" applyFill="1" applyAlignment="1">
      <alignment vertical="center"/>
    </xf>
    <xf numFmtId="49" fontId="17" fillId="0" borderId="18" xfId="9" applyNumberFormat="1" applyFont="1" applyFill="1" applyBorder="1" applyAlignment="1">
      <alignment horizontal="left" vertical="center"/>
    </xf>
    <xf numFmtId="0" fontId="17" fillId="0" borderId="18" xfId="9" applyFont="1" applyFill="1" applyBorder="1" applyAlignment="1">
      <alignment horizontal="center" vertical="center" wrapText="1"/>
    </xf>
    <xf numFmtId="0" fontId="17" fillId="0" borderId="18" xfId="9" applyNumberFormat="1" applyFont="1" applyFill="1" applyBorder="1" applyAlignment="1">
      <alignment horizontal="center" vertical="center" wrapText="1"/>
    </xf>
    <xf numFmtId="0" fontId="16" fillId="0" borderId="0" xfId="9" applyFont="1" applyFill="1" applyAlignment="1">
      <alignment horizontal="center" vertical="center"/>
    </xf>
    <xf numFmtId="165" fontId="16" fillId="0" borderId="18" xfId="9" applyNumberFormat="1" applyFont="1" applyFill="1" applyBorder="1" applyAlignment="1">
      <alignment horizontal="left" vertical="center" wrapText="1"/>
    </xf>
    <xf numFmtId="165" fontId="16" fillId="0" borderId="18" xfId="9" applyNumberFormat="1" applyFont="1" applyFill="1" applyBorder="1" applyAlignment="1">
      <alignment horizontal="center" vertical="center" wrapText="1"/>
    </xf>
    <xf numFmtId="165" fontId="10" fillId="0" borderId="34" xfId="9" applyNumberFormat="1" applyFont="1" applyFill="1" applyBorder="1" applyAlignment="1">
      <alignment horizontal="left" vertical="center" wrapText="1"/>
    </xf>
    <xf numFmtId="165" fontId="10" fillId="0" borderId="34" xfId="9" applyNumberFormat="1" applyFont="1" applyFill="1" applyBorder="1" applyAlignment="1">
      <alignment horizontal="center" vertical="center" wrapText="1"/>
    </xf>
    <xf numFmtId="1" fontId="17" fillId="0" borderId="34" xfId="9" applyNumberFormat="1" applyFont="1" applyFill="1" applyBorder="1" applyAlignment="1">
      <alignment horizontal="center" vertical="center" wrapText="1"/>
    </xf>
    <xf numFmtId="4" fontId="17" fillId="0" borderId="34" xfId="9" applyNumberFormat="1" applyFont="1" applyFill="1" applyBorder="1" applyAlignment="1">
      <alignment vertical="center"/>
    </xf>
    <xf numFmtId="0" fontId="10" fillId="0" borderId="0" xfId="9" applyFont="1" applyFill="1" applyAlignment="1">
      <alignment vertical="center"/>
    </xf>
    <xf numFmtId="0" fontId="38" fillId="0" borderId="0" xfId="4" applyFont="1" applyFill="1" applyAlignment="1">
      <alignment vertical="center"/>
    </xf>
    <xf numFmtId="1" fontId="10" fillId="0" borderId="0" xfId="9" applyNumberFormat="1" applyFont="1" applyFill="1" applyAlignment="1">
      <alignment vertical="center"/>
    </xf>
    <xf numFmtId="4" fontId="10" fillId="0" borderId="0" xfId="9" applyNumberFormat="1" applyFont="1" applyFill="1" applyAlignment="1">
      <alignment vertical="center"/>
    </xf>
    <xf numFmtId="0" fontId="17" fillId="0" borderId="34" xfId="9" applyFont="1" applyFill="1" applyBorder="1" applyAlignment="1">
      <alignment horizontal="left" vertical="center" wrapText="1"/>
    </xf>
    <xf numFmtId="2" fontId="17" fillId="0" borderId="34" xfId="9" applyNumberFormat="1" applyFont="1" applyFill="1" applyBorder="1" applyAlignment="1">
      <alignment horizontal="justify" vertical="center" wrapText="1"/>
    </xf>
    <xf numFmtId="0" fontId="16" fillId="0" borderId="34" xfId="9" applyNumberFormat="1" applyFont="1" applyFill="1" applyBorder="1" applyAlignment="1">
      <alignment horizontal="center" vertical="center" wrapText="1"/>
    </xf>
    <xf numFmtId="0" fontId="38" fillId="0" borderId="34" xfId="13" applyFont="1" applyFill="1" applyBorder="1" applyAlignment="1">
      <alignment horizontal="left" vertical="center" wrapText="1"/>
    </xf>
    <xf numFmtId="0" fontId="38" fillId="0" borderId="34" xfId="13" applyFont="1" applyFill="1" applyBorder="1" applyAlignment="1">
      <alignment vertical="center" wrapText="1"/>
    </xf>
    <xf numFmtId="0" fontId="38" fillId="0" borderId="34" xfId="13" applyFont="1" applyFill="1" applyBorder="1" applyAlignment="1">
      <alignment horizontal="center" vertical="center"/>
    </xf>
    <xf numFmtId="4" fontId="38" fillId="0" borderId="34" xfId="6" applyNumberFormat="1" applyFont="1" applyFill="1" applyBorder="1" applyAlignment="1">
      <alignment horizontal="right" vertical="center" wrapText="1"/>
    </xf>
    <xf numFmtId="0" fontId="38" fillId="0" borderId="34" xfId="13" applyNumberFormat="1" applyFont="1" applyFill="1" applyBorder="1" applyAlignment="1">
      <alignment horizontal="center" vertical="center" wrapText="1"/>
    </xf>
    <xf numFmtId="0" fontId="38" fillId="0" borderId="34" xfId="13" applyFont="1" applyFill="1" applyBorder="1" applyAlignment="1">
      <alignment horizontal="center" vertical="center" wrapText="1"/>
    </xf>
    <xf numFmtId="0" fontId="16" fillId="0" borderId="34" xfId="9" applyFont="1" applyFill="1" applyBorder="1" applyAlignment="1">
      <alignment vertical="center"/>
    </xf>
    <xf numFmtId="2" fontId="38" fillId="0" borderId="34" xfId="9" applyNumberFormat="1" applyFont="1" applyFill="1" applyBorder="1" applyAlignment="1">
      <alignment horizontal="justify" vertical="center" wrapText="1"/>
    </xf>
    <xf numFmtId="2" fontId="38" fillId="0" borderId="34" xfId="9" applyNumberFormat="1" applyFont="1" applyFill="1" applyBorder="1" applyAlignment="1">
      <alignment horizontal="center" vertical="center" wrapText="1"/>
    </xf>
    <xf numFmtId="43" fontId="38" fillId="0" borderId="34" xfId="6" applyFont="1" applyFill="1" applyBorder="1" applyAlignment="1">
      <alignment horizontal="right" vertical="center" wrapText="1"/>
    </xf>
    <xf numFmtId="4" fontId="17" fillId="0" borderId="34" xfId="6" applyNumberFormat="1" applyFont="1" applyFill="1" applyBorder="1" applyAlignment="1">
      <alignment vertical="center" wrapText="1"/>
    </xf>
    <xf numFmtId="0" fontId="16" fillId="0" borderId="34" xfId="9" applyFont="1" applyFill="1" applyBorder="1" applyAlignment="1">
      <alignment horizontal="left" vertical="center"/>
    </xf>
    <xf numFmtId="2" fontId="38" fillId="0" borderId="34" xfId="13" applyNumberFormat="1" applyFont="1" applyFill="1" applyBorder="1" applyAlignment="1">
      <alignment horizontal="center" vertical="center" wrapText="1"/>
    </xf>
    <xf numFmtId="0" fontId="16" fillId="0" borderId="34" xfId="9" applyFont="1" applyFill="1" applyBorder="1" applyAlignment="1">
      <alignment horizontal="left" vertical="center" wrapText="1"/>
    </xf>
    <xf numFmtId="0" fontId="38" fillId="0" borderId="34" xfId="11" applyFont="1" applyFill="1" applyBorder="1" applyAlignment="1">
      <alignment vertical="center" wrapText="1"/>
    </xf>
    <xf numFmtId="2" fontId="38" fillId="0" borderId="34" xfId="9" applyNumberFormat="1" applyFont="1" applyFill="1" applyBorder="1" applyAlignment="1">
      <alignment horizontal="right" vertical="center" wrapText="1"/>
    </xf>
    <xf numFmtId="0" fontId="38" fillId="0" borderId="34" xfId="11" applyFont="1" applyFill="1" applyBorder="1" applyAlignment="1">
      <alignment horizontal="center" vertical="center" wrapText="1"/>
    </xf>
    <xf numFmtId="0" fontId="52" fillId="0" borderId="0" xfId="9" applyFill="1" applyAlignment="1">
      <alignment vertical="center"/>
    </xf>
    <xf numFmtId="3" fontId="16" fillId="0" borderId="34" xfId="9" applyNumberFormat="1" applyFont="1" applyFill="1" applyBorder="1" applyAlignment="1">
      <alignment horizontal="left" vertical="center" wrapText="1"/>
    </xf>
    <xf numFmtId="3" fontId="16" fillId="0" borderId="34" xfId="9" applyNumberFormat="1" applyFont="1" applyFill="1" applyBorder="1" applyAlignment="1">
      <alignment horizontal="center" vertical="center" wrapText="1"/>
    </xf>
    <xf numFmtId="4" fontId="16" fillId="0" borderId="34" xfId="6" applyNumberFormat="1" applyFont="1" applyFill="1" applyBorder="1" applyAlignment="1">
      <alignment vertical="center" wrapText="1"/>
    </xf>
    <xf numFmtId="3" fontId="38" fillId="0" borderId="34" xfId="9" applyNumberFormat="1" applyFont="1" applyFill="1" applyBorder="1" applyAlignment="1">
      <alignment horizontal="left" vertical="center" wrapText="1"/>
    </xf>
    <xf numFmtId="3" fontId="38" fillId="0" borderId="34" xfId="9" applyNumberFormat="1" applyFont="1" applyFill="1" applyBorder="1" applyAlignment="1">
      <alignment horizontal="center" vertical="center" wrapText="1"/>
    </xf>
    <xf numFmtId="4" fontId="38" fillId="0" borderId="34" xfId="9" applyNumberFormat="1" applyFont="1" applyFill="1" applyBorder="1" applyAlignment="1">
      <alignment horizontal="right" vertical="center" wrapText="1"/>
    </xf>
    <xf numFmtId="4" fontId="38" fillId="0" borderId="34" xfId="14" applyNumberFormat="1" applyFont="1" applyFill="1" applyBorder="1" applyAlignment="1">
      <alignment horizontal="right" vertical="center" wrapText="1"/>
    </xf>
    <xf numFmtId="0" fontId="38" fillId="0" borderId="34" xfId="9" applyFont="1" applyFill="1" applyBorder="1" applyAlignment="1">
      <alignment horizontal="center" vertical="center" wrapText="1"/>
    </xf>
    <xf numFmtId="0" fontId="39" fillId="0" borderId="26" xfId="14" applyFont="1" applyFill="1" applyBorder="1" applyAlignment="1">
      <alignment horizontal="center" vertical="center" wrapText="1"/>
    </xf>
    <xf numFmtId="3" fontId="39" fillId="0" borderId="26" xfId="14" applyNumberFormat="1" applyFont="1" applyFill="1" applyBorder="1" applyAlignment="1">
      <alignment horizontal="left" vertical="center" wrapText="1"/>
    </xf>
    <xf numFmtId="3" fontId="38" fillId="0" borderId="26" xfId="14" applyNumberFormat="1" applyFont="1" applyFill="1" applyBorder="1" applyAlignment="1">
      <alignment horizontal="center" vertical="center" wrapText="1"/>
    </xf>
    <xf numFmtId="4" fontId="39" fillId="0" borderId="26" xfId="14" applyNumberFormat="1" applyFont="1" applyFill="1" applyBorder="1" applyAlignment="1">
      <alignment horizontal="right" vertical="center" wrapText="1"/>
    </xf>
    <xf numFmtId="4" fontId="39" fillId="0" borderId="27" xfId="14" applyNumberFormat="1" applyFont="1" applyFill="1" applyBorder="1" applyAlignment="1">
      <alignment horizontal="right" vertical="center" wrapText="1"/>
    </xf>
    <xf numFmtId="0" fontId="39" fillId="0" borderId="0" xfId="0" applyFont="1" applyFill="1" applyAlignment="1">
      <alignment vertical="center"/>
    </xf>
    <xf numFmtId="0" fontId="38" fillId="0" borderId="34" xfId="9" applyFont="1" applyFill="1" applyBorder="1" applyAlignment="1">
      <alignment horizontal="left" vertical="center" wrapText="1"/>
    </xf>
    <xf numFmtId="0" fontId="38" fillId="0" borderId="34" xfId="9" applyNumberFormat="1" applyFont="1" applyFill="1" applyBorder="1" applyAlignment="1">
      <alignment horizontal="center" vertical="center" wrapText="1"/>
    </xf>
    <xf numFmtId="0" fontId="38" fillId="0" borderId="34" xfId="9" applyFont="1" applyFill="1" applyBorder="1" applyAlignment="1">
      <alignment horizontal="justify" vertical="center" wrapText="1"/>
    </xf>
    <xf numFmtId="0" fontId="38" fillId="0" borderId="0" xfId="9" applyFont="1" applyFill="1" applyAlignment="1">
      <alignment vertical="center"/>
    </xf>
    <xf numFmtId="0" fontId="38" fillId="0" borderId="34" xfId="9" applyNumberFormat="1" applyFont="1" applyFill="1" applyBorder="1" applyAlignment="1">
      <alignment horizontal="left" vertical="center" wrapText="1"/>
    </xf>
    <xf numFmtId="4" fontId="38" fillId="0" borderId="34" xfId="13" applyNumberFormat="1" applyFont="1" applyFill="1" applyBorder="1" applyAlignment="1">
      <alignment horizontal="right" vertical="center"/>
    </xf>
    <xf numFmtId="0" fontId="38" fillId="0" borderId="26" xfId="11" applyFont="1" applyFill="1" applyBorder="1" applyAlignment="1">
      <alignment vertical="center" wrapText="1"/>
    </xf>
    <xf numFmtId="2" fontId="38" fillId="0" borderId="26" xfId="14" applyNumberFormat="1" applyFont="1" applyFill="1" applyBorder="1" applyAlignment="1">
      <alignment horizontal="center" vertical="center" wrapText="1"/>
    </xf>
    <xf numFmtId="2" fontId="38" fillId="0" borderId="26" xfId="14" applyNumberFormat="1" applyFont="1" applyFill="1" applyBorder="1" applyAlignment="1">
      <alignment horizontal="right" vertical="center" wrapText="1"/>
    </xf>
    <xf numFmtId="43" fontId="38" fillId="0" borderId="26" xfId="15" applyFont="1" applyFill="1" applyBorder="1" applyAlignment="1">
      <alignment horizontal="right" vertical="center" wrapText="1"/>
    </xf>
    <xf numFmtId="0" fontId="38" fillId="0" borderId="26" xfId="11" applyFont="1" applyFill="1" applyBorder="1" applyAlignment="1">
      <alignment horizontal="center" vertical="center" wrapText="1"/>
    </xf>
    <xf numFmtId="0" fontId="38" fillId="0" borderId="0" xfId="0" applyFont="1" applyFill="1" applyAlignment="1">
      <alignment vertical="center"/>
    </xf>
    <xf numFmtId="4" fontId="38" fillId="0" borderId="34" xfId="13" applyNumberFormat="1" applyFont="1" applyFill="1" applyBorder="1" applyAlignment="1">
      <alignment horizontal="right" vertical="center" wrapText="1"/>
    </xf>
    <xf numFmtId="0" fontId="38" fillId="0" borderId="34" xfId="9" applyFont="1" applyFill="1" applyBorder="1" applyAlignment="1">
      <alignment vertical="center" wrapText="1"/>
    </xf>
    <xf numFmtId="0" fontId="38" fillId="0" borderId="34" xfId="9" applyFont="1" applyFill="1" applyBorder="1" applyAlignment="1">
      <alignment horizontal="center" vertical="center"/>
    </xf>
    <xf numFmtId="0" fontId="38" fillId="0" borderId="34" xfId="13" applyFont="1" applyFill="1" applyBorder="1" applyAlignment="1">
      <alignment horizontal="left" vertical="center"/>
    </xf>
    <xf numFmtId="2" fontId="38" fillId="0" borderId="34" xfId="13" applyNumberFormat="1" applyFont="1" applyFill="1" applyBorder="1" applyAlignment="1">
      <alignment horizontal="right" vertical="center"/>
    </xf>
    <xf numFmtId="0" fontId="17" fillId="0" borderId="34" xfId="9" applyFont="1" applyFill="1" applyBorder="1" applyAlignment="1">
      <alignment horizontal="center" vertical="center"/>
    </xf>
    <xf numFmtId="0" fontId="38" fillId="0" borderId="34" xfId="9" applyFont="1" applyFill="1" applyBorder="1" applyAlignment="1">
      <alignment horizontal="left" vertical="center"/>
    </xf>
    <xf numFmtId="0" fontId="16" fillId="0" borderId="34" xfId="9" applyFont="1" applyFill="1" applyBorder="1" applyAlignment="1">
      <alignment vertical="center" wrapText="1"/>
    </xf>
    <xf numFmtId="2" fontId="16" fillId="0" borderId="34" xfId="9" applyNumberFormat="1" applyFont="1" applyFill="1" applyBorder="1" applyAlignment="1">
      <alignment horizontal="center" vertical="center" wrapText="1"/>
    </xf>
    <xf numFmtId="0" fontId="38" fillId="0" borderId="34" xfId="16" applyFont="1" applyFill="1" applyBorder="1" applyAlignment="1">
      <alignment horizontal="left" vertical="center" wrapText="1"/>
    </xf>
    <xf numFmtId="4" fontId="38" fillId="0" borderId="34" xfId="6" applyNumberFormat="1" applyFont="1" applyFill="1" applyBorder="1" applyAlignment="1">
      <alignment vertical="center" wrapText="1"/>
    </xf>
    <xf numFmtId="3" fontId="38" fillId="0" borderId="34" xfId="11" applyNumberFormat="1" applyFont="1" applyFill="1" applyBorder="1" applyAlignment="1">
      <alignment horizontal="center" vertical="center" wrapText="1"/>
    </xf>
    <xf numFmtId="0" fontId="38" fillId="0" borderId="34" xfId="13" applyFont="1" applyFill="1" applyBorder="1" applyAlignment="1">
      <alignment horizontal="justify" vertical="center" wrapText="1"/>
    </xf>
    <xf numFmtId="0" fontId="38" fillId="0" borderId="26" xfId="17" applyFont="1" applyFill="1" applyBorder="1" applyAlignment="1">
      <alignment horizontal="justify" vertical="center" wrapText="1"/>
    </xf>
    <xf numFmtId="0" fontId="35" fillId="0" borderId="34" xfId="9" applyFont="1" applyFill="1" applyBorder="1" applyAlignment="1">
      <alignment horizontal="left" vertical="center" wrapText="1"/>
    </xf>
    <xf numFmtId="167" fontId="38" fillId="0" borderId="34" xfId="6" applyNumberFormat="1" applyFont="1" applyFill="1" applyBorder="1" applyAlignment="1">
      <alignment horizontal="right" vertical="center" wrapText="1"/>
    </xf>
    <xf numFmtId="3" fontId="38" fillId="0" borderId="34" xfId="13" applyNumberFormat="1" applyFont="1" applyFill="1" applyBorder="1" applyAlignment="1">
      <alignment horizontal="center" vertical="center" wrapText="1"/>
    </xf>
    <xf numFmtId="0" fontId="35" fillId="0" borderId="34" xfId="13" applyFont="1" applyFill="1" applyBorder="1" applyAlignment="1">
      <alignment horizontal="left" vertical="center" wrapText="1"/>
    </xf>
    <xf numFmtId="0" fontId="17" fillId="0" borderId="34" xfId="13" applyFont="1" applyFill="1" applyBorder="1" applyAlignment="1">
      <alignment vertical="center" wrapText="1"/>
    </xf>
    <xf numFmtId="0" fontId="35" fillId="0" borderId="34" xfId="13" applyNumberFormat="1" applyFont="1" applyFill="1" applyBorder="1" applyAlignment="1">
      <alignment horizontal="center" vertical="center"/>
    </xf>
    <xf numFmtId="4" fontId="35" fillId="0" borderId="34" xfId="13" applyNumberFormat="1" applyFont="1" applyFill="1" applyBorder="1" applyAlignment="1">
      <alignment horizontal="right" vertical="center"/>
    </xf>
    <xf numFmtId="0" fontId="38" fillId="0" borderId="36" xfId="13" applyFont="1" applyFill="1" applyBorder="1" applyAlignment="1">
      <alignment horizontal="left" vertical="center" wrapText="1"/>
    </xf>
    <xf numFmtId="3" fontId="38" fillId="0" borderId="36" xfId="9" applyNumberFormat="1" applyFont="1" applyFill="1" applyBorder="1" applyAlignment="1">
      <alignment horizontal="left" vertical="center" wrapText="1"/>
    </xf>
    <xf numFmtId="3" fontId="38" fillId="0" borderId="36" xfId="9" applyNumberFormat="1" applyFont="1" applyFill="1" applyBorder="1" applyAlignment="1">
      <alignment horizontal="center" vertical="center" wrapText="1"/>
    </xf>
    <xf numFmtId="4" fontId="38" fillId="0" borderId="36" xfId="6" applyNumberFormat="1" applyFont="1" applyFill="1" applyBorder="1" applyAlignment="1">
      <alignment horizontal="right" vertical="center" wrapText="1"/>
    </xf>
    <xf numFmtId="0" fontId="38" fillId="0" borderId="36" xfId="9" applyNumberFormat="1" applyFont="1" applyFill="1" applyBorder="1" applyAlignment="1">
      <alignment horizontal="center" vertical="center" wrapText="1"/>
    </xf>
    <xf numFmtId="0" fontId="16" fillId="0" borderId="0" xfId="9" applyFont="1" applyFill="1" applyAlignment="1">
      <alignment horizontal="left" vertical="center"/>
    </xf>
    <xf numFmtId="0" fontId="16" fillId="0" borderId="0" xfId="9" applyNumberFormat="1" applyFont="1" applyFill="1" applyAlignment="1">
      <alignment horizontal="center" vertical="center" wrapText="1"/>
    </xf>
    <xf numFmtId="0" fontId="17" fillId="0" borderId="0" xfId="9" applyFont="1" applyFill="1" applyAlignment="1">
      <alignment horizontal="left" vertical="center"/>
    </xf>
    <xf numFmtId="0" fontId="17" fillId="0" borderId="0" xfId="9" applyFont="1" applyFill="1" applyAlignment="1">
      <alignment vertical="center"/>
    </xf>
    <xf numFmtId="165" fontId="35" fillId="0" borderId="26" xfId="4" applyNumberFormat="1" applyFont="1" applyFill="1" applyBorder="1" applyAlignment="1">
      <alignment horizontal="center" vertical="center" wrapText="1"/>
    </xf>
    <xf numFmtId="165" fontId="35" fillId="0" borderId="26" xfId="4" applyNumberFormat="1" applyFont="1" applyFill="1" applyBorder="1" applyAlignment="1">
      <alignment horizontal="left" vertical="center" wrapText="1"/>
    </xf>
    <xf numFmtId="3" fontId="35" fillId="0" borderId="26" xfId="4" applyNumberFormat="1" applyFont="1" applyFill="1" applyBorder="1" applyAlignment="1">
      <alignment horizontal="center" vertical="center" wrapText="1"/>
    </xf>
    <xf numFmtId="4" fontId="35" fillId="0" borderId="26" xfId="6" applyNumberFormat="1" applyFont="1" applyFill="1" applyBorder="1" applyAlignment="1">
      <alignment horizontal="right" vertical="center" wrapText="1"/>
    </xf>
    <xf numFmtId="0" fontId="35" fillId="0" borderId="26" xfId="4" applyNumberFormat="1" applyFont="1" applyFill="1" applyBorder="1" applyAlignment="1">
      <alignment horizontal="center" vertical="center" wrapText="1"/>
    </xf>
    <xf numFmtId="0" fontId="38" fillId="0" borderId="26" xfId="4" applyFont="1" applyFill="1" applyBorder="1" applyAlignment="1">
      <alignment vertical="center"/>
    </xf>
    <xf numFmtId="165" fontId="38" fillId="0" borderId="26" xfId="4" applyNumberFormat="1" applyFont="1" applyFill="1" applyBorder="1" applyAlignment="1">
      <alignment horizontal="center" vertical="center" wrapText="1"/>
    </xf>
    <xf numFmtId="165" fontId="38" fillId="0" borderId="26" xfId="4" applyNumberFormat="1" applyFont="1" applyFill="1" applyBorder="1" applyAlignment="1">
      <alignment horizontal="left" vertical="center" wrapText="1"/>
    </xf>
    <xf numFmtId="3" fontId="38" fillId="0" borderId="26" xfId="4" applyNumberFormat="1" applyFont="1" applyFill="1" applyBorder="1" applyAlignment="1">
      <alignment horizontal="center" vertical="center" wrapText="1"/>
    </xf>
    <xf numFmtId="0" fontId="38" fillId="0" borderId="26" xfId="4" applyNumberFormat="1" applyFont="1" applyFill="1" applyBorder="1" applyAlignment="1">
      <alignment horizontal="center" vertical="center" wrapText="1"/>
    </xf>
    <xf numFmtId="0" fontId="35" fillId="0" borderId="26" xfId="4" applyFont="1" applyFill="1" applyBorder="1" applyAlignment="1">
      <alignment horizontal="center" vertical="center" wrapText="1"/>
    </xf>
    <xf numFmtId="2" fontId="35" fillId="0" borderId="26" xfId="4" applyNumberFormat="1" applyFont="1" applyFill="1" applyBorder="1" applyAlignment="1">
      <alignment horizontal="justify" vertical="center" wrapText="1"/>
    </xf>
    <xf numFmtId="0" fontId="38" fillId="0" borderId="26" xfId="12" applyFont="1" applyFill="1" applyBorder="1" applyAlignment="1">
      <alignment horizontal="center" vertical="center" wrapText="1"/>
    </xf>
    <xf numFmtId="0" fontId="38" fillId="0" borderId="26" xfId="12" applyFont="1" applyFill="1" applyBorder="1" applyAlignment="1">
      <alignment horizontal="justify" vertical="center" wrapText="1"/>
    </xf>
    <xf numFmtId="2" fontId="38" fillId="0" borderId="26" xfId="12" applyNumberFormat="1" applyFont="1" applyFill="1" applyBorder="1" applyAlignment="1">
      <alignment horizontal="center" vertical="center" wrapText="1"/>
    </xf>
    <xf numFmtId="0" fontId="38" fillId="0" borderId="26" xfId="12" applyNumberFormat="1" applyFont="1" applyFill="1" applyBorder="1" applyAlignment="1">
      <alignment horizontal="center" vertical="center" wrapText="1"/>
    </xf>
    <xf numFmtId="3" fontId="38" fillId="0" borderId="26" xfId="12" applyNumberFormat="1" applyFont="1" applyFill="1" applyBorder="1" applyAlignment="1">
      <alignment horizontal="center" vertical="center" wrapText="1"/>
    </xf>
    <xf numFmtId="3" fontId="38" fillId="0" borderId="26" xfId="12" applyNumberFormat="1" applyFont="1" applyFill="1" applyBorder="1" applyAlignment="1">
      <alignment horizontal="left" vertical="center" wrapText="1"/>
    </xf>
    <xf numFmtId="0" fontId="58" fillId="0" borderId="0" xfId="4" applyFont="1" applyFill="1" applyAlignment="1">
      <alignment horizontal="center" vertical="center" wrapText="1"/>
    </xf>
    <xf numFmtId="0" fontId="38" fillId="0" borderId="26" xfId="12" applyFont="1" applyFill="1" applyBorder="1" applyAlignment="1">
      <alignment vertical="center" wrapText="1"/>
    </xf>
    <xf numFmtId="0" fontId="38" fillId="0" borderId="0" xfId="4" applyFont="1" applyFill="1" applyAlignment="1">
      <alignment horizontal="center" vertical="center"/>
    </xf>
    <xf numFmtId="0" fontId="38" fillId="0" borderId="26" xfId="12" applyFont="1" applyFill="1" applyBorder="1" applyAlignment="1">
      <alignment horizontal="left" vertical="center" wrapText="1"/>
    </xf>
    <xf numFmtId="0" fontId="38" fillId="0" borderId="26" xfId="12" applyFont="1" applyFill="1" applyBorder="1" applyAlignment="1">
      <alignment horizontal="center" vertical="center"/>
    </xf>
    <xf numFmtId="1" fontId="35" fillId="0" borderId="26" xfId="4" applyNumberFormat="1" applyFont="1" applyFill="1" applyBorder="1" applyAlignment="1">
      <alignment horizontal="center" vertical="center" wrapText="1"/>
    </xf>
    <xf numFmtId="0" fontId="61" fillId="0" borderId="26" xfId="14" applyFont="1" applyFill="1" applyBorder="1" applyAlignment="1">
      <alignment horizontal="center" vertical="center" wrapText="1"/>
    </xf>
    <xf numFmtId="0" fontId="61" fillId="0" borderId="26" xfId="14" applyNumberFormat="1" applyFont="1" applyFill="1" applyBorder="1" applyAlignment="1">
      <alignment horizontal="left" vertical="center" wrapText="1"/>
    </xf>
    <xf numFmtId="2" fontId="61" fillId="0" borderId="26" xfId="14" applyNumberFormat="1" applyFont="1" applyFill="1" applyBorder="1" applyAlignment="1">
      <alignment horizontal="center" vertical="center" wrapText="1"/>
    </xf>
    <xf numFmtId="4" fontId="61" fillId="0" borderId="26" xfId="18" applyNumberFormat="1" applyFont="1" applyFill="1" applyBorder="1" applyAlignment="1">
      <alignment horizontal="right" vertical="center" wrapText="1"/>
    </xf>
    <xf numFmtId="0" fontId="61" fillId="0" borderId="26" xfId="14" applyNumberFormat="1" applyFont="1" applyFill="1" applyBorder="1" applyAlignment="1">
      <alignment horizontal="center" vertical="center" wrapText="1"/>
    </xf>
    <xf numFmtId="0" fontId="61" fillId="0" borderId="26" xfId="14" applyFont="1" applyFill="1" applyBorder="1" applyAlignment="1">
      <alignment horizontal="left" vertical="center" wrapText="1"/>
    </xf>
    <xf numFmtId="0" fontId="61" fillId="0" borderId="26" xfId="14" applyFont="1" applyFill="1" applyBorder="1" applyAlignment="1">
      <alignment horizontal="justify" vertical="center" wrapText="1"/>
    </xf>
    <xf numFmtId="4" fontId="61" fillId="0" borderId="26" xfId="14" applyNumberFormat="1" applyFont="1" applyFill="1" applyBorder="1" applyAlignment="1">
      <alignment horizontal="right" vertical="center" wrapText="1"/>
    </xf>
    <xf numFmtId="0" fontId="60" fillId="0" borderId="26" xfId="14" applyFont="1" applyFill="1" applyBorder="1" applyAlignment="1">
      <alignment horizontal="center" vertical="center" wrapText="1"/>
    </xf>
    <xf numFmtId="0" fontId="61" fillId="0" borderId="26" xfId="14" applyFont="1" applyFill="1" applyBorder="1" applyAlignment="1">
      <alignment vertical="center" wrapText="1"/>
    </xf>
    <xf numFmtId="4" fontId="38" fillId="0" borderId="26" xfId="18" applyNumberFormat="1" applyFont="1" applyFill="1" applyBorder="1" applyAlignment="1">
      <alignment horizontal="center" vertical="center" wrapText="1"/>
    </xf>
    <xf numFmtId="0" fontId="61" fillId="0" borderId="26" xfId="14" applyFont="1" applyFill="1" applyBorder="1" applyAlignment="1">
      <alignment horizontal="center" vertical="center"/>
    </xf>
    <xf numFmtId="4" fontId="61" fillId="0" borderId="26" xfId="14" applyNumberFormat="1" applyFont="1" applyFill="1" applyBorder="1" applyAlignment="1">
      <alignment horizontal="right" vertical="center"/>
    </xf>
    <xf numFmtId="0" fontId="35" fillId="0" borderId="26" xfId="4" applyFont="1" applyFill="1" applyBorder="1" applyAlignment="1">
      <alignment horizontal="center" vertical="center"/>
    </xf>
    <xf numFmtId="0" fontId="35" fillId="0" borderId="26" xfId="12" applyFont="1" applyFill="1" applyBorder="1" applyAlignment="1">
      <alignment horizontal="left" vertical="center" wrapText="1"/>
    </xf>
    <xf numFmtId="4" fontId="35" fillId="0" borderId="26" xfId="4" applyNumberFormat="1" applyFont="1" applyFill="1" applyBorder="1" applyAlignment="1">
      <alignment vertical="center"/>
    </xf>
    <xf numFmtId="0" fontId="38" fillId="0" borderId="26" xfId="4" applyFont="1" applyFill="1" applyBorder="1" applyAlignment="1">
      <alignment horizontal="center" vertical="center"/>
    </xf>
    <xf numFmtId="0" fontId="60" fillId="0" borderId="26" xfId="0" applyFont="1" applyFill="1" applyBorder="1" applyAlignment="1">
      <alignment horizontal="center" vertical="center"/>
    </xf>
    <xf numFmtId="0" fontId="61" fillId="0" borderId="26" xfId="11" applyFont="1" applyFill="1" applyBorder="1" applyAlignment="1">
      <alignment horizontal="left" vertical="center" wrapText="1"/>
    </xf>
    <xf numFmtId="0" fontId="61" fillId="0" borderId="26" xfId="11" applyFont="1" applyFill="1" applyBorder="1" applyAlignment="1">
      <alignment horizontal="center" vertical="center" wrapText="1"/>
    </xf>
    <xf numFmtId="0" fontId="61" fillId="0" borderId="26" xfId="11" applyFont="1" applyFill="1" applyBorder="1" applyAlignment="1">
      <alignment horizontal="right" vertical="center" wrapText="1"/>
    </xf>
    <xf numFmtId="4" fontId="60" fillId="0" borderId="26" xfId="0" applyNumberFormat="1" applyFont="1" applyFill="1" applyBorder="1" applyAlignment="1">
      <alignment vertical="center"/>
    </xf>
    <xf numFmtId="0" fontId="17" fillId="0" borderId="26" xfId="0" applyFont="1" applyFill="1" applyBorder="1" applyAlignment="1">
      <alignment horizontal="center" vertical="center"/>
    </xf>
    <xf numFmtId="0" fontId="62" fillId="0" borderId="26" xfId="14" applyFont="1" applyFill="1" applyBorder="1" applyAlignment="1">
      <alignment vertical="center" wrapText="1"/>
    </xf>
    <xf numFmtId="0" fontId="35" fillId="0" borderId="26" xfId="11" applyFont="1" applyFill="1" applyBorder="1" applyAlignment="1">
      <alignment horizontal="center" vertical="center" wrapText="1"/>
    </xf>
    <xf numFmtId="4" fontId="35" fillId="0" borderId="26" xfId="11" applyNumberFormat="1" applyFont="1" applyFill="1" applyBorder="1" applyAlignment="1">
      <alignment horizontal="right" vertical="center" wrapText="1"/>
    </xf>
    <xf numFmtId="0" fontId="61" fillId="0" borderId="26" xfId="14" applyNumberFormat="1" applyFont="1" applyFill="1" applyBorder="1" applyAlignment="1">
      <alignment horizontal="center" vertical="center"/>
    </xf>
    <xf numFmtId="4" fontId="61" fillId="0" borderId="26" xfId="15" applyNumberFormat="1" applyFont="1" applyFill="1" applyBorder="1" applyAlignment="1">
      <alignment horizontal="right" vertical="center" wrapText="1"/>
    </xf>
    <xf numFmtId="0" fontId="38" fillId="0" borderId="0" xfId="0" applyFont="1" applyFill="1" applyAlignment="1">
      <alignment horizontal="center" vertical="center"/>
    </xf>
    <xf numFmtId="3" fontId="17" fillId="0" borderId="0" xfId="9" applyNumberFormat="1" applyFont="1" applyFill="1" applyAlignment="1">
      <alignment horizontal="center" vertical="center"/>
    </xf>
    <xf numFmtId="0" fontId="61" fillId="0" borderId="23" xfId="14" applyFont="1" applyFill="1" applyBorder="1" applyAlignment="1">
      <alignment horizontal="center" vertical="center"/>
    </xf>
    <xf numFmtId="0" fontId="61" fillId="0" borderId="23" xfId="14" applyFont="1" applyFill="1" applyBorder="1" applyAlignment="1">
      <alignment vertical="center" wrapText="1"/>
    </xf>
    <xf numFmtId="0" fontId="61" fillId="0" borderId="23" xfId="14" applyNumberFormat="1" applyFont="1" applyFill="1" applyBorder="1" applyAlignment="1">
      <alignment horizontal="center" vertical="center"/>
    </xf>
    <xf numFmtId="4" fontId="61" fillId="0" borderId="23" xfId="15" applyNumberFormat="1" applyFont="1" applyFill="1" applyBorder="1" applyAlignment="1">
      <alignment horizontal="right" vertical="center" wrapText="1"/>
    </xf>
    <xf numFmtId="4" fontId="61" fillId="0" borderId="23" xfId="18" applyNumberFormat="1" applyFont="1" applyFill="1" applyBorder="1" applyAlignment="1">
      <alignment horizontal="right" vertical="center" wrapText="1"/>
    </xf>
    <xf numFmtId="0" fontId="61" fillId="0" borderId="23" xfId="14" applyFont="1" applyFill="1" applyBorder="1" applyAlignment="1">
      <alignment horizontal="center" vertical="center" wrapText="1"/>
    </xf>
    <xf numFmtId="0" fontId="2" fillId="0" borderId="0" xfId="17" applyFont="1" applyFill="1" applyAlignment="1">
      <alignment vertical="center"/>
    </xf>
    <xf numFmtId="0" fontId="48" fillId="0" borderId="0" xfId="17" applyFill="1" applyAlignment="1">
      <alignment vertical="center"/>
    </xf>
    <xf numFmtId="0" fontId="48" fillId="0" borderId="0" xfId="17" applyFill="1" applyAlignment="1">
      <alignment horizontal="center" vertical="center"/>
    </xf>
    <xf numFmtId="0" fontId="35" fillId="0" borderId="18" xfId="17" applyFont="1" applyFill="1" applyBorder="1" applyAlignment="1">
      <alignment horizontal="center" vertical="center" wrapText="1"/>
    </xf>
    <xf numFmtId="0" fontId="35" fillId="0" borderId="25" xfId="17" applyFont="1" applyFill="1" applyBorder="1" applyAlignment="1">
      <alignment horizontal="center" vertical="center" wrapText="1"/>
    </xf>
    <xf numFmtId="0" fontId="35" fillId="0" borderId="13" xfId="17" applyFont="1" applyFill="1" applyBorder="1" applyAlignment="1">
      <alignment horizontal="center" vertical="center" wrapText="1"/>
    </xf>
    <xf numFmtId="165" fontId="38" fillId="0" borderId="13" xfId="17" applyNumberFormat="1" applyFont="1" applyFill="1" applyBorder="1" applyAlignment="1">
      <alignment horizontal="center" vertical="center" wrapText="1"/>
    </xf>
    <xf numFmtId="165" fontId="16" fillId="0" borderId="13" xfId="17" applyNumberFormat="1" applyFont="1" applyFill="1" applyBorder="1" applyAlignment="1">
      <alignment horizontal="center" vertical="center" wrapText="1"/>
    </xf>
    <xf numFmtId="165" fontId="35" fillId="0" borderId="26" xfId="17" applyNumberFormat="1" applyFont="1" applyFill="1" applyBorder="1" applyAlignment="1">
      <alignment horizontal="center" vertical="center" wrapText="1"/>
    </xf>
    <xf numFmtId="3" fontId="35" fillId="0" borderId="26" xfId="17" applyNumberFormat="1" applyFont="1" applyFill="1" applyBorder="1" applyAlignment="1">
      <alignment horizontal="center" vertical="center" wrapText="1"/>
    </xf>
    <xf numFmtId="4" fontId="35" fillId="0" borderId="26" xfId="17" applyNumberFormat="1" applyFont="1" applyFill="1" applyBorder="1" applyAlignment="1">
      <alignment horizontal="right" vertical="center"/>
    </xf>
    <xf numFmtId="165" fontId="17" fillId="0" borderId="26" xfId="17" applyNumberFormat="1" applyFont="1" applyFill="1" applyBorder="1" applyAlignment="1">
      <alignment horizontal="center" vertical="center" wrapText="1"/>
    </xf>
    <xf numFmtId="4" fontId="35" fillId="0" borderId="26" xfId="17" applyNumberFormat="1" applyFont="1" applyFill="1" applyBorder="1" applyAlignment="1">
      <alignment horizontal="center" vertical="center" wrapText="1"/>
    </xf>
    <xf numFmtId="4" fontId="35" fillId="0" borderId="26" xfId="17" applyNumberFormat="1" applyFont="1" applyFill="1" applyBorder="1" applyAlignment="1">
      <alignment horizontal="right" vertical="center" wrapText="1"/>
    </xf>
    <xf numFmtId="0" fontId="16" fillId="0" borderId="26" xfId="17" applyFont="1" applyFill="1" applyBorder="1" applyAlignment="1">
      <alignment vertical="center"/>
    </xf>
    <xf numFmtId="0" fontId="17" fillId="0" borderId="26" xfId="19" applyFont="1" applyFill="1" applyBorder="1" applyAlignment="1">
      <alignment horizontal="center" vertical="center"/>
    </xf>
    <xf numFmtId="0" fontId="17" fillId="0" borderId="26" xfId="19" applyFont="1" applyFill="1" applyBorder="1" applyAlignment="1">
      <alignment horizontal="left" vertical="center" wrapText="1"/>
    </xf>
    <xf numFmtId="0" fontId="17" fillId="0" borderId="26" xfId="19" applyFont="1" applyFill="1" applyBorder="1" applyAlignment="1">
      <alignment horizontal="center" vertical="center" wrapText="1"/>
    </xf>
    <xf numFmtId="4" fontId="17" fillId="0" borderId="26" xfId="18" applyNumberFormat="1" applyFont="1" applyFill="1" applyBorder="1" applyAlignment="1">
      <alignment horizontal="right" vertical="center" wrapText="1"/>
    </xf>
    <xf numFmtId="4" fontId="48" fillId="0" borderId="0" xfId="17" applyNumberFormat="1" applyFill="1" applyAlignment="1">
      <alignment vertical="center"/>
    </xf>
    <xf numFmtId="0" fontId="16" fillId="0" borderId="26" xfId="19" applyFont="1" applyFill="1" applyBorder="1" applyAlignment="1">
      <alignment horizontal="center" vertical="center"/>
    </xf>
    <xf numFmtId="0" fontId="16" fillId="0" borderId="26" xfId="19" applyFont="1" applyFill="1" applyBorder="1" applyAlignment="1">
      <alignment vertical="center" wrapText="1"/>
    </xf>
    <xf numFmtId="4" fontId="16" fillId="0" borderId="26" xfId="19" applyNumberFormat="1" applyFont="1" applyFill="1" applyBorder="1" applyAlignment="1">
      <alignment horizontal="right" vertical="center"/>
    </xf>
    <xf numFmtId="4" fontId="38" fillId="0" borderId="26" xfId="17" applyNumberFormat="1" applyFont="1" applyFill="1" applyBorder="1" applyAlignment="1">
      <alignment horizontal="right" vertical="center"/>
    </xf>
    <xf numFmtId="165" fontId="16" fillId="0" borderId="26" xfId="17" applyNumberFormat="1" applyFont="1" applyFill="1" applyBorder="1" applyAlignment="1">
      <alignment horizontal="center" vertical="center" wrapText="1"/>
    </xf>
    <xf numFmtId="4" fontId="38" fillId="0" borderId="26" xfId="17" applyNumberFormat="1" applyFont="1" applyFill="1" applyBorder="1" applyAlignment="1">
      <alignment horizontal="center" vertical="center" wrapText="1"/>
    </xf>
    <xf numFmtId="4" fontId="38" fillId="0" borderId="26" xfId="17" applyNumberFormat="1" applyFont="1" applyFill="1" applyBorder="1" applyAlignment="1">
      <alignment horizontal="right" vertical="center" wrapText="1"/>
    </xf>
    <xf numFmtId="0" fontId="48" fillId="0" borderId="0" xfId="17" applyFont="1" applyFill="1" applyAlignment="1">
      <alignment vertical="center"/>
    </xf>
    <xf numFmtId="0" fontId="35" fillId="0" borderId="26" xfId="17" applyFont="1" applyFill="1" applyBorder="1" applyAlignment="1">
      <alignment horizontal="center" vertical="center" wrapText="1"/>
    </xf>
    <xf numFmtId="2" fontId="35" fillId="0" borderId="26" xfId="17" applyNumberFormat="1" applyFont="1" applyFill="1" applyBorder="1" applyAlignment="1">
      <alignment horizontal="justify" vertical="center" wrapText="1"/>
    </xf>
    <xf numFmtId="1" fontId="35" fillId="0" borderId="26" xfId="17" applyNumberFormat="1" applyFont="1" applyFill="1" applyBorder="1" applyAlignment="1">
      <alignment horizontal="center" vertical="center" wrapText="1"/>
    </xf>
    <xf numFmtId="4" fontId="35" fillId="0" borderId="26" xfId="17" applyNumberFormat="1" applyFont="1" applyFill="1" applyBorder="1" applyAlignment="1">
      <alignment horizontal="center" vertical="center"/>
    </xf>
    <xf numFmtId="2" fontId="64" fillId="0" borderId="26" xfId="17" applyNumberFormat="1" applyFont="1" applyFill="1" applyBorder="1" applyAlignment="1">
      <alignment horizontal="center" vertical="center" wrapText="1"/>
    </xf>
    <xf numFmtId="0" fontId="38" fillId="0" borderId="26" xfId="17" applyFont="1" applyFill="1" applyBorder="1" applyAlignment="1">
      <alignment horizontal="center" vertical="center" wrapText="1"/>
    </xf>
    <xf numFmtId="0" fontId="38" fillId="0" borderId="26" xfId="17" applyFont="1" applyFill="1" applyBorder="1" applyAlignment="1">
      <alignment horizontal="left" vertical="center" wrapText="1"/>
    </xf>
    <xf numFmtId="4" fontId="38" fillId="0" borderId="26" xfId="18" applyNumberFormat="1" applyFont="1" applyFill="1" applyBorder="1" applyAlignment="1">
      <alignment horizontal="right" vertical="center" wrapText="1"/>
    </xf>
    <xf numFmtId="0" fontId="16" fillId="0" borderId="26" xfId="17" applyNumberFormat="1" applyFont="1" applyFill="1" applyBorder="1" applyAlignment="1">
      <alignment horizontal="center" vertical="center" wrapText="1"/>
    </xf>
    <xf numFmtId="0" fontId="53" fillId="0" borderId="26" xfId="17" applyFont="1" applyFill="1" applyBorder="1" applyAlignment="1">
      <alignment horizontal="center" vertical="center" wrapText="1"/>
    </xf>
    <xf numFmtId="0" fontId="38" fillId="0" borderId="26" xfId="17" applyFont="1" applyFill="1" applyBorder="1" applyAlignment="1">
      <alignment vertical="center" wrapText="1"/>
    </xf>
    <xf numFmtId="0" fontId="38" fillId="0" borderId="26" xfId="17" applyFont="1" applyFill="1" applyBorder="1" applyAlignment="1">
      <alignment horizontal="center" vertical="center"/>
    </xf>
    <xf numFmtId="2" fontId="38" fillId="0" borderId="26" xfId="17" applyNumberFormat="1" applyFont="1" applyFill="1" applyBorder="1" applyAlignment="1">
      <alignment horizontal="center" vertical="center" wrapText="1"/>
    </xf>
    <xf numFmtId="2" fontId="38" fillId="0" borderId="26" xfId="17" applyNumberFormat="1" applyFont="1" applyFill="1" applyBorder="1" applyAlignment="1">
      <alignment horizontal="justify" vertical="center" wrapText="1"/>
    </xf>
    <xf numFmtId="43" fontId="38" fillId="0" borderId="26" xfId="18" applyFont="1" applyFill="1" applyBorder="1" applyAlignment="1">
      <alignment horizontal="right" vertical="center" wrapText="1"/>
    </xf>
    <xf numFmtId="2" fontId="16" fillId="0" borderId="26" xfId="17" applyNumberFormat="1" applyFont="1" applyFill="1" applyBorder="1" applyAlignment="1">
      <alignment horizontal="center" vertical="center" wrapText="1"/>
    </xf>
    <xf numFmtId="0" fontId="53" fillId="0" borderId="26" xfId="17" applyFont="1" applyFill="1" applyBorder="1" applyAlignment="1">
      <alignment horizontal="center" vertical="center"/>
    </xf>
    <xf numFmtId="4" fontId="35" fillId="0" borderId="26" xfId="18" applyNumberFormat="1" applyFont="1" applyFill="1" applyBorder="1" applyAlignment="1">
      <alignment horizontal="right" vertical="center" wrapText="1"/>
    </xf>
    <xf numFmtId="4" fontId="35" fillId="0" borderId="26" xfId="18" applyNumberFormat="1" applyFont="1" applyFill="1" applyBorder="1" applyAlignment="1">
      <alignment horizontal="center" vertical="center" wrapText="1"/>
    </xf>
    <xf numFmtId="4" fontId="53" fillId="0" borderId="26" xfId="17" applyNumberFormat="1" applyFont="1" applyFill="1" applyBorder="1" applyAlignment="1">
      <alignment horizontal="center" vertical="center" wrapText="1"/>
    </xf>
    <xf numFmtId="0" fontId="16" fillId="0" borderId="26" xfId="17" applyFont="1" applyFill="1" applyBorder="1" applyAlignment="1">
      <alignment horizontal="center" vertical="center"/>
    </xf>
    <xf numFmtId="4" fontId="16" fillId="0" borderId="26" xfId="17" applyNumberFormat="1" applyFont="1" applyFill="1" applyBorder="1" applyAlignment="1">
      <alignment vertical="center"/>
    </xf>
    <xf numFmtId="0" fontId="16" fillId="0" borderId="26" xfId="17" applyFont="1" applyFill="1" applyBorder="1" applyAlignment="1">
      <alignment horizontal="center" vertical="center" wrapText="1"/>
    </xf>
    <xf numFmtId="0" fontId="2" fillId="0" borderId="26" xfId="17" applyFont="1" applyFill="1" applyBorder="1" applyAlignment="1">
      <alignment horizontal="center" vertical="center" wrapText="1"/>
    </xf>
    <xf numFmtId="3" fontId="53" fillId="0" borderId="26" xfId="17" applyNumberFormat="1" applyFont="1" applyFill="1" applyBorder="1" applyAlignment="1">
      <alignment horizontal="center" vertical="center" wrapText="1"/>
    </xf>
    <xf numFmtId="0" fontId="38" fillId="0" borderId="26" xfId="20" applyFont="1" applyFill="1" applyBorder="1" applyAlignment="1">
      <alignment horizontal="left" vertical="center" wrapText="1"/>
    </xf>
    <xf numFmtId="0" fontId="38" fillId="0" borderId="26" xfId="20" applyFont="1" applyFill="1" applyBorder="1" applyAlignment="1">
      <alignment horizontal="center" vertical="center" wrapText="1"/>
    </xf>
    <xf numFmtId="0" fontId="38" fillId="0" borderId="26" xfId="20" applyNumberFormat="1" applyFont="1" applyFill="1" applyBorder="1" applyAlignment="1">
      <alignment horizontal="center" vertical="center" wrapText="1"/>
    </xf>
    <xf numFmtId="0" fontId="16" fillId="0" borderId="26" xfId="20" applyNumberFormat="1" applyFont="1" applyFill="1" applyBorder="1" applyAlignment="1">
      <alignment horizontal="center" vertical="center" wrapText="1"/>
    </xf>
    <xf numFmtId="0" fontId="53" fillId="0" borderId="26" xfId="20" applyFont="1" applyFill="1" applyBorder="1" applyAlignment="1">
      <alignment horizontal="center" vertical="center" wrapText="1"/>
    </xf>
    <xf numFmtId="3" fontId="38" fillId="0" borderId="26" xfId="17" applyNumberFormat="1" applyFont="1" applyFill="1" applyBorder="1" applyAlignment="1">
      <alignment horizontal="left" vertical="center" wrapText="1"/>
    </xf>
    <xf numFmtId="3" fontId="38" fillId="0" borderId="26" xfId="17" applyNumberFormat="1" applyFont="1" applyFill="1" applyBorder="1" applyAlignment="1">
      <alignment horizontal="center" vertical="center" wrapText="1"/>
    </xf>
    <xf numFmtId="4" fontId="38" fillId="0" borderId="26" xfId="17" applyNumberFormat="1" applyFont="1" applyFill="1" applyBorder="1" applyAlignment="1">
      <alignment vertical="center"/>
    </xf>
    <xf numFmtId="0" fontId="48" fillId="0" borderId="0" xfId="17" applyFill="1" applyAlignment="1">
      <alignment horizontal="center" vertical="center" wrapText="1"/>
    </xf>
    <xf numFmtId="0" fontId="39" fillId="0" borderId="26" xfId="17" applyFont="1" applyFill="1" applyBorder="1" applyAlignment="1">
      <alignment horizontal="center" vertical="center" wrapText="1"/>
    </xf>
    <xf numFmtId="0" fontId="39" fillId="0" borderId="26" xfId="17" applyFont="1" applyFill="1" applyBorder="1" applyAlignment="1">
      <alignment vertical="center" wrapText="1"/>
    </xf>
    <xf numFmtId="0" fontId="39" fillId="0" borderId="26" xfId="17" applyFont="1" applyFill="1" applyBorder="1" applyAlignment="1">
      <alignment horizontal="center" vertical="center"/>
    </xf>
    <xf numFmtId="4" fontId="39" fillId="0" borderId="26" xfId="17" applyNumberFormat="1" applyFont="1" applyFill="1" applyBorder="1" applyAlignment="1">
      <alignment vertical="center"/>
    </xf>
    <xf numFmtId="4" fontId="39" fillId="0" borderId="26" xfId="18" applyNumberFormat="1" applyFont="1" applyFill="1" applyBorder="1" applyAlignment="1">
      <alignment horizontal="right" vertical="center" wrapText="1"/>
    </xf>
    <xf numFmtId="0" fontId="24" fillId="0" borderId="26" xfId="17" applyFont="1" applyFill="1" applyBorder="1" applyAlignment="1">
      <alignment horizontal="center" vertical="center" wrapText="1"/>
    </xf>
    <xf numFmtId="4" fontId="39" fillId="0" borderId="26" xfId="18" applyNumberFormat="1" applyFont="1" applyFill="1" applyBorder="1" applyAlignment="1">
      <alignment horizontal="center" vertical="center" wrapText="1"/>
    </xf>
    <xf numFmtId="2" fontId="53" fillId="0" borderId="26" xfId="17" applyNumberFormat="1" applyFont="1" applyFill="1" applyBorder="1" applyAlignment="1">
      <alignment horizontal="center" vertical="center" wrapText="1"/>
    </xf>
    <xf numFmtId="0" fontId="38" fillId="0" borderId="26" xfId="17" applyNumberFormat="1" applyFont="1" applyFill="1" applyBorder="1" applyAlignment="1">
      <alignment horizontal="center" vertical="center"/>
    </xf>
    <xf numFmtId="4" fontId="38" fillId="0" borderId="26" xfId="21" applyNumberFormat="1" applyFont="1" applyFill="1" applyBorder="1" applyAlignment="1">
      <alignment horizontal="right" vertical="center" wrapText="1"/>
    </xf>
    <xf numFmtId="0" fontId="38" fillId="0" borderId="26" xfId="9" applyNumberFormat="1" applyFont="1" applyFill="1" applyBorder="1" applyAlignment="1">
      <alignment horizontal="left" vertical="center" wrapText="1"/>
    </xf>
    <xf numFmtId="0" fontId="16" fillId="0" borderId="26" xfId="17" applyFont="1" applyFill="1" applyBorder="1" applyAlignment="1">
      <alignment vertical="center" wrapText="1"/>
    </xf>
    <xf numFmtId="3" fontId="38" fillId="0" borderId="26" xfId="20" applyNumberFormat="1" applyFont="1" applyFill="1" applyBorder="1" applyAlignment="1">
      <alignment horizontal="left" vertical="center" wrapText="1"/>
    </xf>
    <xf numFmtId="3" fontId="38" fillId="0" borderId="26" xfId="20" applyNumberFormat="1" applyFont="1" applyFill="1" applyBorder="1" applyAlignment="1">
      <alignment horizontal="center" vertical="center" wrapText="1"/>
    </xf>
    <xf numFmtId="4" fontId="38" fillId="0" borderId="26" xfId="20" applyNumberFormat="1" applyFont="1" applyFill="1" applyBorder="1" applyAlignment="1">
      <alignment horizontal="right" vertical="center" wrapText="1"/>
    </xf>
    <xf numFmtId="0" fontId="16" fillId="0" borderId="26" xfId="20" applyFont="1" applyFill="1" applyBorder="1" applyAlignment="1">
      <alignment horizontal="center" vertical="center" wrapText="1"/>
    </xf>
    <xf numFmtId="0" fontId="39" fillId="0" borderId="26" xfId="20" applyFont="1" applyFill="1" applyBorder="1" applyAlignment="1">
      <alignment horizontal="center" vertical="center" wrapText="1"/>
    </xf>
    <xf numFmtId="3" fontId="39" fillId="0" borderId="26" xfId="20" applyNumberFormat="1" applyFont="1" applyFill="1" applyBorder="1" applyAlignment="1">
      <alignment horizontal="left" vertical="center" wrapText="1"/>
    </xf>
    <xf numFmtId="4" fontId="39" fillId="0" borderId="26" xfId="20" applyNumberFormat="1" applyFont="1" applyFill="1" applyBorder="1" applyAlignment="1">
      <alignment horizontal="right" vertical="center" wrapText="1"/>
    </xf>
    <xf numFmtId="0" fontId="24" fillId="0" borderId="26" xfId="20" applyFont="1" applyFill="1" applyBorder="1" applyAlignment="1">
      <alignment horizontal="center" vertical="center" wrapText="1"/>
    </xf>
    <xf numFmtId="0" fontId="14" fillId="0" borderId="0" xfId="17" applyFont="1" applyFill="1" applyAlignment="1">
      <alignment vertical="center" wrapText="1"/>
    </xf>
    <xf numFmtId="4" fontId="16" fillId="0" borderId="26" xfId="18" applyNumberFormat="1" applyFont="1" applyFill="1" applyBorder="1" applyAlignment="1">
      <alignment horizontal="right" vertical="center" wrapText="1"/>
    </xf>
    <xf numFmtId="0" fontId="16" fillId="0" borderId="26" xfId="19" applyNumberFormat="1" applyFont="1" applyFill="1" applyBorder="1" applyAlignment="1">
      <alignment horizontal="right" vertical="center" wrapText="1"/>
    </xf>
    <xf numFmtId="0" fontId="16" fillId="0" borderId="26" xfId="19" applyNumberFormat="1" applyFont="1" applyFill="1" applyBorder="1" applyAlignment="1">
      <alignment horizontal="center" vertical="center" wrapText="1"/>
    </xf>
    <xf numFmtId="43" fontId="38" fillId="0" borderId="26" xfId="21" applyFont="1" applyFill="1" applyBorder="1" applyAlignment="1">
      <alignment horizontal="right" vertical="center" wrapText="1"/>
    </xf>
    <xf numFmtId="43" fontId="38" fillId="0" borderId="26" xfId="21" applyFont="1" applyFill="1" applyBorder="1" applyAlignment="1">
      <alignment horizontal="center" vertical="center" wrapText="1"/>
    </xf>
    <xf numFmtId="0" fontId="38" fillId="0" borderId="26" xfId="16" applyFont="1" applyFill="1" applyBorder="1" applyAlignment="1">
      <alignment horizontal="left" vertical="center" wrapText="1"/>
    </xf>
    <xf numFmtId="0" fontId="53" fillId="0" borderId="26" xfId="16" applyFont="1" applyFill="1" applyBorder="1" applyAlignment="1">
      <alignment horizontal="center" vertical="center" wrapText="1"/>
    </xf>
    <xf numFmtId="0" fontId="38" fillId="0" borderId="26" xfId="17" applyFont="1" applyFill="1" applyBorder="1" applyAlignment="1">
      <alignment horizontal="right" vertical="center"/>
    </xf>
    <xf numFmtId="0" fontId="38" fillId="0" borderId="26" xfId="20" applyFont="1" applyFill="1" applyBorder="1" applyAlignment="1">
      <alignment vertical="center" wrapText="1"/>
    </xf>
    <xf numFmtId="0" fontId="38" fillId="0" borderId="26" xfId="20" applyFont="1" applyFill="1" applyBorder="1" applyAlignment="1">
      <alignment horizontal="center" vertical="center"/>
    </xf>
    <xf numFmtId="0" fontId="38" fillId="0" borderId="26" xfId="17" applyFont="1" applyFill="1" applyBorder="1" applyAlignment="1">
      <alignment horizontal="left" vertical="center"/>
    </xf>
    <xf numFmtId="2" fontId="38" fillId="0" borderId="26" xfId="17" applyNumberFormat="1" applyFont="1" applyFill="1" applyBorder="1" applyAlignment="1">
      <alignment horizontal="right" vertical="center"/>
    </xf>
    <xf numFmtId="43" fontId="16" fillId="0" borderId="26" xfId="18" applyFont="1" applyFill="1" applyBorder="1" applyAlignment="1">
      <alignment horizontal="center" vertical="center" wrapText="1"/>
    </xf>
    <xf numFmtId="43" fontId="53" fillId="0" borderId="26" xfId="18" applyFont="1" applyFill="1" applyBorder="1" applyAlignment="1">
      <alignment horizontal="center" vertical="center" wrapText="1"/>
    </xf>
    <xf numFmtId="0" fontId="2" fillId="0" borderId="0" xfId="17" applyFont="1" applyFill="1" applyAlignment="1">
      <alignment vertical="center" wrapText="1"/>
    </xf>
    <xf numFmtId="0" fontId="38" fillId="0" borderId="26" xfId="9" applyFont="1" applyFill="1" applyBorder="1" applyAlignment="1">
      <alignment horizontal="center" vertical="center"/>
    </xf>
    <xf numFmtId="4" fontId="38" fillId="0" borderId="26" xfId="17" applyNumberFormat="1" applyFont="1" applyFill="1" applyBorder="1" applyAlignment="1">
      <alignment horizontal="center" vertical="center"/>
    </xf>
    <xf numFmtId="4" fontId="16" fillId="0" borderId="26" xfId="17" applyNumberFormat="1" applyFont="1" applyFill="1" applyBorder="1" applyAlignment="1">
      <alignment horizontal="right" vertical="center"/>
    </xf>
    <xf numFmtId="4" fontId="16" fillId="0" borderId="26" xfId="17" applyNumberFormat="1" applyFont="1" applyFill="1" applyBorder="1" applyAlignment="1">
      <alignment horizontal="center" vertical="center"/>
    </xf>
    <xf numFmtId="1" fontId="38" fillId="0" borderId="26" xfId="20" applyNumberFormat="1" applyFont="1" applyFill="1" applyBorder="1" applyAlignment="1">
      <alignment horizontal="center" vertical="center" wrapText="1"/>
    </xf>
    <xf numFmtId="0" fontId="16" fillId="0" borderId="26" xfId="20" applyFont="1" applyFill="1" applyBorder="1" applyAlignment="1">
      <alignment vertical="center" wrapText="1"/>
    </xf>
    <xf numFmtId="0" fontId="16" fillId="0" borderId="26" xfId="20" applyFont="1" applyFill="1" applyBorder="1" applyAlignment="1">
      <alignment horizontal="center" vertical="center"/>
    </xf>
    <xf numFmtId="4" fontId="16" fillId="0" borderId="26" xfId="20" applyNumberFormat="1" applyFont="1" applyFill="1" applyBorder="1" applyAlignment="1">
      <alignment vertical="center"/>
    </xf>
    <xf numFmtId="0" fontId="16" fillId="0" borderId="26" xfId="20" applyFont="1" applyFill="1" applyBorder="1" applyAlignment="1">
      <alignment vertical="center"/>
    </xf>
    <xf numFmtId="2" fontId="53" fillId="0" borderId="26" xfId="22" applyNumberFormat="1" applyFont="1" applyFill="1" applyBorder="1" applyAlignment="1">
      <alignment horizontal="center" vertical="center" wrapText="1"/>
    </xf>
    <xf numFmtId="0" fontId="17" fillId="0" borderId="26" xfId="17" applyFont="1" applyFill="1" applyBorder="1" applyAlignment="1">
      <alignment horizontal="center" vertical="center"/>
    </xf>
    <xf numFmtId="4" fontId="17" fillId="0" borderId="26" xfId="17" applyNumberFormat="1" applyFont="1" applyFill="1" applyBorder="1" applyAlignment="1">
      <alignment vertical="center"/>
    </xf>
    <xf numFmtId="4" fontId="17" fillId="0" borderId="26" xfId="17" applyNumberFormat="1" applyFont="1" applyFill="1" applyBorder="1" applyAlignment="1">
      <alignment horizontal="center" vertical="center"/>
    </xf>
    <xf numFmtId="0" fontId="2" fillId="0" borderId="26" xfId="17" applyFont="1" applyFill="1" applyBorder="1" applyAlignment="1">
      <alignment horizontal="center" vertical="center"/>
    </xf>
    <xf numFmtId="0" fontId="35" fillId="0" borderId="34" xfId="17" applyFont="1" applyFill="1" applyBorder="1" applyAlignment="1">
      <alignment horizontal="center" vertical="center" wrapText="1"/>
    </xf>
    <xf numFmtId="2" fontId="35" fillId="0" borderId="34" xfId="17" applyNumberFormat="1" applyFont="1" applyFill="1" applyBorder="1" applyAlignment="1">
      <alignment horizontal="justify" vertical="center" wrapText="1"/>
    </xf>
    <xf numFmtId="0" fontId="17" fillId="0" borderId="34" xfId="17" applyFont="1" applyFill="1" applyBorder="1" applyAlignment="1">
      <alignment horizontal="center" vertical="center"/>
    </xf>
    <xf numFmtId="4" fontId="17" fillId="0" borderId="34" xfId="17" applyNumberFormat="1" applyFont="1" applyFill="1" applyBorder="1" applyAlignment="1">
      <alignment vertical="center"/>
    </xf>
    <xf numFmtId="165" fontId="35" fillId="0" borderId="41" xfId="17" applyNumberFormat="1" applyFont="1" applyFill="1" applyBorder="1" applyAlignment="1">
      <alignment horizontal="center" vertical="center" wrapText="1"/>
    </xf>
    <xf numFmtId="49" fontId="17" fillId="0" borderId="34" xfId="17" applyNumberFormat="1" applyFont="1" applyFill="1" applyBorder="1" applyAlignment="1">
      <alignment horizontal="center" vertical="center"/>
    </xf>
    <xf numFmtId="0" fontId="16" fillId="0" borderId="34" xfId="17" applyFont="1" applyFill="1" applyBorder="1" applyAlignment="1">
      <alignment vertical="center"/>
    </xf>
    <xf numFmtId="4" fontId="38" fillId="0" borderId="34" xfId="18" applyNumberFormat="1" applyFont="1" applyFill="1" applyBorder="1" applyAlignment="1">
      <alignment horizontal="right" vertical="center" wrapText="1"/>
    </xf>
    <xf numFmtId="0" fontId="16" fillId="0" borderId="34" xfId="17" applyFont="1" applyFill="1" applyBorder="1" applyAlignment="1">
      <alignment horizontal="center" vertical="center"/>
    </xf>
    <xf numFmtId="0" fontId="38" fillId="0" borderId="0" xfId="17" applyFont="1" applyFill="1" applyBorder="1" applyAlignment="1">
      <alignment horizontal="center" vertical="center" wrapText="1"/>
    </xf>
    <xf numFmtId="2" fontId="38" fillId="0" borderId="0" xfId="17" applyNumberFormat="1" applyFont="1" applyFill="1" applyBorder="1" applyAlignment="1">
      <alignment horizontal="justify" vertical="center" wrapText="1"/>
    </xf>
    <xf numFmtId="0" fontId="16" fillId="0" borderId="0" xfId="17" applyFont="1" applyFill="1" applyBorder="1" applyAlignment="1">
      <alignment horizontal="center" vertical="center"/>
    </xf>
    <xf numFmtId="4" fontId="16" fillId="0" borderId="0" xfId="17" applyNumberFormat="1" applyFont="1" applyFill="1" applyBorder="1" applyAlignment="1">
      <alignment vertical="center"/>
    </xf>
    <xf numFmtId="165" fontId="38" fillId="0" borderId="0" xfId="17" applyNumberFormat="1" applyFont="1" applyFill="1" applyBorder="1" applyAlignment="1">
      <alignment horizontal="center" vertical="center" wrapText="1"/>
    </xf>
    <xf numFmtId="49" fontId="16" fillId="0" borderId="0" xfId="17" applyNumberFormat="1" applyFont="1" applyFill="1" applyBorder="1" applyAlignment="1">
      <alignment horizontal="center" vertical="center"/>
    </xf>
    <xf numFmtId="0" fontId="16" fillId="0" borderId="0" xfId="17" applyFont="1" applyFill="1" applyBorder="1" applyAlignment="1">
      <alignment vertical="center"/>
    </xf>
    <xf numFmtId="4" fontId="38" fillId="0" borderId="0" xfId="18" applyNumberFormat="1" applyFont="1" applyFill="1" applyBorder="1" applyAlignment="1">
      <alignment horizontal="right" vertical="center" wrapText="1"/>
    </xf>
    <xf numFmtId="0" fontId="2" fillId="0" borderId="23" xfId="17" applyFont="1" applyFill="1" applyBorder="1" applyAlignment="1">
      <alignment horizontal="center" vertical="center" wrapText="1"/>
    </xf>
    <xf numFmtId="2" fontId="16" fillId="0" borderId="26" xfId="17" applyNumberFormat="1" applyFont="1" applyFill="1" applyBorder="1" applyAlignment="1">
      <alignment horizontal="justify" vertical="center" wrapText="1"/>
    </xf>
    <xf numFmtId="0" fontId="4" fillId="0" borderId="0" xfId="17" applyFont="1" applyFill="1" applyAlignment="1">
      <alignment vertical="center"/>
    </xf>
    <xf numFmtId="4" fontId="65" fillId="0" borderId="0" xfId="17" applyNumberFormat="1" applyFont="1" applyFill="1" applyAlignment="1">
      <alignment vertical="center"/>
    </xf>
    <xf numFmtId="0" fontId="35" fillId="0" borderId="26" xfId="4" applyFont="1" applyFill="1" applyBorder="1" applyAlignment="1">
      <alignment vertical="center" wrapText="1"/>
    </xf>
    <xf numFmtId="0" fontId="48" fillId="0" borderId="0" xfId="17" applyFont="1" applyFill="1" applyAlignment="1">
      <alignment horizontal="center" vertical="center" wrapText="1"/>
    </xf>
    <xf numFmtId="165" fontId="35" fillId="0" borderId="16" xfId="17" applyNumberFormat="1" applyFont="1" applyFill="1" applyBorder="1" applyAlignment="1">
      <alignment horizontal="center" vertical="center" wrapText="1"/>
    </xf>
    <xf numFmtId="3" fontId="35" fillId="0" borderId="16" xfId="17" applyNumberFormat="1" applyFont="1" applyFill="1" applyBorder="1" applyAlignment="1">
      <alignment horizontal="center" vertical="center" wrapText="1"/>
    </xf>
    <xf numFmtId="165" fontId="17" fillId="0" borderId="16" xfId="17" applyNumberFormat="1" applyFont="1" applyFill="1" applyBorder="1" applyAlignment="1">
      <alignment horizontal="center" vertical="center" wrapText="1"/>
    </xf>
    <xf numFmtId="4" fontId="35" fillId="0" borderId="16" xfId="17" applyNumberFormat="1" applyFont="1" applyFill="1" applyBorder="1" applyAlignment="1">
      <alignment horizontal="center" vertical="center" wrapText="1"/>
    </xf>
    <xf numFmtId="4" fontId="35" fillId="0" borderId="16" xfId="17" applyNumberFormat="1" applyFont="1" applyFill="1" applyBorder="1" applyAlignment="1">
      <alignment horizontal="right" vertical="center" wrapText="1"/>
    </xf>
    <xf numFmtId="165" fontId="38" fillId="0" borderId="26" xfId="17" applyNumberFormat="1" applyFont="1" applyFill="1" applyBorder="1" applyAlignment="1">
      <alignment horizontal="center" vertical="center" wrapText="1"/>
    </xf>
    <xf numFmtId="2" fontId="35" fillId="0" borderId="26" xfId="17" applyNumberFormat="1" applyFont="1" applyFill="1" applyBorder="1" applyAlignment="1">
      <alignment horizontal="center" vertical="center" wrapText="1"/>
    </xf>
    <xf numFmtId="0" fontId="10" fillId="0" borderId="26" xfId="4" applyFont="1" applyFill="1" applyBorder="1" applyAlignment="1">
      <alignment horizontal="center" vertical="center"/>
    </xf>
    <xf numFmtId="1" fontId="17" fillId="0" borderId="26" xfId="17" applyNumberFormat="1" applyFont="1" applyFill="1" applyBorder="1" applyAlignment="1">
      <alignment horizontal="center" vertical="center"/>
    </xf>
    <xf numFmtId="0" fontId="35" fillId="0" borderId="34" xfId="17" applyFont="1" applyFill="1" applyBorder="1" applyAlignment="1">
      <alignment horizontal="center" vertical="center"/>
    </xf>
    <xf numFmtId="0" fontId="35" fillId="0" borderId="34" xfId="17" applyFont="1" applyFill="1" applyBorder="1" applyAlignment="1">
      <alignment vertical="center" wrapText="1"/>
    </xf>
    <xf numFmtId="0" fontId="16" fillId="0" borderId="23" xfId="17" applyFont="1" applyFill="1" applyBorder="1" applyAlignment="1">
      <alignment horizontal="center" vertical="center"/>
    </xf>
    <xf numFmtId="0" fontId="16" fillId="0" borderId="23" xfId="17" applyFont="1" applyFill="1" applyBorder="1" applyAlignment="1">
      <alignment vertical="center" wrapText="1"/>
    </xf>
    <xf numFmtId="4" fontId="16" fillId="0" borderId="23" xfId="17" applyNumberFormat="1" applyFont="1" applyFill="1" applyBorder="1" applyAlignment="1">
      <alignment vertical="center"/>
    </xf>
    <xf numFmtId="0" fontId="16" fillId="0" borderId="23" xfId="17" applyFont="1" applyFill="1" applyBorder="1" applyAlignment="1">
      <alignment horizontal="center" vertical="center" wrapText="1"/>
    </xf>
    <xf numFmtId="4" fontId="16" fillId="0" borderId="23" xfId="17" applyNumberFormat="1" applyFont="1" applyFill="1" applyBorder="1" applyAlignment="1">
      <alignment horizontal="center" vertical="center"/>
    </xf>
    <xf numFmtId="0" fontId="16" fillId="0" borderId="0" xfId="0" applyFont="1" applyFill="1"/>
    <xf numFmtId="43" fontId="35" fillId="0" borderId="13" xfId="0" applyNumberFormat="1" applyFont="1" applyFill="1" applyBorder="1" applyAlignment="1">
      <alignment horizontal="center" vertical="center" wrapText="1"/>
    </xf>
    <xf numFmtId="165" fontId="38" fillId="0" borderId="13" xfId="0" applyNumberFormat="1" applyFont="1" applyFill="1" applyBorder="1" applyAlignment="1">
      <alignment horizontal="center" vertical="center" wrapText="1"/>
    </xf>
    <xf numFmtId="165" fontId="63" fillId="0" borderId="35" xfId="0" applyNumberFormat="1" applyFont="1" applyFill="1" applyBorder="1" applyAlignment="1">
      <alignment horizontal="center" vertical="center" wrapText="1"/>
    </xf>
    <xf numFmtId="0" fontId="35" fillId="0" borderId="41" xfId="9" applyFont="1" applyFill="1" applyBorder="1" applyAlignment="1">
      <alignment horizontal="center" vertical="center"/>
    </xf>
    <xf numFmtId="4" fontId="35" fillId="0" borderId="35" xfId="0" applyNumberFormat="1" applyFont="1" applyFill="1" applyBorder="1" applyAlignment="1">
      <alignment horizontal="right" vertical="center" wrapText="1"/>
    </xf>
    <xf numFmtId="4" fontId="63" fillId="0" borderId="35" xfId="0" applyNumberFormat="1" applyFont="1" applyFill="1" applyBorder="1" applyAlignment="1">
      <alignment horizontal="right" vertical="center" wrapText="1"/>
    </xf>
    <xf numFmtId="165" fontId="59" fillId="0" borderId="35" xfId="0" applyNumberFormat="1" applyFont="1" applyFill="1" applyBorder="1" applyAlignment="1">
      <alignment horizontal="center" vertical="center" wrapText="1"/>
    </xf>
    <xf numFmtId="0" fontId="63" fillId="0" borderId="0" xfId="0" applyFont="1" applyFill="1" applyAlignment="1">
      <alignment vertical="center"/>
    </xf>
    <xf numFmtId="165" fontId="35" fillId="0" borderId="34" xfId="0" applyNumberFormat="1" applyFont="1" applyFill="1" applyBorder="1" applyAlignment="1">
      <alignment horizontal="center" vertical="center" wrapText="1"/>
    </xf>
    <xf numFmtId="165" fontId="35" fillId="0" borderId="34" xfId="0" applyNumberFormat="1" applyFont="1" applyFill="1" applyBorder="1" applyAlignment="1">
      <alignment horizontal="left" vertical="center" wrapText="1"/>
    </xf>
    <xf numFmtId="4" fontId="35" fillId="0" borderId="34" xfId="0" applyNumberFormat="1" applyFont="1" applyFill="1" applyBorder="1" applyAlignment="1">
      <alignment horizontal="right" vertical="center" wrapText="1"/>
    </xf>
    <xf numFmtId="0" fontId="35" fillId="0" borderId="34" xfId="0" applyNumberFormat="1" applyFont="1" applyFill="1" applyBorder="1" applyAlignment="1">
      <alignment horizontal="center" vertical="center" wrapText="1"/>
    </xf>
    <xf numFmtId="165" fontId="56" fillId="0" borderId="34" xfId="0" applyNumberFormat="1" applyFont="1" applyFill="1" applyBorder="1" applyAlignment="1">
      <alignment horizontal="center" vertical="center" wrapText="1"/>
    </xf>
    <xf numFmtId="0" fontId="35" fillId="0" borderId="34" xfId="0" applyFont="1" applyFill="1" applyBorder="1" applyAlignment="1">
      <alignment horizontal="center" vertical="center" wrapText="1"/>
    </xf>
    <xf numFmtId="2" fontId="35" fillId="0" borderId="34" xfId="0" applyNumberFormat="1" applyFont="1" applyFill="1" applyBorder="1" applyAlignment="1">
      <alignment horizontal="justify" vertical="center" wrapText="1"/>
    </xf>
    <xf numFmtId="4" fontId="35" fillId="0" borderId="34" xfId="0" applyNumberFormat="1" applyFont="1" applyFill="1" applyBorder="1" applyAlignment="1">
      <alignment horizontal="right" vertical="center"/>
    </xf>
    <xf numFmtId="0" fontId="38" fillId="0" borderId="34" xfId="0" applyNumberFormat="1" applyFont="1" applyFill="1" applyBorder="1" applyAlignment="1">
      <alignment horizontal="center" vertical="center" wrapText="1"/>
    </xf>
    <xf numFmtId="2" fontId="59" fillId="0" borderId="34" xfId="0" applyNumberFormat="1" applyFont="1" applyFill="1" applyBorder="1" applyAlignment="1">
      <alignment horizontal="center" vertical="center" wrapText="1"/>
    </xf>
    <xf numFmtId="0" fontId="38" fillId="0" borderId="34" xfId="0" applyFont="1" applyFill="1" applyBorder="1" applyAlignment="1">
      <alignment horizontal="center" vertical="center" wrapText="1"/>
    </xf>
    <xf numFmtId="2" fontId="38" fillId="0" borderId="34" xfId="0" applyNumberFormat="1" applyFont="1" applyFill="1" applyBorder="1" applyAlignment="1">
      <alignment horizontal="justify" vertical="center" wrapText="1"/>
    </xf>
    <xf numFmtId="2" fontId="38" fillId="0" borderId="34" xfId="0" applyNumberFormat="1" applyFont="1" applyFill="1" applyBorder="1" applyAlignment="1">
      <alignment horizontal="center" vertical="center" wrapText="1"/>
    </xf>
    <xf numFmtId="4" fontId="38" fillId="0" borderId="34" xfId="0" applyNumberFormat="1" applyFont="1" applyFill="1" applyBorder="1" applyAlignment="1">
      <alignment horizontal="right" vertical="center" wrapText="1"/>
    </xf>
    <xf numFmtId="4" fontId="16" fillId="0" borderId="34" xfId="0" applyNumberFormat="1" applyFont="1" applyFill="1" applyBorder="1" applyAlignment="1">
      <alignment vertical="center"/>
    </xf>
    <xf numFmtId="0" fontId="58" fillId="0" borderId="34" xfId="0" applyFont="1" applyFill="1" applyBorder="1" applyAlignment="1">
      <alignment vertical="center"/>
    </xf>
    <xf numFmtId="0" fontId="69" fillId="0" borderId="0" xfId="0" applyFont="1" applyFill="1" applyAlignment="1">
      <alignment vertical="center"/>
    </xf>
    <xf numFmtId="2" fontId="17" fillId="0" borderId="34" xfId="0" applyNumberFormat="1" applyFont="1" applyFill="1" applyBorder="1" applyAlignment="1">
      <alignment horizontal="justify" vertical="center" wrapText="1"/>
    </xf>
    <xf numFmtId="4" fontId="35" fillId="0" borderId="34" xfId="6" applyNumberFormat="1" applyFont="1" applyFill="1" applyBorder="1" applyAlignment="1">
      <alignment horizontal="right" vertical="center" wrapText="1"/>
    </xf>
    <xf numFmtId="4" fontId="17" fillId="0" borderId="34" xfId="0" applyNumberFormat="1" applyFont="1" applyFill="1" applyBorder="1" applyAlignment="1">
      <alignment vertical="center"/>
    </xf>
    <xf numFmtId="0" fontId="38" fillId="0" borderId="34" xfId="0" applyFont="1" applyFill="1" applyBorder="1" applyAlignment="1">
      <alignment horizontal="center" vertical="center"/>
    </xf>
    <xf numFmtId="0" fontId="38" fillId="0" borderId="34" xfId="0" applyFont="1" applyFill="1" applyBorder="1" applyAlignment="1">
      <alignment vertical="center" wrapText="1"/>
    </xf>
    <xf numFmtId="4" fontId="16" fillId="0" borderId="34" xfId="6" applyNumberFormat="1" applyFont="1" applyFill="1" applyBorder="1" applyAlignment="1">
      <alignment vertical="center"/>
    </xf>
    <xf numFmtId="49" fontId="38" fillId="0" borderId="34" xfId="0" applyNumberFormat="1" applyFont="1" applyFill="1" applyBorder="1" applyAlignment="1">
      <alignment horizontal="center" vertical="center" wrapText="1"/>
    </xf>
    <xf numFmtId="0" fontId="16" fillId="0" borderId="39" xfId="9" applyFont="1" applyFill="1" applyBorder="1" applyAlignment="1">
      <alignment vertical="center" wrapText="1"/>
    </xf>
    <xf numFmtId="0" fontId="16" fillId="0" borderId="39" xfId="9" applyNumberFormat="1" applyFont="1" applyFill="1" applyBorder="1" applyAlignment="1">
      <alignment horizontal="center" vertical="center"/>
    </xf>
    <xf numFmtId="4" fontId="38" fillId="0" borderId="39" xfId="10" applyNumberFormat="1" applyFont="1" applyFill="1" applyBorder="1" applyAlignment="1">
      <alignment horizontal="right" vertical="center" wrapText="1"/>
    </xf>
    <xf numFmtId="0" fontId="52" fillId="0" borderId="34" xfId="9" applyFill="1" applyBorder="1"/>
    <xf numFmtId="0" fontId="38" fillId="0" borderId="34" xfId="9" applyFont="1" applyFill="1" applyBorder="1" applyAlignment="1">
      <alignment vertical="center"/>
    </xf>
    <xf numFmtId="0" fontId="38" fillId="0" borderId="39" xfId="9" applyFont="1" applyFill="1" applyBorder="1" applyAlignment="1">
      <alignment vertical="center"/>
    </xf>
    <xf numFmtId="0" fontId="38" fillId="0" borderId="39" xfId="9" applyNumberFormat="1" applyFont="1" applyFill="1" applyBorder="1" applyAlignment="1">
      <alignment horizontal="center" vertical="center" wrapText="1"/>
    </xf>
    <xf numFmtId="0" fontId="16" fillId="0" borderId="39" xfId="9" applyFont="1" applyFill="1" applyBorder="1" applyAlignment="1">
      <alignment horizontal="center" vertical="center" wrapText="1"/>
    </xf>
    <xf numFmtId="0" fontId="52" fillId="0" borderId="0" xfId="9" applyFill="1"/>
    <xf numFmtId="0" fontId="38" fillId="0" borderId="34" xfId="0" applyFont="1" applyFill="1" applyBorder="1" applyAlignment="1">
      <alignment horizontal="left" vertical="center" wrapText="1"/>
    </xf>
    <xf numFmtId="2" fontId="58" fillId="0" borderId="34" xfId="0" applyNumberFormat="1" applyFont="1" applyFill="1" applyBorder="1" applyAlignment="1">
      <alignment horizontal="center" vertical="center" wrapText="1"/>
    </xf>
    <xf numFmtId="0" fontId="38" fillId="0" borderId="34" xfId="16" applyFont="1" applyFill="1" applyBorder="1" applyAlignment="1">
      <alignment horizontal="center" vertical="center" wrapText="1"/>
    </xf>
    <xf numFmtId="0" fontId="38" fillId="0" borderId="34" xfId="0" applyFont="1" applyFill="1" applyBorder="1" applyAlignment="1">
      <alignment horizontal="justify" vertical="center" wrapText="1"/>
    </xf>
    <xf numFmtId="0" fontId="16" fillId="0" borderId="34" xfId="9" applyNumberFormat="1" applyFont="1" applyFill="1" applyBorder="1" applyAlignment="1">
      <alignment horizontal="left" vertical="center" wrapText="1"/>
    </xf>
    <xf numFmtId="4" fontId="70" fillId="0" borderId="34" xfId="9" applyNumberFormat="1" applyFont="1" applyFill="1" applyBorder="1" applyAlignment="1">
      <alignment vertical="center"/>
    </xf>
    <xf numFmtId="0" fontId="16" fillId="0" borderId="34" xfId="9" applyFont="1" applyFill="1" applyBorder="1" applyAlignment="1">
      <alignment horizontal="center" vertical="center" wrapText="1"/>
    </xf>
    <xf numFmtId="0" fontId="38" fillId="0" borderId="0" xfId="0" applyFont="1" applyFill="1" applyAlignment="1">
      <alignment vertical="center" wrapText="1"/>
    </xf>
    <xf numFmtId="0" fontId="27" fillId="0" borderId="0" xfId="9" applyFont="1" applyFill="1" applyAlignment="1">
      <alignment wrapText="1"/>
    </xf>
    <xf numFmtId="0" fontId="16" fillId="0" borderId="34" xfId="0" applyFont="1" applyFill="1" applyBorder="1" applyAlignment="1">
      <alignment vertical="center" wrapText="1"/>
    </xf>
    <xf numFmtId="0" fontId="16" fillId="0" borderId="34" xfId="0" applyNumberFormat="1" applyFont="1" applyFill="1" applyBorder="1" applyAlignment="1">
      <alignment horizontal="center" vertical="center"/>
    </xf>
    <xf numFmtId="0" fontId="58" fillId="0" borderId="0" xfId="0" applyFont="1" applyFill="1" applyAlignment="1">
      <alignment horizontal="center" vertical="center" wrapText="1"/>
    </xf>
    <xf numFmtId="0" fontId="16" fillId="0" borderId="34" xfId="9" applyNumberFormat="1" applyFont="1" applyFill="1" applyBorder="1" applyAlignment="1">
      <alignment horizontal="center" vertical="center"/>
    </xf>
    <xf numFmtId="4" fontId="38" fillId="0" borderId="34" xfId="10" applyNumberFormat="1" applyFont="1" applyFill="1" applyBorder="1" applyAlignment="1">
      <alignment horizontal="right" vertical="center" wrapText="1"/>
    </xf>
    <xf numFmtId="4" fontId="38" fillId="0" borderId="34" xfId="0" applyNumberFormat="1" applyFont="1" applyFill="1" applyBorder="1" applyAlignment="1">
      <alignment horizontal="right" vertical="center"/>
    </xf>
    <xf numFmtId="0" fontId="58" fillId="0" borderId="34" xfId="0" applyFont="1" applyFill="1" applyBorder="1" applyAlignment="1">
      <alignment horizontal="center" vertical="center"/>
    </xf>
    <xf numFmtId="4" fontId="38" fillId="0" borderId="34" xfId="0" applyNumberFormat="1" applyFont="1" applyFill="1" applyBorder="1" applyAlignment="1">
      <alignment vertical="center"/>
    </xf>
    <xf numFmtId="0" fontId="58" fillId="0" borderId="34" xfId="0" applyFont="1" applyFill="1" applyBorder="1" applyAlignment="1">
      <alignment horizontal="center" vertical="center" wrapText="1"/>
    </xf>
    <xf numFmtId="0" fontId="38" fillId="0" borderId="34" xfId="0" applyFont="1" applyFill="1" applyBorder="1" applyAlignment="1">
      <alignment vertical="center"/>
    </xf>
    <xf numFmtId="0" fontId="38" fillId="0" borderId="39" xfId="0" applyFont="1" applyFill="1" applyBorder="1" applyAlignment="1">
      <alignment vertical="center" wrapText="1"/>
    </xf>
    <xf numFmtId="0" fontId="38" fillId="0" borderId="39" xfId="0" applyFont="1" applyFill="1" applyBorder="1" applyAlignment="1">
      <alignment horizontal="center" vertical="center" wrapText="1"/>
    </xf>
    <xf numFmtId="4" fontId="38" fillId="0" borderId="39" xfId="6" applyNumberFormat="1" applyFont="1" applyFill="1" applyBorder="1" applyAlignment="1">
      <alignment horizontal="right" vertical="center" wrapText="1"/>
    </xf>
    <xf numFmtId="4" fontId="16" fillId="0" borderId="39" xfId="0" applyNumberFormat="1" applyFont="1" applyFill="1" applyBorder="1" applyAlignment="1">
      <alignment vertical="center"/>
    </xf>
    <xf numFmtId="0" fontId="38" fillId="0" borderId="39" xfId="0" applyNumberFormat="1" applyFont="1" applyFill="1" applyBorder="1" applyAlignment="1">
      <alignment horizontal="center" vertical="center" wrapText="1"/>
    </xf>
    <xf numFmtId="0" fontId="16" fillId="0" borderId="34" xfId="0" applyFont="1" applyFill="1" applyBorder="1" applyAlignment="1">
      <alignment horizontal="center" vertical="center" wrapText="1"/>
    </xf>
    <xf numFmtId="0" fontId="71" fillId="0" borderId="34" xfId="9" applyFont="1" applyFill="1" applyBorder="1" applyAlignment="1">
      <alignment horizontal="center" vertical="center"/>
    </xf>
    <xf numFmtId="166" fontId="71" fillId="0" borderId="34" xfId="10" applyFont="1" applyFill="1" applyBorder="1" applyAlignment="1">
      <alignment horizontal="right" vertical="center" wrapText="1"/>
    </xf>
    <xf numFmtId="166" fontId="16" fillId="0" borderId="34" xfId="10" applyFont="1" applyFill="1" applyBorder="1" applyAlignment="1">
      <alignment horizontal="center" vertical="center" wrapText="1"/>
    </xf>
    <xf numFmtId="0" fontId="16" fillId="0" borderId="34" xfId="9" applyFont="1" applyFill="1" applyBorder="1"/>
    <xf numFmtId="0" fontId="38" fillId="0" borderId="39" xfId="9" applyFont="1" applyFill="1" applyBorder="1" applyAlignment="1">
      <alignment vertical="center" wrapText="1"/>
    </xf>
    <xf numFmtId="0" fontId="38" fillId="0" borderId="39" xfId="9" applyFont="1" applyFill="1" applyBorder="1" applyAlignment="1">
      <alignment horizontal="center" vertical="center"/>
    </xf>
    <xf numFmtId="0" fontId="47" fillId="0" borderId="0" xfId="9" applyFont="1" applyFill="1"/>
    <xf numFmtId="4" fontId="16" fillId="0" borderId="34" xfId="9" applyNumberFormat="1" applyFont="1" applyFill="1" applyBorder="1" applyAlignment="1">
      <alignment vertical="center"/>
    </xf>
    <xf numFmtId="0" fontId="38" fillId="0" borderId="36" xfId="0" applyFont="1" applyFill="1" applyBorder="1" applyAlignment="1">
      <alignment horizontal="center" vertical="center" wrapText="1"/>
    </xf>
    <xf numFmtId="0" fontId="0" fillId="0" borderId="0" xfId="0" applyFill="1"/>
    <xf numFmtId="4" fontId="38" fillId="0" borderId="34" xfId="0" applyNumberFormat="1" applyFont="1" applyFill="1" applyBorder="1" applyAlignment="1">
      <alignment vertical="center" wrapText="1"/>
    </xf>
    <xf numFmtId="4" fontId="38" fillId="0" borderId="34" xfId="0" applyNumberFormat="1" applyFont="1" applyFill="1" applyBorder="1" applyAlignment="1">
      <alignment horizontal="center" vertical="center"/>
    </xf>
    <xf numFmtId="2" fontId="58" fillId="0" borderId="34" xfId="0" applyNumberFormat="1" applyFont="1" applyFill="1" applyBorder="1" applyAlignment="1">
      <alignment vertical="center"/>
    </xf>
    <xf numFmtId="2" fontId="35" fillId="0" borderId="34" xfId="0" applyNumberFormat="1" applyFont="1" applyFill="1" applyBorder="1" applyAlignment="1">
      <alignment horizontal="center" vertical="center"/>
    </xf>
    <xf numFmtId="2" fontId="35" fillId="0" borderId="34" xfId="0" applyNumberFormat="1" applyFont="1" applyFill="1" applyBorder="1" applyAlignment="1">
      <alignment vertical="center" wrapText="1"/>
    </xf>
    <xf numFmtId="0" fontId="35" fillId="0" borderId="41" xfId="9" applyFont="1" applyFill="1" applyBorder="1" applyAlignment="1">
      <alignment horizontal="right" vertical="center"/>
    </xf>
    <xf numFmtId="2" fontId="38" fillId="0" borderId="34" xfId="0" applyNumberFormat="1" applyFont="1" applyFill="1" applyBorder="1" applyAlignment="1">
      <alignment horizontal="right" vertical="center"/>
    </xf>
    <xf numFmtId="2" fontId="38" fillId="0" borderId="34" xfId="0" applyNumberFormat="1" applyFont="1" applyFill="1" applyBorder="1" applyAlignment="1">
      <alignment horizontal="center" vertical="center"/>
    </xf>
    <xf numFmtId="0" fontId="35" fillId="0" borderId="41" xfId="9" applyFont="1" applyFill="1" applyBorder="1" applyAlignment="1">
      <alignment horizontal="center" vertical="center" wrapText="1"/>
    </xf>
    <xf numFmtId="2" fontId="35" fillId="0" borderId="41" xfId="9" applyNumberFormat="1" applyFont="1" applyFill="1" applyBorder="1" applyAlignment="1">
      <alignment horizontal="justify" vertical="center" wrapText="1"/>
    </xf>
    <xf numFmtId="4" fontId="35" fillId="0" borderId="41" xfId="6" applyNumberFormat="1" applyFont="1" applyFill="1" applyBorder="1" applyAlignment="1">
      <alignment horizontal="right" vertical="center" wrapText="1"/>
    </xf>
    <xf numFmtId="4" fontId="10" fillId="0" borderId="34" xfId="9" applyNumberFormat="1" applyFont="1" applyFill="1" applyBorder="1" applyAlignment="1">
      <alignment horizontal="right" vertical="center"/>
    </xf>
    <xf numFmtId="0" fontId="38" fillId="0" borderId="41" xfId="9" applyFont="1" applyFill="1" applyBorder="1" applyAlignment="1">
      <alignment vertical="center"/>
    </xf>
    <xf numFmtId="0" fontId="38" fillId="0" borderId="41" xfId="9" applyNumberFormat="1" applyFont="1" applyFill="1" applyBorder="1" applyAlignment="1">
      <alignment vertical="center" wrapText="1"/>
    </xf>
    <xf numFmtId="0" fontId="16" fillId="0" borderId="41" xfId="9" applyFont="1" applyFill="1" applyBorder="1" applyAlignment="1">
      <alignment horizontal="center" vertical="center" wrapText="1"/>
    </xf>
    <xf numFmtId="4" fontId="12" fillId="0" borderId="34" xfId="9" applyNumberFormat="1" applyFont="1" applyFill="1" applyBorder="1" applyAlignment="1">
      <alignment horizontal="right" vertical="center"/>
    </xf>
    <xf numFmtId="0" fontId="16" fillId="0" borderId="36" xfId="9" applyFont="1" applyFill="1" applyBorder="1" applyAlignment="1">
      <alignment horizontal="center" vertical="center" wrapText="1"/>
    </xf>
    <xf numFmtId="0" fontId="12" fillId="0" borderId="0" xfId="9" applyFont="1" applyFill="1"/>
    <xf numFmtId="0" fontId="38" fillId="0" borderId="36" xfId="9" applyFont="1" applyFill="1" applyBorder="1" applyAlignment="1">
      <alignment horizontal="center" vertical="center" wrapText="1"/>
    </xf>
    <xf numFmtId="2" fontId="38" fillId="0" borderId="36" xfId="9" applyNumberFormat="1" applyFont="1" applyFill="1" applyBorder="1" applyAlignment="1">
      <alignment horizontal="justify" vertical="center" wrapText="1"/>
    </xf>
    <xf numFmtId="0" fontId="38" fillId="0" borderId="36" xfId="9" applyFont="1" applyFill="1" applyBorder="1" applyAlignment="1">
      <alignment horizontal="center" vertical="center"/>
    </xf>
    <xf numFmtId="4" fontId="12" fillId="0" borderId="36" xfId="9" applyNumberFormat="1" applyFont="1" applyFill="1" applyBorder="1" applyAlignment="1">
      <alignment horizontal="right" vertical="center"/>
    </xf>
    <xf numFmtId="0" fontId="38" fillId="0" borderId="36" xfId="9" applyFont="1" applyFill="1" applyBorder="1" applyAlignment="1">
      <alignment vertical="center"/>
    </xf>
    <xf numFmtId="0" fontId="16" fillId="0" borderId="25" xfId="9" applyFont="1" applyFill="1" applyBorder="1" applyAlignment="1">
      <alignment horizontal="center" vertical="center" wrapText="1"/>
    </xf>
    <xf numFmtId="0" fontId="35" fillId="0" borderId="25" xfId="9" applyFont="1" applyFill="1" applyBorder="1" applyAlignment="1">
      <alignment horizontal="center" vertical="center" wrapText="1"/>
    </xf>
    <xf numFmtId="0" fontId="17" fillId="0" borderId="25" xfId="9" applyFont="1" applyFill="1" applyBorder="1" applyAlignment="1">
      <alignment vertical="center" wrapText="1"/>
    </xf>
    <xf numFmtId="4" fontId="35" fillId="0" borderId="25" xfId="6" applyNumberFormat="1" applyFont="1" applyFill="1" applyBorder="1" applyAlignment="1">
      <alignment horizontal="right" vertical="center" wrapText="1"/>
    </xf>
    <xf numFmtId="4" fontId="17" fillId="0" borderId="25" xfId="9" applyNumberFormat="1" applyFont="1" applyFill="1" applyBorder="1" applyAlignment="1">
      <alignment vertical="center"/>
    </xf>
    <xf numFmtId="0" fontId="10" fillId="0" borderId="25" xfId="9" applyFont="1" applyFill="1" applyBorder="1"/>
    <xf numFmtId="0" fontId="35" fillId="0" borderId="25" xfId="9" applyFont="1" applyFill="1" applyBorder="1" applyAlignment="1">
      <alignment vertical="center"/>
    </xf>
    <xf numFmtId="0" fontId="10" fillId="0" borderId="0" xfId="9" applyFont="1" applyFill="1"/>
    <xf numFmtId="0" fontId="58" fillId="0" borderId="0" xfId="0" applyFont="1" applyFill="1" applyAlignment="1">
      <alignment vertical="center"/>
    </xf>
    <xf numFmtId="0" fontId="38" fillId="0" borderId="0" xfId="0" applyNumberFormat="1" applyFont="1" applyFill="1" applyAlignment="1">
      <alignment horizontal="center" vertical="center" wrapText="1"/>
    </xf>
    <xf numFmtId="0" fontId="16" fillId="0" borderId="0" xfId="0" applyFont="1" applyAlignment="1">
      <alignment vertical="center"/>
    </xf>
    <xf numFmtId="0" fontId="17" fillId="0" borderId="13" xfId="0" applyFont="1" applyBorder="1" applyAlignment="1">
      <alignment horizontal="center" vertical="center"/>
    </xf>
    <xf numFmtId="0" fontId="17" fillId="0" borderId="13" xfId="0" applyFont="1" applyBorder="1" applyAlignment="1">
      <alignment horizontal="center" vertical="center" wrapText="1"/>
    </xf>
    <xf numFmtId="0" fontId="17" fillId="2" borderId="0" xfId="0" applyFont="1" applyFill="1" applyAlignment="1">
      <alignment horizontal="center" vertical="center"/>
    </xf>
    <xf numFmtId="0" fontId="17" fillId="0" borderId="0" xfId="0" applyFont="1" applyAlignment="1">
      <alignment vertical="center"/>
    </xf>
    <xf numFmtId="0" fontId="17" fillId="0" borderId="16" xfId="0" applyFont="1" applyBorder="1" applyAlignment="1">
      <alignment horizontal="left" vertical="center"/>
    </xf>
    <xf numFmtId="0" fontId="35" fillId="0" borderId="16" xfId="0" applyFont="1" applyFill="1" applyBorder="1" applyAlignment="1">
      <alignment horizontal="left" vertical="center" wrapText="1"/>
    </xf>
    <xf numFmtId="4" fontId="17" fillId="0" borderId="26" xfId="0" applyNumberFormat="1" applyFont="1" applyBorder="1" applyAlignment="1">
      <alignment horizontal="right" vertical="center"/>
    </xf>
    <xf numFmtId="0" fontId="16" fillId="0" borderId="26" xfId="0" applyFont="1" applyBorder="1" applyAlignment="1">
      <alignment horizontal="left" vertical="center"/>
    </xf>
    <xf numFmtId="0" fontId="38" fillId="0" borderId="26" xfId="0" applyNumberFormat="1" applyFont="1" applyFill="1" applyBorder="1" applyAlignment="1">
      <alignment horizontal="left" vertical="center" wrapText="1"/>
    </xf>
    <xf numFmtId="4" fontId="16" fillId="0" borderId="26" xfId="0" applyNumberFormat="1" applyFont="1" applyBorder="1" applyAlignment="1">
      <alignment horizontal="right" vertical="center"/>
    </xf>
    <xf numFmtId="4" fontId="16" fillId="0" borderId="26" xfId="0" applyNumberFormat="1" applyFont="1" applyBorder="1" applyAlignment="1">
      <alignment vertical="center"/>
    </xf>
    <xf numFmtId="4" fontId="16" fillId="0" borderId="0" xfId="0" applyNumberFormat="1" applyFont="1" applyAlignment="1">
      <alignment vertical="center"/>
    </xf>
    <xf numFmtId="0" fontId="35" fillId="0" borderId="26" xfId="0" applyFont="1" applyFill="1" applyBorder="1" applyAlignment="1">
      <alignment horizontal="left" vertical="center"/>
    </xf>
    <xf numFmtId="0" fontId="35" fillId="0" borderId="26" xfId="0" applyFont="1" applyFill="1" applyBorder="1" applyAlignment="1">
      <alignment vertical="center" wrapText="1"/>
    </xf>
    <xf numFmtId="0" fontId="38" fillId="0" borderId="26" xfId="0" applyFont="1" applyFill="1" applyBorder="1" applyAlignment="1">
      <alignment horizontal="left" vertical="center"/>
    </xf>
    <xf numFmtId="0" fontId="38" fillId="0" borderId="26" xfId="0" applyFont="1" applyFill="1" applyBorder="1" applyAlignment="1">
      <alignment vertical="center" wrapText="1"/>
    </xf>
    <xf numFmtId="4" fontId="38" fillId="0" borderId="26" xfId="0" applyNumberFormat="1" applyFont="1" applyFill="1" applyBorder="1" applyAlignment="1">
      <alignment vertical="center"/>
    </xf>
    <xf numFmtId="4" fontId="17" fillId="0" borderId="26" xfId="0" applyNumberFormat="1" applyFont="1" applyBorder="1" applyAlignment="1">
      <alignment vertical="center"/>
    </xf>
    <xf numFmtId="0" fontId="38" fillId="0" borderId="23" xfId="0" applyFont="1" applyFill="1" applyBorder="1" applyAlignment="1">
      <alignment horizontal="left" vertical="center"/>
    </xf>
    <xf numFmtId="0" fontId="38" fillId="0" borderId="23" xfId="0" applyFont="1" applyFill="1" applyBorder="1" applyAlignment="1">
      <alignment vertical="center" wrapText="1"/>
    </xf>
    <xf numFmtId="4" fontId="16" fillId="0" borderId="23" xfId="0" applyNumberFormat="1" applyFont="1" applyBorder="1" applyAlignment="1">
      <alignment vertical="center"/>
    </xf>
    <xf numFmtId="0" fontId="38" fillId="0" borderId="27" xfId="0" applyFont="1" applyFill="1" applyBorder="1" applyAlignment="1">
      <alignment horizontal="left" vertical="center"/>
    </xf>
    <xf numFmtId="0" fontId="38" fillId="0" borderId="27" xfId="0" applyFont="1" applyFill="1" applyBorder="1" applyAlignment="1">
      <alignment vertical="center" wrapText="1"/>
    </xf>
    <xf numFmtId="4" fontId="16" fillId="0" borderId="27" xfId="0" applyNumberFormat="1" applyFont="1" applyBorder="1" applyAlignment="1">
      <alignment vertical="center"/>
    </xf>
    <xf numFmtId="0" fontId="10" fillId="0" borderId="13" xfId="0" applyFont="1" applyFill="1" applyBorder="1" applyAlignment="1">
      <alignment vertical="center" wrapText="1"/>
    </xf>
    <xf numFmtId="0" fontId="17" fillId="0" borderId="13" xfId="0" applyFont="1" applyBorder="1" applyAlignment="1">
      <alignment vertical="center"/>
    </xf>
    <xf numFmtId="0" fontId="12" fillId="0" borderId="0" xfId="0" applyFont="1" applyFill="1" applyAlignment="1">
      <alignment vertical="center"/>
    </xf>
    <xf numFmtId="0" fontId="10" fillId="0" borderId="0" xfId="0" applyFont="1" applyFill="1" applyAlignment="1">
      <alignment vertical="center" wrapText="1"/>
    </xf>
    <xf numFmtId="0" fontId="10" fillId="0" borderId="0" xfId="0" applyFont="1" applyFill="1" applyAlignment="1">
      <alignment horizontal="center" vertical="center"/>
    </xf>
    <xf numFmtId="0" fontId="10" fillId="0" borderId="13" xfId="0" applyFont="1" applyFill="1" applyBorder="1" applyAlignment="1">
      <alignment horizontal="center" vertical="center"/>
    </xf>
    <xf numFmtId="0" fontId="10" fillId="0" borderId="13" xfId="0" applyFont="1" applyFill="1" applyBorder="1" applyAlignment="1">
      <alignment horizontal="center" vertical="center" wrapText="1"/>
    </xf>
    <xf numFmtId="0" fontId="10" fillId="0" borderId="35" xfId="0" applyFont="1" applyFill="1" applyBorder="1" applyAlignment="1">
      <alignment horizontal="center" vertical="center"/>
    </xf>
    <xf numFmtId="0" fontId="10" fillId="0" borderId="35" xfId="0" applyFont="1" applyFill="1" applyBorder="1" applyAlignment="1">
      <alignment horizontal="left" vertical="center" wrapText="1"/>
    </xf>
    <xf numFmtId="3" fontId="10" fillId="0" borderId="35" xfId="0" applyNumberFormat="1" applyFont="1" applyFill="1" applyBorder="1" applyAlignment="1">
      <alignment horizontal="center" vertical="center"/>
    </xf>
    <xf numFmtId="0" fontId="10" fillId="0" borderId="35" xfId="0" applyFont="1" applyFill="1" applyBorder="1" applyAlignment="1">
      <alignment horizontal="center" vertical="center" wrapText="1"/>
    </xf>
    <xf numFmtId="0" fontId="12" fillId="0" borderId="34" xfId="0" applyFont="1" applyFill="1" applyBorder="1" applyAlignment="1">
      <alignment vertical="center"/>
    </xf>
    <xf numFmtId="0" fontId="12" fillId="0" borderId="34" xfId="0" applyFont="1" applyFill="1" applyBorder="1" applyAlignment="1">
      <alignment vertical="center" wrapText="1"/>
    </xf>
    <xf numFmtId="0" fontId="12" fillId="0" borderId="34" xfId="0" applyFont="1" applyFill="1" applyBorder="1" applyAlignment="1">
      <alignment horizontal="center" vertical="center"/>
    </xf>
    <xf numFmtId="0" fontId="69" fillId="3" borderId="34" xfId="0" applyFont="1" applyFill="1" applyBorder="1" applyAlignment="1">
      <alignment vertical="center" wrapText="1"/>
    </xf>
    <xf numFmtId="0" fontId="69" fillId="3" borderId="34" xfId="0" applyFont="1" applyFill="1" applyBorder="1" applyAlignment="1">
      <alignment horizontal="center" vertical="center"/>
    </xf>
    <xf numFmtId="0" fontId="11" fillId="0" borderId="34" xfId="0" applyFont="1" applyFill="1" applyBorder="1" applyAlignment="1">
      <alignment vertical="center" wrapText="1"/>
    </xf>
    <xf numFmtId="0" fontId="11" fillId="0" borderId="34" xfId="0" applyFont="1" applyFill="1" applyBorder="1" applyAlignment="1">
      <alignment horizontal="center" vertical="center"/>
    </xf>
    <xf numFmtId="0" fontId="11" fillId="0" borderId="0" xfId="0" applyFont="1" applyFill="1" applyAlignment="1">
      <alignment vertical="center"/>
    </xf>
    <xf numFmtId="0" fontId="10" fillId="0" borderId="34" xfId="0" applyFont="1" applyFill="1" applyBorder="1" applyAlignment="1">
      <alignment vertical="center"/>
    </xf>
    <xf numFmtId="0" fontId="10" fillId="0" borderId="34" xfId="0" applyFont="1" applyFill="1" applyBorder="1" applyAlignment="1">
      <alignment vertical="center" wrapText="1"/>
    </xf>
    <xf numFmtId="168" fontId="10" fillId="0" borderId="34" xfId="6" applyNumberFormat="1" applyFont="1" applyFill="1" applyBorder="1" applyAlignment="1">
      <alignment horizontal="center" vertical="center"/>
    </xf>
    <xf numFmtId="0" fontId="12" fillId="0" borderId="39" xfId="0" applyFont="1" applyFill="1" applyBorder="1" applyAlignment="1">
      <alignment vertical="center" wrapText="1"/>
    </xf>
    <xf numFmtId="0" fontId="12" fillId="0" borderId="39" xfId="0" applyFont="1" applyFill="1" applyBorder="1" applyAlignment="1">
      <alignment horizontal="center" vertical="center"/>
    </xf>
    <xf numFmtId="0" fontId="12" fillId="3" borderId="36" xfId="0" applyFont="1" applyFill="1" applyBorder="1" applyAlignment="1">
      <alignment vertical="center" wrapText="1"/>
    </xf>
    <xf numFmtId="0" fontId="12" fillId="3" borderId="36" xfId="0" applyFont="1" applyFill="1" applyBorder="1" applyAlignment="1">
      <alignment horizontal="center" vertical="center"/>
    </xf>
    <xf numFmtId="0" fontId="12" fillId="3" borderId="0" xfId="0" applyFont="1" applyFill="1" applyAlignment="1">
      <alignment vertical="center"/>
    </xf>
    <xf numFmtId="0" fontId="10" fillId="2" borderId="0" xfId="0" applyFont="1" applyFill="1" applyAlignment="1">
      <alignment vertical="center" wrapText="1"/>
    </xf>
    <xf numFmtId="0" fontId="10" fillId="2" borderId="0" xfId="0" applyFont="1" applyFill="1" applyAlignment="1">
      <alignment horizontal="center" vertical="center"/>
    </xf>
    <xf numFmtId="0" fontId="10" fillId="2" borderId="13" xfId="0" applyFont="1" applyFill="1" applyBorder="1" applyAlignment="1">
      <alignment horizontal="center" vertical="center"/>
    </xf>
    <xf numFmtId="0" fontId="10" fillId="2" borderId="13" xfId="0" applyFont="1" applyFill="1" applyBorder="1" applyAlignment="1">
      <alignment horizontal="center" vertical="center" wrapText="1"/>
    </xf>
    <xf numFmtId="43" fontId="10" fillId="2" borderId="13" xfId="6" applyFont="1" applyFill="1" applyBorder="1" applyAlignment="1">
      <alignment horizontal="center" vertical="center" wrapText="1"/>
    </xf>
    <xf numFmtId="0" fontId="12" fillId="2" borderId="0" xfId="0" applyFont="1" applyFill="1" applyAlignment="1">
      <alignment vertical="center"/>
    </xf>
    <xf numFmtId="0" fontId="10" fillId="2" borderId="18" xfId="0" applyFont="1" applyFill="1" applyBorder="1" applyAlignment="1">
      <alignment horizontal="center" vertical="center"/>
    </xf>
    <xf numFmtId="0" fontId="10" fillId="2" borderId="18" xfId="0" applyFont="1" applyFill="1" applyBorder="1" applyAlignment="1">
      <alignment horizontal="center" vertical="center" wrapText="1"/>
    </xf>
    <xf numFmtId="43" fontId="10" fillId="2" borderId="18" xfId="6" applyFont="1" applyFill="1" applyBorder="1" applyAlignment="1">
      <alignment horizontal="center" vertical="center" wrapText="1"/>
    </xf>
    <xf numFmtId="0" fontId="12" fillId="2" borderId="35" xfId="0" applyFont="1" applyFill="1" applyBorder="1" applyAlignment="1">
      <alignment horizontal="left" vertical="center"/>
    </xf>
    <xf numFmtId="0" fontId="12" fillId="2" borderId="35" xfId="0" applyFont="1" applyFill="1" applyBorder="1" applyAlignment="1">
      <alignment vertical="center" wrapText="1"/>
    </xf>
    <xf numFmtId="0" fontId="12" fillId="2" borderId="35" xfId="0" applyFont="1" applyFill="1" applyBorder="1" applyAlignment="1">
      <alignment horizontal="center" vertical="center" wrapText="1"/>
    </xf>
    <xf numFmtId="43" fontId="12" fillId="2" borderId="35" xfId="6" applyFont="1" applyFill="1" applyBorder="1" applyAlignment="1">
      <alignment horizontal="right" vertical="center" wrapText="1"/>
    </xf>
    <xf numFmtId="0" fontId="12" fillId="2" borderId="35" xfId="0" applyFont="1" applyFill="1" applyBorder="1" applyAlignment="1">
      <alignment horizontal="center" vertical="center"/>
    </xf>
    <xf numFmtId="0" fontId="12" fillId="2" borderId="34" xfId="0" applyFont="1" applyFill="1" applyBorder="1" applyAlignment="1">
      <alignment horizontal="left" vertical="center"/>
    </xf>
    <xf numFmtId="0" fontId="12" fillId="2" borderId="34" xfId="0" applyFont="1" applyFill="1" applyBorder="1" applyAlignment="1">
      <alignment vertical="center" wrapText="1"/>
    </xf>
    <xf numFmtId="0" fontId="12" fillId="2" borderId="34" xfId="0" applyFont="1" applyFill="1" applyBorder="1" applyAlignment="1">
      <alignment horizontal="center" vertical="center" wrapText="1"/>
    </xf>
    <xf numFmtId="43" fontId="12" fillId="2" borderId="34" xfId="6" applyFont="1" applyFill="1" applyBorder="1" applyAlignment="1">
      <alignment horizontal="right" vertical="center" wrapText="1"/>
    </xf>
    <xf numFmtId="0" fontId="12" fillId="2" borderId="34" xfId="0" applyFont="1" applyFill="1" applyBorder="1" applyAlignment="1">
      <alignment horizontal="center" vertical="center"/>
    </xf>
    <xf numFmtId="3" fontId="16" fillId="2" borderId="34" xfId="0" applyNumberFormat="1" applyFont="1" applyFill="1" applyBorder="1" applyAlignment="1">
      <alignment horizontal="center" vertical="center" wrapText="1"/>
    </xf>
    <xf numFmtId="0" fontId="12" fillId="0" borderId="36" xfId="0" applyFont="1" applyFill="1" applyBorder="1" applyAlignment="1">
      <alignment horizontal="left" vertical="center"/>
    </xf>
    <xf numFmtId="0" fontId="12" fillId="0" borderId="36" xfId="0" applyFont="1" applyFill="1" applyBorder="1" applyAlignment="1">
      <alignment vertical="center" wrapText="1"/>
    </xf>
    <xf numFmtId="0" fontId="12" fillId="0" borderId="36" xfId="0" applyFont="1" applyFill="1" applyBorder="1" applyAlignment="1">
      <alignment horizontal="center" vertical="center" wrapText="1"/>
    </xf>
    <xf numFmtId="0" fontId="12" fillId="0" borderId="36" xfId="0" applyFont="1" applyFill="1" applyBorder="1" applyAlignment="1">
      <alignment vertical="center"/>
    </xf>
    <xf numFmtId="0" fontId="12" fillId="0" borderId="36" xfId="0" applyFont="1" applyFill="1" applyBorder="1" applyAlignment="1">
      <alignment horizontal="center" vertical="center"/>
    </xf>
    <xf numFmtId="0" fontId="12" fillId="0" borderId="0" xfId="0" applyFont="1" applyFill="1" applyAlignment="1">
      <alignment vertical="center" wrapText="1"/>
    </xf>
    <xf numFmtId="0" fontId="12" fillId="0" borderId="0" xfId="0" applyFont="1" applyFill="1" applyAlignment="1">
      <alignment horizontal="center" vertical="center"/>
    </xf>
    <xf numFmtId="49" fontId="35" fillId="0" borderId="13" xfId="0" applyNumberFormat="1" applyFont="1" applyFill="1" applyBorder="1" applyAlignment="1">
      <alignment horizontal="center" vertical="center"/>
    </xf>
    <xf numFmtId="0" fontId="35" fillId="0" borderId="13" xfId="0" applyFont="1" applyFill="1" applyBorder="1" applyAlignment="1">
      <alignment horizontal="center" vertical="center" wrapText="1"/>
    </xf>
    <xf numFmtId="0" fontId="35" fillId="0" borderId="13" xfId="0" applyNumberFormat="1" applyFont="1" applyFill="1" applyBorder="1" applyAlignment="1">
      <alignment horizontal="center" vertical="center" wrapText="1"/>
    </xf>
    <xf numFmtId="0" fontId="10" fillId="0" borderId="16" xfId="0" applyFont="1" applyFill="1" applyBorder="1" applyAlignment="1">
      <alignment vertical="center"/>
    </xf>
    <xf numFmtId="0" fontId="10" fillId="0" borderId="16" xfId="0" applyFont="1" applyFill="1" applyBorder="1" applyAlignment="1">
      <alignment vertical="center" wrapText="1"/>
    </xf>
    <xf numFmtId="0" fontId="10" fillId="0" borderId="16" xfId="0" applyFont="1" applyFill="1" applyBorder="1" applyAlignment="1">
      <alignment horizontal="center" vertical="center"/>
    </xf>
    <xf numFmtId="4" fontId="10" fillId="0" borderId="16" xfId="0" applyNumberFormat="1" applyFont="1" applyFill="1" applyBorder="1" applyAlignment="1">
      <alignment horizontal="right" vertical="center"/>
    </xf>
    <xf numFmtId="0" fontId="10" fillId="0" borderId="0" xfId="0" applyFont="1" applyFill="1"/>
    <xf numFmtId="0" fontId="10" fillId="0" borderId="26" xfId="0" applyFont="1" applyFill="1" applyBorder="1" applyAlignment="1">
      <alignment vertical="center"/>
    </xf>
    <xf numFmtId="0" fontId="73" fillId="0" borderId="26" xfId="0" applyFont="1" applyFill="1" applyBorder="1" applyAlignment="1">
      <alignment vertical="center"/>
    </xf>
    <xf numFmtId="0" fontId="10" fillId="0" borderId="26" xfId="0" applyFont="1" applyFill="1" applyBorder="1" applyAlignment="1">
      <alignment horizontal="center" vertical="center"/>
    </xf>
    <xf numFmtId="4" fontId="10" fillId="0" borderId="26" xfId="0" applyNumberFormat="1" applyFont="1" applyFill="1" applyBorder="1" applyAlignment="1">
      <alignment horizontal="right" vertical="center"/>
    </xf>
    <xf numFmtId="0" fontId="38" fillId="0" borderId="34" xfId="23" applyNumberFormat="1" applyFont="1" applyFill="1" applyBorder="1" applyAlignment="1">
      <alignment horizontal="center" vertical="center" wrapText="1"/>
    </xf>
    <xf numFmtId="0" fontId="71" fillId="0" borderId="26" xfId="0" applyFont="1" applyFill="1" applyBorder="1" applyAlignment="1">
      <alignment horizontal="left" vertical="center"/>
    </xf>
    <xf numFmtId="0" fontId="38" fillId="0" borderId="26" xfId="0" applyFont="1" applyFill="1" applyBorder="1" applyAlignment="1">
      <alignment horizontal="left" vertical="center" wrapText="1"/>
    </xf>
    <xf numFmtId="3" fontId="38" fillId="0" borderId="26" xfId="0" applyNumberFormat="1" applyFont="1" applyFill="1" applyBorder="1" applyAlignment="1">
      <alignment horizontal="center" vertical="center" wrapText="1"/>
    </xf>
    <xf numFmtId="0" fontId="38" fillId="0" borderId="26" xfId="0" applyNumberFormat="1" applyFont="1" applyFill="1" applyBorder="1" applyAlignment="1">
      <alignment horizontal="center" vertical="center" wrapText="1"/>
    </xf>
    <xf numFmtId="2" fontId="38" fillId="0" borderId="34" xfId="23" applyNumberFormat="1" applyFont="1" applyFill="1" applyBorder="1" applyAlignment="1">
      <alignment horizontal="center" vertical="center" wrapText="1"/>
    </xf>
    <xf numFmtId="167" fontId="38" fillId="0" borderId="26" xfId="18" applyNumberFormat="1" applyFont="1" applyFill="1" applyBorder="1" applyAlignment="1">
      <alignment horizontal="right" vertical="center" wrapText="1"/>
    </xf>
    <xf numFmtId="2" fontId="38" fillId="0" borderId="26" xfId="0" applyNumberFormat="1" applyFont="1" applyFill="1" applyBorder="1" applyAlignment="1">
      <alignment horizontal="justify" vertical="center" wrapText="1"/>
    </xf>
    <xf numFmtId="2" fontId="38" fillId="0" borderId="26" xfId="0" applyNumberFormat="1" applyFont="1" applyFill="1" applyBorder="1" applyAlignment="1">
      <alignment horizontal="center" vertical="center" wrapText="1"/>
    </xf>
    <xf numFmtId="4" fontId="10" fillId="0" borderId="26" xfId="0" applyNumberFormat="1" applyFont="1" applyFill="1" applyBorder="1" applyAlignment="1">
      <alignment vertical="center"/>
    </xf>
    <xf numFmtId="0" fontId="38" fillId="0" borderId="34" xfId="23" applyFont="1" applyFill="1" applyBorder="1" applyAlignment="1">
      <alignment horizontal="center" vertical="center" wrapText="1"/>
    </xf>
    <xf numFmtId="0" fontId="0" fillId="0" borderId="26" xfId="0" applyFill="1" applyBorder="1" applyAlignment="1">
      <alignment horizontal="left" vertical="center"/>
    </xf>
    <xf numFmtId="0" fontId="16" fillId="0" borderId="26" xfId="24" applyFont="1" applyFill="1" applyBorder="1" applyAlignment="1">
      <alignment vertical="center" wrapText="1"/>
    </xf>
    <xf numFmtId="0" fontId="16" fillId="0" borderId="26" xfId="24" applyFont="1" applyFill="1" applyBorder="1" applyAlignment="1">
      <alignment horizontal="center" vertical="center"/>
    </xf>
    <xf numFmtId="4" fontId="16" fillId="0" borderId="26" xfId="24" applyNumberFormat="1" applyFont="1" applyFill="1" applyBorder="1" applyAlignment="1">
      <alignment vertical="center"/>
    </xf>
    <xf numFmtId="0" fontId="16" fillId="0" borderId="26" xfId="24" applyFont="1" applyFill="1" applyBorder="1" applyAlignment="1">
      <alignment horizontal="center" vertical="center" wrapText="1"/>
    </xf>
    <xf numFmtId="0" fontId="16" fillId="0" borderId="34" xfId="8" applyFont="1" applyFill="1" applyBorder="1" applyAlignment="1">
      <alignment horizontal="center" vertical="center" wrapText="1"/>
    </xf>
    <xf numFmtId="0" fontId="38" fillId="0" borderId="26" xfId="24" applyFont="1" applyFill="1" applyBorder="1" applyAlignment="1">
      <alignment horizontal="left" vertical="center" wrapText="1"/>
    </xf>
    <xf numFmtId="0" fontId="38" fillId="0" borderId="26" xfId="24" applyFont="1" applyFill="1" applyBorder="1" applyAlignment="1">
      <alignment horizontal="center" vertical="center"/>
    </xf>
    <xf numFmtId="165" fontId="16" fillId="0" borderId="26" xfId="24" applyNumberFormat="1" applyFont="1" applyFill="1" applyBorder="1" applyAlignment="1">
      <alignment horizontal="center" vertical="center" wrapText="1"/>
    </xf>
    <xf numFmtId="0" fontId="0" fillId="0" borderId="23" xfId="0" applyFill="1" applyBorder="1" applyAlignment="1">
      <alignment horizontal="left" vertical="center"/>
    </xf>
    <xf numFmtId="0" fontId="16" fillId="0" borderId="23" xfId="24" applyFont="1" applyFill="1" applyBorder="1" applyAlignment="1">
      <alignment vertical="center" wrapText="1"/>
    </xf>
    <xf numFmtId="0" fontId="16" fillId="0" borderId="23" xfId="24" applyFont="1" applyFill="1" applyBorder="1" applyAlignment="1">
      <alignment horizontal="center" vertical="center"/>
    </xf>
    <xf numFmtId="4" fontId="16" fillId="0" borderId="23" xfId="24" applyNumberFormat="1" applyFont="1" applyFill="1" applyBorder="1" applyAlignment="1">
      <alignment vertical="center"/>
    </xf>
    <xf numFmtId="0" fontId="16" fillId="0" borderId="23" xfId="24" applyFont="1" applyFill="1" applyBorder="1" applyAlignment="1">
      <alignment horizontal="center" vertical="center" wrapText="1"/>
    </xf>
    <xf numFmtId="0" fontId="16" fillId="0" borderId="36" xfId="8" applyFont="1" applyFill="1" applyBorder="1" applyAlignment="1">
      <alignment horizontal="center" vertical="center" wrapText="1"/>
    </xf>
    <xf numFmtId="0" fontId="0" fillId="0" borderId="0" xfId="0" applyFill="1" applyAlignment="1">
      <alignment wrapText="1"/>
    </xf>
    <xf numFmtId="0" fontId="0" fillId="0" borderId="0" xfId="0" applyFill="1" applyAlignment="1">
      <alignment horizontal="center"/>
    </xf>
    <xf numFmtId="0" fontId="0" fillId="0" borderId="0" xfId="17" applyFont="1" applyFill="1" applyAlignment="1">
      <alignment vertical="center"/>
    </xf>
    <xf numFmtId="0" fontId="38" fillId="0" borderId="23" xfId="17" applyFont="1" applyFill="1" applyBorder="1" applyAlignment="1">
      <alignment horizontal="center" vertical="center" wrapText="1"/>
    </xf>
    <xf numFmtId="0" fontId="17" fillId="0" borderId="0" xfId="0" applyFont="1" applyAlignment="1">
      <alignment horizontal="left" vertical="center" indent="1"/>
    </xf>
    <xf numFmtId="0" fontId="24" fillId="0" borderId="0" xfId="0" applyFont="1" applyAlignment="1">
      <alignment horizontal="right" vertical="center"/>
    </xf>
    <xf numFmtId="0" fontId="24" fillId="0" borderId="0" xfId="0" applyFont="1" applyAlignment="1">
      <alignment horizontal="left" vertical="center" indent="4"/>
    </xf>
    <xf numFmtId="0" fontId="16" fillId="0" borderId="0" xfId="0" applyFont="1" applyAlignment="1">
      <alignment horizontal="center"/>
    </xf>
    <xf numFmtId="164" fontId="35" fillId="0" borderId="30" xfId="0" applyNumberFormat="1" applyFont="1" applyFill="1" applyBorder="1" applyAlignment="1">
      <alignment horizontal="center" vertical="center" wrapText="1"/>
    </xf>
    <xf numFmtId="0" fontId="17" fillId="0" borderId="30" xfId="0" applyFont="1" applyBorder="1" applyAlignment="1">
      <alignment vertical="center" wrapText="1"/>
    </xf>
    <xf numFmtId="4" fontId="16" fillId="0" borderId="30" xfId="0" applyNumberFormat="1" applyFont="1" applyBorder="1" applyAlignment="1">
      <alignment vertical="center" wrapText="1"/>
    </xf>
    <xf numFmtId="4" fontId="16" fillId="0" borderId="30" xfId="0" applyNumberFormat="1" applyFont="1" applyBorder="1"/>
    <xf numFmtId="0" fontId="34" fillId="0" borderId="30" xfId="0" applyFont="1" applyBorder="1" applyAlignment="1">
      <alignment horizontal="center" vertical="center" wrapText="1"/>
    </xf>
    <xf numFmtId="0" fontId="34" fillId="0" borderId="30" xfId="0" applyFont="1" applyBorder="1" applyAlignment="1">
      <alignment vertical="center" wrapText="1"/>
    </xf>
    <xf numFmtId="0" fontId="24" fillId="0" borderId="0" xfId="0" applyFont="1"/>
    <xf numFmtId="0" fontId="34" fillId="0" borderId="0" xfId="0" applyFont="1"/>
    <xf numFmtId="165" fontId="27" fillId="0" borderId="30" xfId="0" applyNumberFormat="1" applyFont="1" applyBorder="1" applyAlignment="1">
      <alignment horizontal="center" vertical="center" wrapText="1"/>
    </xf>
    <xf numFmtId="4" fontId="16" fillId="0" borderId="26" xfId="18" applyNumberFormat="1" applyFont="1" applyFill="1" applyBorder="1" applyAlignment="1">
      <alignment horizontal="center" vertical="center" wrapText="1"/>
    </xf>
    <xf numFmtId="43" fontId="75" fillId="0" borderId="0" xfId="0" applyNumberFormat="1" applyFont="1" applyFill="1"/>
    <xf numFmtId="43" fontId="38" fillId="0" borderId="13" xfId="0" applyNumberFormat="1" applyFont="1" applyFill="1" applyBorder="1" applyAlignment="1">
      <alignment horizontal="center" vertical="center" wrapText="1"/>
    </xf>
    <xf numFmtId="43" fontId="38" fillId="0" borderId="26" xfId="0" applyNumberFormat="1" applyFont="1" applyFill="1" applyBorder="1" applyAlignment="1">
      <alignment horizontal="center" vertical="center" wrapText="1"/>
    </xf>
    <xf numFmtId="43" fontId="38" fillId="0" borderId="40" xfId="0" applyNumberFormat="1" applyFont="1" applyFill="1" applyBorder="1" applyAlignment="1">
      <alignment horizontal="center" vertical="center" wrapText="1"/>
    </xf>
    <xf numFmtId="43" fontId="39" fillId="0" borderId="13" xfId="0" applyNumberFormat="1" applyFont="1" applyFill="1" applyBorder="1" applyAlignment="1">
      <alignment horizontal="center" vertical="center" wrapText="1"/>
    </xf>
    <xf numFmtId="43" fontId="75" fillId="0" borderId="0" xfId="0" applyNumberFormat="1" applyFont="1" applyFill="1" applyAlignment="1">
      <alignment horizontal="center" vertical="center"/>
    </xf>
    <xf numFmtId="43" fontId="38" fillId="0" borderId="13" xfId="0" applyNumberFormat="1" applyFont="1" applyFill="1" applyBorder="1" applyAlignment="1">
      <alignment horizontal="left" vertical="center"/>
    </xf>
    <xf numFmtId="43" fontId="38" fillId="0" borderId="13" xfId="0" applyNumberFormat="1" applyFont="1" applyFill="1" applyBorder="1" applyAlignment="1">
      <alignment horizontal="center" vertical="center"/>
    </xf>
    <xf numFmtId="43" fontId="38" fillId="0" borderId="18" xfId="0" applyNumberFormat="1" applyFont="1" applyFill="1" applyBorder="1" applyAlignment="1">
      <alignment horizontal="center" vertical="center"/>
    </xf>
    <xf numFmtId="43" fontId="38" fillId="0" borderId="13" xfId="0" applyNumberFormat="1" applyFont="1" applyFill="1" applyBorder="1"/>
    <xf numFmtId="43" fontId="35" fillId="0" borderId="13" xfId="0" applyNumberFormat="1" applyFont="1" applyFill="1" applyBorder="1" applyAlignment="1">
      <alignment horizontal="center" vertical="center"/>
    </xf>
    <xf numFmtId="43" fontId="39" fillId="0" borderId="13" xfId="0" applyNumberFormat="1" applyFont="1" applyFill="1" applyBorder="1" applyAlignment="1">
      <alignment horizontal="center" vertical="center"/>
    </xf>
    <xf numFmtId="43" fontId="38" fillId="0" borderId="13" xfId="0" applyNumberFormat="1" applyFont="1" applyFill="1" applyBorder="1" applyAlignment="1">
      <alignment horizontal="right" vertical="center" wrapText="1"/>
    </xf>
    <xf numFmtId="43" fontId="35" fillId="0" borderId="27" xfId="0" applyNumberFormat="1" applyFont="1" applyFill="1" applyBorder="1" applyAlignment="1">
      <alignment horizontal="left" vertical="center"/>
    </xf>
    <xf numFmtId="43" fontId="35" fillId="0" borderId="27" xfId="0" applyNumberFormat="1" applyFont="1" applyFill="1" applyBorder="1" applyAlignment="1">
      <alignment horizontal="center" vertical="center"/>
    </xf>
    <xf numFmtId="43" fontId="35" fillId="0" borderId="45" xfId="0" applyNumberFormat="1" applyFont="1" applyFill="1" applyBorder="1" applyAlignment="1">
      <alignment horizontal="center" vertical="center"/>
    </xf>
    <xf numFmtId="4" fontId="35" fillId="0" borderId="46" xfId="0" applyNumberFormat="1" applyFont="1" applyFill="1" applyBorder="1"/>
    <xf numFmtId="4" fontId="35" fillId="0" borderId="47" xfId="0" applyNumberFormat="1" applyFont="1" applyFill="1" applyBorder="1"/>
    <xf numFmtId="4" fontId="35" fillId="0" borderId="27" xfId="0" applyNumberFormat="1" applyFont="1" applyFill="1" applyBorder="1"/>
    <xf numFmtId="4" fontId="45" fillId="0" borderId="27" xfId="0" applyNumberFormat="1" applyFont="1" applyFill="1" applyBorder="1"/>
    <xf numFmtId="4" fontId="35" fillId="0" borderId="26" xfId="0" applyNumberFormat="1" applyFont="1" applyFill="1" applyBorder="1" applyAlignment="1">
      <alignment horizontal="right" vertical="center" wrapText="1"/>
    </xf>
    <xf numFmtId="0" fontId="35" fillId="0" borderId="26" xfId="0" applyFont="1" applyFill="1" applyBorder="1" applyAlignment="1">
      <alignment horizontal="left" vertical="center" wrapText="1"/>
    </xf>
    <xf numFmtId="43" fontId="35" fillId="0" borderId="26" xfId="0" applyNumberFormat="1" applyFont="1" applyFill="1" applyBorder="1" applyAlignment="1">
      <alignment horizontal="left" vertical="center" wrapText="1"/>
    </xf>
    <xf numFmtId="43" fontId="35" fillId="0" borderId="26" xfId="0" applyNumberFormat="1" applyFont="1" applyFill="1" applyBorder="1" applyAlignment="1">
      <alignment horizontal="center" vertical="center" wrapText="1"/>
    </xf>
    <xf numFmtId="4" fontId="35" fillId="0" borderId="48" xfId="0" applyNumberFormat="1" applyFont="1" applyFill="1" applyBorder="1"/>
    <xf numFmtId="4" fontId="35" fillId="0" borderId="26" xfId="0" applyNumberFormat="1" applyFont="1" applyFill="1" applyBorder="1"/>
    <xf numFmtId="4" fontId="45" fillId="0" borderId="26" xfId="0" applyNumberFormat="1" applyFont="1" applyFill="1" applyBorder="1"/>
    <xf numFmtId="43" fontId="76" fillId="0" borderId="0" xfId="0" applyNumberFormat="1" applyFont="1" applyFill="1"/>
    <xf numFmtId="43" fontId="38" fillId="0" borderId="26" xfId="0" applyNumberFormat="1" applyFont="1" applyFill="1" applyBorder="1" applyAlignment="1">
      <alignment horizontal="left" vertical="center" wrapText="1"/>
    </xf>
    <xf numFmtId="4" fontId="38" fillId="0" borderId="26" xfId="0" applyNumberFormat="1" applyFont="1" applyFill="1" applyBorder="1"/>
    <xf numFmtId="4" fontId="38" fillId="0" borderId="45" xfId="0" applyNumberFormat="1" applyFont="1" applyFill="1" applyBorder="1"/>
    <xf numFmtId="4" fontId="38" fillId="0" borderId="48" xfId="0" applyNumberFormat="1" applyFont="1" applyFill="1" applyBorder="1"/>
    <xf numFmtId="4" fontId="39" fillId="0" borderId="26" xfId="0" applyNumberFormat="1" applyFont="1" applyFill="1" applyBorder="1"/>
    <xf numFmtId="4" fontId="38" fillId="0" borderId="26" xfId="0" applyNumberFormat="1" applyFont="1" applyFill="1" applyBorder="1" applyAlignment="1">
      <alignment horizontal="right" vertical="center" wrapText="1"/>
    </xf>
    <xf numFmtId="0" fontId="39" fillId="0" borderId="26" xfId="0" applyFont="1" applyFill="1" applyBorder="1" applyAlignment="1">
      <alignment horizontal="left" vertical="center" wrapText="1"/>
    </xf>
    <xf numFmtId="4" fontId="35" fillId="0" borderId="0" xfId="0" applyNumberFormat="1" applyFont="1" applyFill="1" applyBorder="1"/>
    <xf numFmtId="4" fontId="38" fillId="0" borderId="0" xfId="0" applyNumberFormat="1" applyFont="1" applyFill="1" applyBorder="1"/>
    <xf numFmtId="4" fontId="35" fillId="0" borderId="46" xfId="0" applyNumberFormat="1" applyFont="1" applyFill="1" applyBorder="1" applyAlignment="1">
      <alignment vertical="center"/>
    </xf>
    <xf numFmtId="43" fontId="39" fillId="0" borderId="26" xfId="0" applyNumberFormat="1" applyFont="1" applyFill="1" applyBorder="1" applyAlignment="1">
      <alignment horizontal="left" vertical="center" wrapText="1"/>
    </xf>
    <xf numFmtId="43" fontId="39" fillId="0" borderId="26" xfId="0" applyNumberFormat="1" applyFont="1" applyFill="1" applyBorder="1" applyAlignment="1">
      <alignment horizontal="center" vertical="center" wrapText="1"/>
    </xf>
    <xf numFmtId="4" fontId="39" fillId="0" borderId="48" xfId="0" applyNumberFormat="1" applyFont="1" applyFill="1" applyBorder="1"/>
    <xf numFmtId="4" fontId="45" fillId="0" borderId="46" xfId="0" applyNumberFormat="1" applyFont="1" applyFill="1" applyBorder="1"/>
    <xf numFmtId="4" fontId="39" fillId="0" borderId="26" xfId="0" applyNumberFormat="1" applyFont="1" applyFill="1" applyBorder="1" applyAlignment="1">
      <alignment horizontal="right" vertical="center" wrapText="1"/>
    </xf>
    <xf numFmtId="43" fontId="77" fillId="0" borderId="0" xfId="0" applyNumberFormat="1" applyFont="1" applyFill="1"/>
    <xf numFmtId="4" fontId="39" fillId="0" borderId="0" xfId="0" applyNumberFormat="1" applyFont="1" applyFill="1" applyBorder="1"/>
    <xf numFmtId="4" fontId="45" fillId="0" borderId="0" xfId="0" applyNumberFormat="1" applyFont="1" applyFill="1" applyBorder="1"/>
    <xf numFmtId="168" fontId="35" fillId="0" borderId="26" xfId="0" applyNumberFormat="1" applyFont="1" applyFill="1" applyBorder="1" applyAlignment="1">
      <alignment horizontal="left" vertical="center"/>
    </xf>
    <xf numFmtId="43" fontId="38" fillId="0" borderId="26" xfId="0" applyNumberFormat="1" applyFont="1" applyFill="1" applyBorder="1" applyAlignment="1">
      <alignment horizontal="left" vertical="center"/>
    </xf>
    <xf numFmtId="43" fontId="35" fillId="0" borderId="26" xfId="26" applyNumberFormat="1" applyFont="1" applyFill="1" applyBorder="1" applyAlignment="1">
      <alignment horizontal="center" vertical="center" wrapText="1"/>
    </xf>
    <xf numFmtId="43" fontId="38" fillId="0" borderId="26" xfId="26" applyNumberFormat="1" applyFont="1" applyFill="1" applyBorder="1" applyAlignment="1">
      <alignment horizontal="center" vertical="center" wrapText="1"/>
    </xf>
    <xf numFmtId="4" fontId="38" fillId="0" borderId="26" xfId="0" applyNumberFormat="1" applyFont="1" applyFill="1" applyBorder="1" applyAlignment="1">
      <alignment horizontal="right"/>
    </xf>
    <xf numFmtId="43" fontId="35" fillId="0" borderId="23" xfId="0" applyNumberFormat="1" applyFont="1" applyFill="1" applyBorder="1" applyAlignment="1">
      <alignment horizontal="left" vertical="center"/>
    </xf>
    <xf numFmtId="43" fontId="35" fillId="0" borderId="23" xfId="26" applyNumberFormat="1" applyFont="1" applyFill="1" applyBorder="1" applyAlignment="1">
      <alignment horizontal="center" vertical="center" wrapText="1"/>
    </xf>
    <xf numFmtId="4" fontId="35" fillId="0" borderId="23" xfId="0" applyNumberFormat="1" applyFont="1" applyFill="1" applyBorder="1"/>
    <xf numFmtId="4" fontId="35" fillId="0" borderId="23" xfId="0" applyNumberFormat="1" applyFont="1" applyFill="1" applyBorder="1" applyAlignment="1">
      <alignment horizontal="right"/>
    </xf>
    <xf numFmtId="43" fontId="75" fillId="0" borderId="0" xfId="0" applyNumberFormat="1" applyFont="1" applyFill="1" applyAlignment="1">
      <alignment horizontal="left"/>
    </xf>
    <xf numFmtId="43" fontId="75" fillId="0" borderId="0" xfId="0" applyNumberFormat="1" applyFont="1" applyFill="1" applyBorder="1"/>
    <xf numFmtId="43" fontId="75" fillId="0" borderId="0" xfId="0" applyNumberFormat="1" applyFont="1" applyFill="1" applyBorder="1" applyAlignment="1">
      <alignment horizontal="center"/>
    </xf>
    <xf numFmtId="43" fontId="75" fillId="0" borderId="0" xfId="0" applyNumberFormat="1" applyFont="1" applyFill="1" applyAlignment="1">
      <alignment horizontal="right"/>
    </xf>
    <xf numFmtId="43" fontId="58" fillId="0" borderId="0" xfId="0" applyNumberFormat="1" applyFont="1" applyFill="1" applyAlignment="1">
      <alignment horizontal="left"/>
    </xf>
    <xf numFmtId="43" fontId="58" fillId="0" borderId="0" xfId="0" applyNumberFormat="1" applyFont="1" applyFill="1" applyBorder="1"/>
    <xf numFmtId="43" fontId="58" fillId="0" borderId="0" xfId="0" applyNumberFormat="1" applyFont="1" applyFill="1" applyBorder="1" applyAlignment="1">
      <alignment horizontal="center"/>
    </xf>
    <xf numFmtId="43" fontId="58" fillId="0" borderId="0" xfId="0" applyNumberFormat="1" applyFont="1" applyFill="1"/>
    <xf numFmtId="43" fontId="58" fillId="0" borderId="0" xfId="0" applyNumberFormat="1" applyFont="1" applyFill="1" applyAlignment="1">
      <alignment horizontal="right"/>
    </xf>
    <xf numFmtId="0" fontId="78" fillId="0" borderId="0" xfId="2" applyFont="1" applyFill="1" applyAlignment="1">
      <alignment vertical="center"/>
    </xf>
    <xf numFmtId="0" fontId="78" fillId="0" borderId="0" xfId="2" applyFont="1" applyFill="1" applyAlignment="1">
      <alignment vertical="center" wrapText="1"/>
    </xf>
    <xf numFmtId="43" fontId="35" fillId="0" borderId="0" xfId="0" applyNumberFormat="1" applyFont="1" applyFill="1" applyAlignment="1"/>
    <xf numFmtId="43" fontId="38" fillId="0" borderId="0" xfId="0" applyNumberFormat="1" applyFont="1" applyFill="1"/>
    <xf numFmtId="0" fontId="35" fillId="0" borderId="0" xfId="0" applyFont="1" applyFill="1" applyBorder="1" applyAlignment="1">
      <alignment vertical="center"/>
    </xf>
    <xf numFmtId="0" fontId="35" fillId="0" borderId="14" xfId="0" applyFont="1" applyFill="1" applyBorder="1" applyAlignment="1">
      <alignment horizontal="center" vertical="center"/>
    </xf>
    <xf numFmtId="0" fontId="35" fillId="0" borderId="0" xfId="0" applyFont="1" applyFill="1" applyBorder="1" applyAlignment="1">
      <alignment horizontal="center" vertical="center"/>
    </xf>
    <xf numFmtId="43" fontId="12" fillId="0" borderId="0" xfId="1" applyFont="1"/>
    <xf numFmtId="43" fontId="27" fillId="0" borderId="0" xfId="1" applyFont="1"/>
    <xf numFmtId="43" fontId="10" fillId="0" borderId="0" xfId="1" applyFont="1"/>
    <xf numFmtId="43" fontId="36" fillId="0" borderId="0" xfId="1" applyFont="1"/>
    <xf numFmtId="43" fontId="11" fillId="0" borderId="0" xfId="1" applyFont="1"/>
    <xf numFmtId="0" fontId="35" fillId="0" borderId="23" xfId="2" applyFont="1" applyFill="1" applyBorder="1" applyAlignment="1">
      <alignment horizontal="left" vertical="center"/>
    </xf>
    <xf numFmtId="0" fontId="35" fillId="0" borderId="23" xfId="2" applyFont="1" applyFill="1" applyBorder="1" applyAlignment="1">
      <alignment horizontal="center" vertical="center"/>
    </xf>
    <xf numFmtId="4" fontId="35" fillId="0" borderId="13" xfId="2" applyNumberFormat="1" applyFont="1" applyFill="1" applyBorder="1" applyAlignment="1">
      <alignment vertical="center"/>
    </xf>
    <xf numFmtId="4" fontId="35" fillId="0" borderId="25" xfId="2" applyNumberFormat="1" applyFont="1" applyFill="1" applyBorder="1" applyAlignment="1">
      <alignment vertical="center"/>
    </xf>
    <xf numFmtId="4" fontId="35" fillId="0" borderId="23" xfId="1" applyNumberFormat="1" applyFont="1" applyFill="1" applyBorder="1" applyAlignment="1">
      <alignment vertical="center"/>
    </xf>
    <xf numFmtId="49" fontId="58" fillId="0" borderId="13" xfId="2" applyNumberFormat="1" applyFont="1" applyFill="1" applyBorder="1" applyAlignment="1">
      <alignment horizontal="center" vertical="center"/>
    </xf>
    <xf numFmtId="165" fontId="58" fillId="0" borderId="13" xfId="2" applyNumberFormat="1" applyFont="1" applyFill="1" applyBorder="1" applyAlignment="1">
      <alignment horizontal="center" vertical="center"/>
    </xf>
    <xf numFmtId="0" fontId="58" fillId="0" borderId="0" xfId="2" applyFont="1" applyFill="1" applyBorder="1" applyAlignment="1">
      <alignment horizontal="center" vertical="center"/>
    </xf>
    <xf numFmtId="0" fontId="58" fillId="0" borderId="20" xfId="2" applyFont="1" applyFill="1" applyBorder="1" applyAlignment="1">
      <alignment horizontal="center" vertical="center"/>
    </xf>
    <xf numFmtId="0" fontId="79" fillId="0" borderId="0" xfId="0" applyFont="1" applyFill="1" applyAlignment="1">
      <alignment vertical="center"/>
    </xf>
    <xf numFmtId="0" fontId="69" fillId="0" borderId="13" xfId="0" applyFont="1" applyFill="1" applyBorder="1" applyAlignment="1">
      <alignment vertical="center"/>
    </xf>
    <xf numFmtId="0" fontId="69" fillId="0" borderId="13" xfId="0" applyFont="1" applyFill="1" applyBorder="1" applyAlignment="1">
      <alignment horizontal="center" vertical="center"/>
    </xf>
    <xf numFmtId="0" fontId="80" fillId="0" borderId="13" xfId="14" applyFont="1" applyFill="1" applyBorder="1" applyAlignment="1">
      <alignment vertical="center" wrapText="1"/>
    </xf>
    <xf numFmtId="0" fontId="69" fillId="0" borderId="13" xfId="0" applyFont="1" applyFill="1" applyBorder="1" applyAlignment="1">
      <alignment vertical="center" wrapText="1"/>
    </xf>
    <xf numFmtId="0" fontId="63" fillId="0" borderId="0" xfId="0" applyFont="1" applyFill="1" applyAlignment="1">
      <alignment horizontal="center" vertical="center"/>
    </xf>
    <xf numFmtId="0" fontId="80" fillId="0" borderId="13" xfId="2" applyFont="1" applyFill="1" applyBorder="1" applyAlignment="1">
      <alignment horizontal="center" vertical="center" wrapText="1"/>
    </xf>
    <xf numFmtId="0" fontId="80" fillId="0" borderId="13" xfId="14" applyFont="1" applyFill="1" applyBorder="1" applyAlignment="1">
      <alignment horizontal="center" vertical="center" wrapText="1"/>
    </xf>
    <xf numFmtId="0" fontId="69" fillId="0" borderId="0" xfId="0" applyFont="1" applyFill="1" applyBorder="1" applyAlignment="1">
      <alignment horizontal="center" vertical="center"/>
    </xf>
    <xf numFmtId="0" fontId="69" fillId="0" borderId="0" xfId="0" applyFont="1" applyFill="1" applyAlignment="1">
      <alignment horizontal="center" vertical="center"/>
    </xf>
    <xf numFmtId="0" fontId="63" fillId="0" borderId="0" xfId="0" applyFont="1" applyFill="1" applyAlignment="1">
      <alignment vertical="center" wrapText="1"/>
    </xf>
    <xf numFmtId="0" fontId="79" fillId="0" borderId="0" xfId="0" applyFont="1" applyFill="1" applyAlignment="1">
      <alignment vertical="center" wrapText="1"/>
    </xf>
    <xf numFmtId="0" fontId="63" fillId="0" borderId="20" xfId="0" applyFont="1" applyFill="1" applyBorder="1" applyAlignment="1">
      <alignment horizontal="center" vertical="center"/>
    </xf>
    <xf numFmtId="0" fontId="63" fillId="0" borderId="13" xfId="0" applyFont="1" applyFill="1" applyBorder="1" applyAlignment="1">
      <alignment horizontal="center" vertical="center"/>
    </xf>
    <xf numFmtId="0" fontId="63" fillId="0" borderId="13" xfId="0" applyFont="1" applyFill="1" applyBorder="1" applyAlignment="1">
      <alignment horizontal="center" vertical="center" wrapText="1"/>
    </xf>
    <xf numFmtId="0" fontId="16" fillId="0" borderId="30" xfId="0" applyFont="1" applyBorder="1" applyAlignment="1">
      <alignment horizontal="center" vertical="center" wrapText="1"/>
    </xf>
    <xf numFmtId="0" fontId="17" fillId="0" borderId="30" xfId="0" applyFont="1" applyBorder="1" applyAlignment="1">
      <alignment horizontal="center" vertical="center" wrapText="1"/>
    </xf>
    <xf numFmtId="0" fontId="63" fillId="0" borderId="14" xfId="0" applyFont="1" applyFill="1" applyBorder="1" applyAlignment="1">
      <alignment horizontal="center" vertical="center"/>
    </xf>
    <xf numFmtId="0" fontId="35" fillId="0" borderId="13" xfId="0" applyFont="1" applyFill="1" applyBorder="1" applyAlignment="1">
      <alignment horizontal="center" vertical="center" wrapText="1"/>
    </xf>
    <xf numFmtId="0" fontId="17" fillId="0" borderId="52" xfId="0" applyFont="1" applyBorder="1" applyAlignment="1">
      <alignment horizontal="center" vertical="center" wrapText="1"/>
    </xf>
    <xf numFmtId="0" fontId="17" fillId="0" borderId="52" xfId="0" applyFont="1" applyBorder="1" applyAlignment="1">
      <alignment vertical="center" wrapText="1"/>
    </xf>
    <xf numFmtId="0" fontId="16" fillId="0" borderId="52" xfId="0" applyFont="1" applyBorder="1" applyAlignment="1">
      <alignment horizontal="center" vertical="center" wrapText="1"/>
    </xf>
    <xf numFmtId="4" fontId="17" fillId="0" borderId="52" xfId="0" applyNumberFormat="1" applyFont="1" applyBorder="1" applyAlignment="1">
      <alignment vertical="center" wrapText="1"/>
    </xf>
    <xf numFmtId="0" fontId="34" fillId="0" borderId="31" xfId="0" applyFont="1" applyBorder="1" applyAlignment="1">
      <alignment horizontal="center" vertical="center" wrapText="1"/>
    </xf>
    <xf numFmtId="0" fontId="34" fillId="0" borderId="31" xfId="0" applyFont="1" applyBorder="1" applyAlignment="1">
      <alignment vertical="center" wrapText="1"/>
    </xf>
    <xf numFmtId="4" fontId="34" fillId="0" borderId="31" xfId="0" applyNumberFormat="1" applyFont="1" applyBorder="1" applyAlignment="1">
      <alignment vertical="center" wrapText="1"/>
    </xf>
    <xf numFmtId="4" fontId="34" fillId="0" borderId="31" xfId="0" applyNumberFormat="1" applyFont="1" applyBorder="1"/>
    <xf numFmtId="0" fontId="16" fillId="0" borderId="31" xfId="0" applyFont="1" applyBorder="1" applyAlignment="1">
      <alignment vertical="center" wrapText="1"/>
    </xf>
    <xf numFmtId="0" fontId="24" fillId="0" borderId="31" xfId="0" applyFont="1" applyBorder="1" applyAlignment="1">
      <alignment vertical="center" wrapText="1"/>
    </xf>
    <xf numFmtId="0" fontId="16" fillId="0" borderId="31" xfId="0" applyFont="1" applyBorder="1" applyAlignment="1">
      <alignment horizontal="center" vertical="center" wrapText="1"/>
    </xf>
    <xf numFmtId="4" fontId="16" fillId="0" borderId="31" xfId="0" applyNumberFormat="1" applyFont="1" applyBorder="1" applyAlignment="1">
      <alignment vertical="center" wrapText="1"/>
    </xf>
    <xf numFmtId="4" fontId="16" fillId="0" borderId="31" xfId="0" applyNumberFormat="1" applyFont="1" applyBorder="1"/>
    <xf numFmtId="0" fontId="24" fillId="0" borderId="31" xfId="0" applyFont="1" applyBorder="1" applyAlignment="1">
      <alignment horizontal="center" vertical="center" wrapText="1"/>
    </xf>
    <xf numFmtId="4" fontId="24" fillId="0" borderId="31" xfId="0" applyNumberFormat="1" applyFont="1" applyBorder="1" applyAlignment="1">
      <alignment vertical="center" wrapText="1"/>
    </xf>
    <xf numFmtId="4" fontId="24" fillId="0" borderId="31" xfId="0" applyNumberFormat="1" applyFont="1" applyBorder="1"/>
    <xf numFmtId="0" fontId="34" fillId="0" borderId="32" xfId="0" applyFont="1" applyBorder="1" applyAlignment="1">
      <alignment horizontal="center" vertical="center" wrapText="1"/>
    </xf>
    <xf numFmtId="0" fontId="34" fillId="0" borderId="32" xfId="0" applyFont="1" applyBorder="1" applyAlignment="1">
      <alignment vertical="center" wrapText="1"/>
    </xf>
    <xf numFmtId="4" fontId="34" fillId="0" borderId="32" xfId="0" applyNumberFormat="1" applyFont="1" applyBorder="1" applyAlignment="1">
      <alignment vertical="center" wrapText="1"/>
    </xf>
    <xf numFmtId="0" fontId="38" fillId="0" borderId="0" xfId="28" applyFont="1" applyFill="1" applyAlignment="1">
      <alignment vertical="center"/>
    </xf>
    <xf numFmtId="0" fontId="83" fillId="0" borderId="0" xfId="28" applyFont="1" applyFill="1" applyAlignment="1">
      <alignment vertical="center"/>
    </xf>
    <xf numFmtId="0" fontId="2" fillId="0" borderId="0" xfId="0" applyFont="1" applyAlignment="1"/>
    <xf numFmtId="165" fontId="58" fillId="0" borderId="13" xfId="0" applyNumberFormat="1" applyFont="1" applyFill="1" applyBorder="1" applyAlignment="1">
      <alignment horizontal="center" vertical="center" wrapText="1"/>
    </xf>
    <xf numFmtId="0" fontId="58" fillId="0" borderId="0" xfId="28" applyFont="1" applyFill="1" applyAlignment="1">
      <alignment vertical="center"/>
    </xf>
    <xf numFmtId="0" fontId="35" fillId="0" borderId="27" xfId="28" applyFont="1" applyFill="1" applyBorder="1" applyAlignment="1">
      <alignment horizontal="left" vertical="center" wrapText="1"/>
    </xf>
    <xf numFmtId="0" fontId="35" fillId="0" borderId="27" xfId="28" applyFont="1" applyFill="1" applyBorder="1" applyAlignment="1">
      <alignment horizontal="center" vertical="center" wrapText="1"/>
    </xf>
    <xf numFmtId="4" fontId="35" fillId="0" borderId="27" xfId="0" applyNumberFormat="1" applyFont="1" applyFill="1" applyBorder="1" applyAlignment="1">
      <alignment horizontal="right" vertical="center" wrapText="1"/>
    </xf>
    <xf numFmtId="0" fontId="35" fillId="0" borderId="0" xfId="28" applyFont="1" applyFill="1" applyAlignment="1">
      <alignment vertical="center" wrapText="1"/>
    </xf>
    <xf numFmtId="0" fontId="38" fillId="0" borderId="26" xfId="28" applyFont="1" applyFill="1" applyBorder="1" applyAlignment="1">
      <alignment horizontal="left" vertical="center" wrapText="1"/>
    </xf>
    <xf numFmtId="0" fontId="38" fillId="0" borderId="26" xfId="28" applyFont="1" applyFill="1" applyBorder="1" applyAlignment="1">
      <alignment horizontal="center" vertical="center" wrapText="1"/>
    </xf>
    <xf numFmtId="0" fontId="38" fillId="0" borderId="0" xfId="28" applyFont="1" applyFill="1" applyAlignment="1">
      <alignment vertical="center" wrapText="1"/>
    </xf>
    <xf numFmtId="0" fontId="39" fillId="0" borderId="26" xfId="28" applyFont="1" applyFill="1" applyBorder="1" applyAlignment="1">
      <alignment horizontal="left" vertical="center" wrapText="1"/>
    </xf>
    <xf numFmtId="0" fontId="39" fillId="0" borderId="26" xfId="28" applyFont="1" applyFill="1" applyBorder="1" applyAlignment="1">
      <alignment horizontal="center" vertical="center" wrapText="1"/>
    </xf>
    <xf numFmtId="0" fontId="39" fillId="0" borderId="0" xfId="28" applyFont="1" applyFill="1" applyAlignment="1">
      <alignment vertical="center" wrapText="1"/>
    </xf>
    <xf numFmtId="4" fontId="84" fillId="0" borderId="26" xfId="0" applyNumberFormat="1" applyFont="1" applyFill="1" applyBorder="1" applyAlignment="1">
      <alignment horizontal="right" vertical="center" wrapText="1"/>
    </xf>
    <xf numFmtId="4" fontId="38" fillId="0" borderId="26" xfId="0" applyNumberFormat="1" applyFont="1" applyFill="1" applyBorder="1" applyAlignment="1">
      <alignment horizontal="right" vertical="center"/>
    </xf>
    <xf numFmtId="0" fontId="35" fillId="0" borderId="26" xfId="28" applyFont="1" applyFill="1" applyBorder="1" applyAlignment="1">
      <alignment horizontal="left" vertical="center" wrapText="1"/>
    </xf>
    <xf numFmtId="0" fontId="35" fillId="0" borderId="26" xfId="28" applyFont="1" applyFill="1" applyBorder="1" applyAlignment="1">
      <alignment horizontal="center" vertical="center" wrapText="1"/>
    </xf>
    <xf numFmtId="0" fontId="35" fillId="0" borderId="0" xfId="28" applyFont="1" applyFill="1" applyAlignment="1">
      <alignment vertical="center"/>
    </xf>
    <xf numFmtId="0" fontId="39" fillId="0" borderId="0" xfId="28" applyFont="1" applyFill="1" applyAlignment="1">
      <alignment vertical="center"/>
    </xf>
    <xf numFmtId="4" fontId="38" fillId="0" borderId="26" xfId="28" applyNumberFormat="1" applyFont="1" applyFill="1" applyBorder="1" applyAlignment="1">
      <alignment horizontal="right" vertical="center"/>
    </xf>
    <xf numFmtId="4" fontId="38" fillId="0" borderId="26" xfId="0" applyNumberFormat="1" applyFont="1" applyFill="1" applyBorder="1" applyAlignment="1">
      <alignment horizontal="right" vertical="top"/>
    </xf>
    <xf numFmtId="0" fontId="35" fillId="0" borderId="23" xfId="28" applyFont="1" applyFill="1" applyBorder="1" applyAlignment="1">
      <alignment horizontal="left" vertical="center" wrapText="1"/>
    </xf>
    <xf numFmtId="0" fontId="35" fillId="0" borderId="23" xfId="28" applyFont="1" applyFill="1" applyBorder="1" applyAlignment="1">
      <alignment horizontal="center" vertical="center" wrapText="1"/>
    </xf>
    <xf numFmtId="4" fontId="35" fillId="0" borderId="23" xfId="28" applyNumberFormat="1" applyFont="1" applyFill="1" applyBorder="1" applyAlignment="1">
      <alignment horizontal="right" vertical="center"/>
    </xf>
    <xf numFmtId="0" fontId="57" fillId="0" borderId="0" xfId="28" applyFont="1" applyFill="1" applyAlignment="1">
      <alignment vertical="center"/>
    </xf>
    <xf numFmtId="0" fontId="40" fillId="0" borderId="0" xfId="28" applyFont="1" applyFill="1" applyAlignment="1">
      <alignment horizontal="left" vertical="center"/>
    </xf>
    <xf numFmtId="0" fontId="38" fillId="0" borderId="0" xfId="28" applyFont="1" applyFill="1" applyAlignment="1">
      <alignment horizontal="center" vertical="center"/>
    </xf>
    <xf numFmtId="0" fontId="86" fillId="0" borderId="0" xfId="0" applyFont="1" applyFill="1" applyAlignment="1">
      <alignment vertical="center"/>
    </xf>
    <xf numFmtId="0" fontId="87" fillId="0" borderId="0" xfId="0" applyFont="1" applyFill="1" applyAlignment="1">
      <alignment vertical="center"/>
    </xf>
    <xf numFmtId="2" fontId="63" fillId="0" borderId="18" xfId="0" applyNumberFormat="1" applyFont="1" applyFill="1" applyBorder="1" applyAlignment="1">
      <alignment horizontal="center" vertical="center" wrapText="1"/>
    </xf>
    <xf numFmtId="2" fontId="63" fillId="0" borderId="13" xfId="0" applyNumberFormat="1" applyFont="1" applyFill="1" applyBorder="1" applyAlignment="1">
      <alignment horizontal="center" vertical="center" wrapText="1"/>
    </xf>
    <xf numFmtId="0" fontId="63" fillId="0" borderId="13" xfId="28" applyFont="1" applyFill="1" applyBorder="1" applyAlignment="1">
      <alignment horizontal="center" vertical="center" wrapText="1"/>
    </xf>
    <xf numFmtId="49" fontId="69" fillId="0" borderId="13" xfId="0" applyNumberFormat="1" applyFont="1" applyFill="1" applyBorder="1" applyAlignment="1">
      <alignment horizontal="center" vertical="center" wrapText="1"/>
    </xf>
    <xf numFmtId="49" fontId="69" fillId="0" borderId="13" xfId="28" applyNumberFormat="1" applyFont="1" applyFill="1" applyBorder="1" applyAlignment="1">
      <alignment horizontal="center" vertical="center" wrapText="1"/>
    </xf>
    <xf numFmtId="165" fontId="58" fillId="0" borderId="13" xfId="28" applyNumberFormat="1" applyFont="1" applyFill="1" applyBorder="1" applyAlignment="1">
      <alignment horizontal="center" vertical="center"/>
    </xf>
    <xf numFmtId="165" fontId="58" fillId="0" borderId="13" xfId="28" applyNumberFormat="1" applyFont="1" applyFill="1" applyBorder="1" applyAlignment="1">
      <alignment horizontal="center" vertical="center" wrapText="1"/>
    </xf>
    <xf numFmtId="0" fontId="63" fillId="0" borderId="27" xfId="0" applyFont="1" applyFill="1" applyBorder="1" applyAlignment="1">
      <alignment horizontal="center" vertical="center"/>
    </xf>
    <xf numFmtId="49" fontId="63" fillId="0" borderId="27" xfId="0" applyNumberFormat="1" applyFont="1" applyFill="1" applyBorder="1" applyAlignment="1">
      <alignment horizontal="center" vertical="center" wrapText="1"/>
    </xf>
    <xf numFmtId="43" fontId="63" fillId="0" borderId="34" xfId="26" applyNumberFormat="1" applyFont="1" applyFill="1" applyBorder="1" applyAlignment="1">
      <alignment horizontal="right" vertical="center" wrapText="1"/>
    </xf>
    <xf numFmtId="165" fontId="63" fillId="0" borderId="26" xfId="0" applyNumberFormat="1" applyFont="1" applyFill="1" applyBorder="1" applyAlignment="1">
      <alignment horizontal="left" vertical="center" wrapText="1"/>
    </xf>
    <xf numFmtId="0" fontId="63" fillId="0" borderId="26" xfId="0" applyFont="1" applyFill="1" applyBorder="1" applyAlignment="1">
      <alignment horizontal="center" vertical="center" wrapText="1"/>
    </xf>
    <xf numFmtId="4" fontId="63" fillId="0" borderId="26" xfId="0" applyNumberFormat="1" applyFont="1" applyFill="1" applyBorder="1" applyAlignment="1">
      <alignment horizontal="right" vertical="center" wrapText="1"/>
    </xf>
    <xf numFmtId="43" fontId="63" fillId="0" borderId="26" xfId="26" applyNumberFormat="1" applyFont="1" applyFill="1" applyBorder="1" applyAlignment="1">
      <alignment horizontal="right" vertical="center" wrapText="1"/>
    </xf>
    <xf numFmtId="0" fontId="69" fillId="0" borderId="26" xfId="0" applyFont="1" applyFill="1" applyBorder="1" applyAlignment="1">
      <alignment horizontal="left" vertical="center" wrapText="1"/>
    </xf>
    <xf numFmtId="0" fontId="69" fillId="0" borderId="26" xfId="0" applyFont="1" applyFill="1" applyBorder="1" applyAlignment="1">
      <alignment horizontal="center" vertical="center" wrapText="1"/>
    </xf>
    <xf numFmtId="4" fontId="69" fillId="0" borderId="26" xfId="0" applyNumberFormat="1" applyFont="1" applyFill="1" applyBorder="1" applyAlignment="1">
      <alignment horizontal="right" vertical="center" wrapText="1"/>
    </xf>
    <xf numFmtId="2" fontId="69" fillId="0" borderId="27" xfId="0" applyNumberFormat="1" applyFont="1" applyFill="1" applyBorder="1" applyAlignment="1">
      <alignment horizontal="center" vertical="center" wrapText="1"/>
    </xf>
    <xf numFmtId="0" fontId="88" fillId="0" borderId="26" xfId="0" applyFont="1" applyFill="1" applyBorder="1" applyAlignment="1">
      <alignment horizontal="left" vertical="center" wrapText="1"/>
    </xf>
    <xf numFmtId="0" fontId="88" fillId="0" borderId="26" xfId="0" applyFont="1" applyFill="1" applyBorder="1" applyAlignment="1">
      <alignment horizontal="center" vertical="center" wrapText="1"/>
    </xf>
    <xf numFmtId="4" fontId="88" fillId="0" borderId="26" xfId="0" applyNumberFormat="1" applyFont="1" applyFill="1" applyBorder="1" applyAlignment="1">
      <alignment horizontal="right" vertical="center" wrapText="1"/>
    </xf>
    <xf numFmtId="2" fontId="88" fillId="0" borderId="26" xfId="0" applyNumberFormat="1" applyFont="1" applyFill="1" applyBorder="1" applyAlignment="1">
      <alignment horizontal="center" vertical="center" wrapText="1"/>
    </xf>
    <xf numFmtId="0" fontId="88" fillId="0" borderId="0" xfId="0" applyFont="1" applyFill="1" applyAlignment="1">
      <alignment vertical="center"/>
    </xf>
    <xf numFmtId="2" fontId="69" fillId="0" borderId="26" xfId="0" applyNumberFormat="1" applyFont="1" applyFill="1" applyBorder="1" applyAlignment="1">
      <alignment horizontal="center" vertical="center" wrapText="1"/>
    </xf>
    <xf numFmtId="4" fontId="69" fillId="0" borderId="26" xfId="0" applyNumberFormat="1" applyFont="1" applyFill="1" applyBorder="1" applyAlignment="1">
      <alignment horizontal="right" vertical="center"/>
    </xf>
    <xf numFmtId="0" fontId="63" fillId="0" borderId="26" xfId="0" applyFont="1" applyFill="1" applyBorder="1" applyAlignment="1">
      <alignment horizontal="left" vertical="center" wrapText="1"/>
    </xf>
    <xf numFmtId="2" fontId="63" fillId="0" borderId="26" xfId="0" applyNumberFormat="1" applyFont="1" applyFill="1" applyBorder="1" applyAlignment="1">
      <alignment horizontal="center" vertical="center" wrapText="1"/>
    </xf>
    <xf numFmtId="2" fontId="69" fillId="0" borderId="26" xfId="0" applyNumberFormat="1" applyFont="1" applyFill="1" applyBorder="1" applyAlignment="1">
      <alignment horizontal="left" vertical="center" wrapText="1"/>
    </xf>
    <xf numFmtId="2" fontId="69" fillId="0" borderId="26" xfId="0" applyNumberFormat="1" applyFont="1" applyFill="1" applyBorder="1" applyAlignment="1">
      <alignment horizontal="center" vertical="center"/>
    </xf>
    <xf numFmtId="43" fontId="88" fillId="0" borderId="26" xfId="0" applyNumberFormat="1" applyFont="1" applyFill="1" applyBorder="1" applyAlignment="1">
      <alignment horizontal="left" vertical="center" wrapText="1"/>
    </xf>
    <xf numFmtId="43" fontId="88" fillId="0" borderId="26" xfId="0" applyNumberFormat="1" applyFont="1" applyFill="1" applyBorder="1" applyAlignment="1">
      <alignment horizontal="center" vertical="center" wrapText="1"/>
    </xf>
    <xf numFmtId="2" fontId="88" fillId="0" borderId="26" xfId="0" applyNumberFormat="1" applyFont="1" applyFill="1" applyBorder="1" applyAlignment="1">
      <alignment horizontal="left" vertical="center" wrapText="1"/>
    </xf>
    <xf numFmtId="4" fontId="88" fillId="0" borderId="26" xfId="0" applyNumberFormat="1" applyFont="1" applyFill="1" applyBorder="1" applyAlignment="1">
      <alignment horizontal="right" vertical="center"/>
    </xf>
    <xf numFmtId="0" fontId="69" fillId="0" borderId="23" xfId="0" applyFont="1" applyFill="1" applyBorder="1" applyAlignment="1">
      <alignment horizontal="left" vertical="center" wrapText="1"/>
    </xf>
    <xf numFmtId="0" fontId="69" fillId="0" borderId="23" xfId="0" applyFont="1" applyFill="1" applyBorder="1" applyAlignment="1">
      <alignment horizontal="center" vertical="center" wrapText="1"/>
    </xf>
    <xf numFmtId="4" fontId="69" fillId="0" borderId="23" xfId="0" applyNumberFormat="1" applyFont="1" applyFill="1" applyBorder="1" applyAlignment="1">
      <alignment horizontal="right" vertical="center"/>
    </xf>
    <xf numFmtId="2" fontId="69" fillId="0" borderId="23" xfId="0" applyNumberFormat="1" applyFont="1" applyFill="1" applyBorder="1" applyAlignment="1">
      <alignment horizontal="center" vertical="center" wrapText="1"/>
    </xf>
    <xf numFmtId="0" fontId="69" fillId="0" borderId="27" xfId="0" applyFont="1" applyFill="1" applyBorder="1" applyAlignment="1">
      <alignment horizontal="left" vertical="center" wrapText="1"/>
    </xf>
    <xf numFmtId="0" fontId="69" fillId="0" borderId="27" xfId="0" applyFont="1" applyFill="1" applyBorder="1" applyAlignment="1">
      <alignment horizontal="center" vertical="center" wrapText="1"/>
    </xf>
    <xf numFmtId="4" fontId="69" fillId="0" borderId="27" xfId="0" applyNumberFormat="1" applyFont="1" applyFill="1" applyBorder="1" applyAlignment="1">
      <alignment horizontal="right" vertical="center"/>
    </xf>
    <xf numFmtId="0" fontId="58" fillId="0" borderId="0" xfId="0" applyFont="1" applyFill="1"/>
    <xf numFmtId="0" fontId="0" fillId="0" borderId="0" xfId="0" applyFill="1" applyAlignment="1"/>
    <xf numFmtId="0" fontId="35" fillId="0" borderId="0" xfId="0" applyFont="1" applyFill="1" applyBorder="1" applyAlignment="1">
      <alignment horizontal="centerContinuous" vertical="center"/>
    </xf>
    <xf numFmtId="0" fontId="35" fillId="0" borderId="0" xfId="0" applyFont="1" applyFill="1" applyBorder="1" applyAlignment="1">
      <alignment horizontal="center" wrapText="1"/>
    </xf>
    <xf numFmtId="0" fontId="35" fillId="0" borderId="0" xfId="0" applyFont="1" applyFill="1" applyAlignment="1">
      <alignment horizontal="center" wrapText="1"/>
    </xf>
    <xf numFmtId="49" fontId="90" fillId="0" borderId="13" xfId="0" applyNumberFormat="1" applyFont="1" applyFill="1" applyBorder="1" applyAlignment="1">
      <alignment horizontal="center" vertical="center" wrapText="1"/>
    </xf>
    <xf numFmtId="49" fontId="90" fillId="0" borderId="13" xfId="28" applyNumberFormat="1" applyFont="1" applyFill="1" applyBorder="1" applyAlignment="1">
      <alignment horizontal="center" vertical="center" wrapText="1"/>
    </xf>
    <xf numFmtId="165" fontId="75" fillId="0" borderId="13" xfId="0" applyNumberFormat="1" applyFont="1" applyFill="1" applyBorder="1" applyAlignment="1">
      <alignment horizontal="center" vertical="center" wrapText="1"/>
    </xf>
    <xf numFmtId="0" fontId="90" fillId="0" borderId="0" xfId="0" applyFont="1" applyFill="1"/>
    <xf numFmtId="0" fontId="35" fillId="0" borderId="27" xfId="0" applyFont="1" applyFill="1" applyBorder="1" applyAlignment="1">
      <alignment horizontal="center" vertical="center"/>
    </xf>
    <xf numFmtId="49" fontId="35" fillId="0" borderId="27" xfId="0" applyNumberFormat="1" applyFont="1" applyFill="1" applyBorder="1" applyAlignment="1">
      <alignment horizontal="center" vertical="center" wrapText="1"/>
    </xf>
    <xf numFmtId="4" fontId="35" fillId="0" borderId="27" xfId="28" applyNumberFormat="1" applyFont="1" applyFill="1" applyBorder="1" applyAlignment="1">
      <alignment horizontal="right" vertical="center" wrapText="1"/>
    </xf>
    <xf numFmtId="4" fontId="35" fillId="0" borderId="27" xfId="28" applyNumberFormat="1" applyFont="1" applyFill="1" applyBorder="1" applyAlignment="1">
      <alignment horizontal="right" vertical="center"/>
    </xf>
    <xf numFmtId="0" fontId="59" fillId="0" borderId="0" xfId="0" applyFont="1" applyFill="1"/>
    <xf numFmtId="165" fontId="35" fillId="0" borderId="26" xfId="0" applyNumberFormat="1" applyFont="1" applyFill="1" applyBorder="1" applyAlignment="1">
      <alignment horizontal="left" vertical="center" wrapText="1"/>
    </xf>
    <xf numFmtId="0" fontId="35" fillId="0" borderId="26" xfId="0" applyFont="1" applyFill="1" applyBorder="1" applyAlignment="1">
      <alignment horizontal="center" vertical="center" wrapText="1"/>
    </xf>
    <xf numFmtId="0" fontId="38" fillId="0" borderId="26" xfId="0" applyFont="1" applyFill="1" applyBorder="1" applyAlignment="1">
      <alignment horizontal="center" vertical="center" wrapText="1"/>
    </xf>
    <xf numFmtId="0" fontId="39" fillId="0" borderId="26" xfId="0" applyFont="1" applyFill="1" applyBorder="1" applyAlignment="1">
      <alignment horizontal="center" vertical="center" wrapText="1"/>
    </xf>
    <xf numFmtId="0" fontId="56" fillId="0" borderId="0" xfId="0" applyFont="1" applyFill="1"/>
    <xf numFmtId="0" fontId="38" fillId="0" borderId="23" xfId="0" applyFont="1" applyFill="1" applyBorder="1" applyAlignment="1">
      <alignment horizontal="left" vertical="center" wrapText="1"/>
    </xf>
    <xf numFmtId="0" fontId="38" fillId="0" borderId="23" xfId="0" applyFont="1" applyFill="1" applyBorder="1" applyAlignment="1">
      <alignment horizontal="center" vertical="center" wrapText="1"/>
    </xf>
    <xf numFmtId="4" fontId="38" fillId="0" borderId="23" xfId="0" applyNumberFormat="1" applyFont="1" applyFill="1" applyBorder="1" applyAlignment="1">
      <alignment horizontal="right" vertical="center" wrapText="1"/>
    </xf>
    <xf numFmtId="4" fontId="35" fillId="0" borderId="23" xfId="0" applyNumberFormat="1" applyFont="1" applyFill="1" applyBorder="1" applyAlignment="1">
      <alignment horizontal="right" vertical="center" wrapText="1"/>
    </xf>
    <xf numFmtId="0" fontId="38" fillId="0" borderId="27" xfId="0" applyFont="1" applyFill="1" applyBorder="1" applyAlignment="1">
      <alignment horizontal="left" vertical="center" wrapText="1"/>
    </xf>
    <xf numFmtId="0" fontId="38" fillId="0" borderId="27" xfId="0" applyFont="1" applyFill="1" applyBorder="1" applyAlignment="1">
      <alignment horizontal="center" vertical="center" wrapText="1"/>
    </xf>
    <xf numFmtId="4" fontId="38" fillId="0" borderId="27" xfId="0" applyNumberFormat="1" applyFont="1" applyFill="1" applyBorder="1" applyAlignment="1">
      <alignment horizontal="right"/>
    </xf>
    <xf numFmtId="4" fontId="38" fillId="0" borderId="23" xfId="0" applyNumberFormat="1" applyFont="1" applyFill="1" applyBorder="1" applyAlignment="1">
      <alignment horizontal="right"/>
    </xf>
    <xf numFmtId="0" fontId="58" fillId="0" borderId="0" xfId="0" applyFont="1" applyFill="1" applyAlignment="1">
      <alignment horizontal="center"/>
    </xf>
    <xf numFmtId="0" fontId="16" fillId="0" borderId="0" xfId="29" applyFont="1" applyAlignment="1">
      <alignment vertical="center"/>
    </xf>
    <xf numFmtId="0" fontId="48" fillId="0" borderId="0" xfId="29" applyAlignment="1">
      <alignment vertical="center"/>
    </xf>
    <xf numFmtId="0" fontId="35" fillId="0" borderId="18" xfId="29" applyFont="1" applyBorder="1" applyAlignment="1">
      <alignment horizontal="center" vertical="center" wrapText="1"/>
    </xf>
    <xf numFmtId="0" fontId="17" fillId="0" borderId="13" xfId="29" applyFont="1" applyBorder="1" applyAlignment="1">
      <alignment horizontal="center" vertical="center" wrapText="1"/>
    </xf>
    <xf numFmtId="0" fontId="35" fillId="0" borderId="25" xfId="29" applyFont="1" applyBorder="1" applyAlignment="1">
      <alignment horizontal="center" vertical="center" wrapText="1"/>
    </xf>
    <xf numFmtId="0" fontId="35" fillId="0" borderId="13" xfId="29" applyFont="1" applyBorder="1" applyAlignment="1">
      <alignment horizontal="center" vertical="center" wrapText="1"/>
    </xf>
    <xf numFmtId="165" fontId="38" fillId="0" borderId="13" xfId="29" applyNumberFormat="1" applyFont="1" applyBorder="1" applyAlignment="1">
      <alignment horizontal="center" vertical="center" wrapText="1"/>
    </xf>
    <xf numFmtId="165" fontId="16" fillId="0" borderId="13" xfId="29" applyNumberFormat="1" applyFont="1" applyBorder="1" applyAlignment="1">
      <alignment horizontal="center" vertical="center" wrapText="1"/>
    </xf>
    <xf numFmtId="165" fontId="2" fillId="0" borderId="13" xfId="29" applyNumberFormat="1" applyFont="1" applyBorder="1" applyAlignment="1">
      <alignment horizontal="center" vertical="center" wrapText="1"/>
    </xf>
    <xf numFmtId="0" fontId="16" fillId="0" borderId="13" xfId="29" applyFont="1" applyBorder="1" applyAlignment="1">
      <alignment vertical="center"/>
    </xf>
    <xf numFmtId="165" fontId="35" fillId="0" borderId="16" xfId="29" applyNumberFormat="1" applyFont="1" applyBorder="1" applyAlignment="1">
      <alignment horizontal="center" vertical="center" wrapText="1"/>
    </xf>
    <xf numFmtId="3" fontId="35" fillId="0" borderId="16" xfId="29" applyNumberFormat="1" applyFont="1" applyBorder="1" applyAlignment="1">
      <alignment horizontal="center" vertical="center" wrapText="1"/>
    </xf>
    <xf numFmtId="4" fontId="35" fillId="0" borderId="26" xfId="29" applyNumberFormat="1" applyFont="1" applyBorder="1" applyAlignment="1">
      <alignment horizontal="right" vertical="center"/>
    </xf>
    <xf numFmtId="165" fontId="17" fillId="0" borderId="16" xfId="29" applyNumberFormat="1" applyFont="1" applyBorder="1" applyAlignment="1">
      <alignment horizontal="center" vertical="center" wrapText="1"/>
    </xf>
    <xf numFmtId="4" fontId="35" fillId="0" borderId="16" xfId="29" applyNumberFormat="1" applyFont="1" applyBorder="1" applyAlignment="1">
      <alignment horizontal="center" vertical="center" wrapText="1"/>
    </xf>
    <xf numFmtId="4" fontId="35" fillId="0" borderId="16" xfId="29" applyNumberFormat="1" applyFont="1" applyBorder="1" applyAlignment="1">
      <alignment horizontal="right" vertical="center" wrapText="1"/>
    </xf>
    <xf numFmtId="165" fontId="64" fillId="0" borderId="16" xfId="29" applyNumberFormat="1" applyFont="1" applyBorder="1" applyAlignment="1">
      <alignment horizontal="center" vertical="center" wrapText="1"/>
    </xf>
    <xf numFmtId="0" fontId="17" fillId="0" borderId="26" xfId="29" applyFont="1" applyBorder="1" applyAlignment="1">
      <alignment horizontal="center" vertical="center" wrapText="1"/>
    </xf>
    <xf numFmtId="4" fontId="48" fillId="0" borderId="0" xfId="29" applyNumberFormat="1" applyAlignment="1">
      <alignment vertical="center"/>
    </xf>
    <xf numFmtId="165" fontId="35" fillId="0" borderId="26" xfId="29" applyNumberFormat="1" applyFont="1" applyBorder="1" applyAlignment="1">
      <alignment horizontal="center" vertical="center" wrapText="1"/>
    </xf>
    <xf numFmtId="165" fontId="35" fillId="0" borderId="26" xfId="4" applyNumberFormat="1" applyFont="1" applyBorder="1" applyAlignment="1">
      <alignment horizontal="left" vertical="center" wrapText="1"/>
    </xf>
    <xf numFmtId="3" fontId="35" fillId="0" borderId="26" xfId="29" applyNumberFormat="1" applyFont="1" applyBorder="1" applyAlignment="1">
      <alignment horizontal="center" vertical="center" wrapText="1"/>
    </xf>
    <xf numFmtId="165" fontId="17" fillId="0" borderId="26" xfId="29" applyNumberFormat="1" applyFont="1" applyBorder="1" applyAlignment="1">
      <alignment horizontal="center" vertical="center" wrapText="1"/>
    </xf>
    <xf numFmtId="4" fontId="35" fillId="0" borderId="26" xfId="29" applyNumberFormat="1" applyFont="1" applyBorder="1" applyAlignment="1">
      <alignment horizontal="center" vertical="center" wrapText="1"/>
    </xf>
    <xf numFmtId="4" fontId="35" fillId="0" borderId="26" xfId="29" applyNumberFormat="1" applyFont="1" applyBorder="1" applyAlignment="1">
      <alignment horizontal="right" vertical="center" wrapText="1"/>
    </xf>
    <xf numFmtId="165" fontId="64" fillId="0" borderId="26" xfId="29" applyNumberFormat="1" applyFont="1" applyBorder="1" applyAlignment="1">
      <alignment horizontal="center" vertical="center" wrapText="1"/>
    </xf>
    <xf numFmtId="0" fontId="17" fillId="0" borderId="26" xfId="30" applyFont="1" applyBorder="1" applyAlignment="1">
      <alignment horizontal="center" vertical="center"/>
    </xf>
    <xf numFmtId="0" fontId="17" fillId="0" borderId="26" xfId="30" applyFont="1" applyBorder="1" applyAlignment="1">
      <alignment horizontal="left" vertical="center" wrapText="1"/>
    </xf>
    <xf numFmtId="0" fontId="17" fillId="0" borderId="26" xfId="30" applyFont="1" applyBorder="1" applyAlignment="1">
      <alignment horizontal="center" vertical="center" wrapText="1"/>
    </xf>
    <xf numFmtId="165" fontId="53" fillId="0" borderId="26" xfId="29" applyNumberFormat="1" applyFont="1" applyBorder="1" applyAlignment="1">
      <alignment horizontal="center" vertical="center" wrapText="1"/>
    </xf>
    <xf numFmtId="0" fontId="16" fillId="0" borderId="26" xfId="29" applyFont="1" applyBorder="1" applyAlignment="1">
      <alignment vertical="center"/>
    </xf>
    <xf numFmtId="0" fontId="16" fillId="0" borderId="26" xfId="30" applyFont="1" applyBorder="1" applyAlignment="1">
      <alignment horizontal="center" vertical="center"/>
    </xf>
    <xf numFmtId="0" fontId="16" fillId="0" borderId="26" xfId="30" applyFont="1" applyBorder="1" applyAlignment="1">
      <alignment vertical="center" wrapText="1"/>
    </xf>
    <xf numFmtId="4" fontId="16" fillId="0" borderId="26" xfId="30" applyNumberFormat="1" applyFont="1" applyBorder="1" applyAlignment="1">
      <alignment horizontal="right" vertical="center"/>
    </xf>
    <xf numFmtId="4" fontId="38" fillId="0" borderId="26" xfId="29" applyNumberFormat="1" applyFont="1" applyBorder="1" applyAlignment="1">
      <alignment horizontal="right" vertical="center"/>
    </xf>
    <xf numFmtId="165" fontId="16" fillId="0" borderId="26" xfId="29" applyNumberFormat="1" applyFont="1" applyBorder="1" applyAlignment="1">
      <alignment horizontal="center" vertical="center" wrapText="1"/>
    </xf>
    <xf numFmtId="4" fontId="38" fillId="0" borderId="26" xfId="29" applyNumberFormat="1" applyFont="1" applyBorder="1" applyAlignment="1">
      <alignment horizontal="center" vertical="center" wrapText="1"/>
    </xf>
    <xf numFmtId="4" fontId="38" fillId="0" borderId="26" xfId="29" applyNumberFormat="1" applyFont="1" applyBorder="1" applyAlignment="1">
      <alignment horizontal="right" vertical="center" wrapText="1"/>
    </xf>
    <xf numFmtId="0" fontId="16" fillId="0" borderId="26" xfId="29" applyFont="1" applyBorder="1" applyAlignment="1">
      <alignment horizontal="center" vertical="center" wrapText="1"/>
    </xf>
    <xf numFmtId="0" fontId="35" fillId="0" borderId="26" xfId="29" applyFont="1" applyBorder="1" applyAlignment="1">
      <alignment horizontal="center" vertical="center" wrapText="1"/>
    </xf>
    <xf numFmtId="2" fontId="35" fillId="0" borderId="26" xfId="29" applyNumberFormat="1" applyFont="1" applyBorder="1" applyAlignment="1">
      <alignment horizontal="justify" vertical="center" wrapText="1"/>
    </xf>
    <xf numFmtId="1" fontId="35" fillId="0" borderId="26" xfId="29" applyNumberFormat="1" applyFont="1" applyBorder="1" applyAlignment="1">
      <alignment horizontal="center" vertical="center" wrapText="1"/>
    </xf>
    <xf numFmtId="4" fontId="35" fillId="0" borderId="26" xfId="29" applyNumberFormat="1" applyFont="1" applyBorder="1" applyAlignment="1">
      <alignment horizontal="center" vertical="center"/>
    </xf>
    <xf numFmtId="2" fontId="64" fillId="0" borderId="26" xfId="29" applyNumberFormat="1" applyFont="1" applyBorder="1" applyAlignment="1">
      <alignment horizontal="center" vertical="center" wrapText="1"/>
    </xf>
    <xf numFmtId="0" fontId="38" fillId="0" borderId="26" xfId="29" applyFont="1" applyBorder="1" applyAlignment="1">
      <alignment horizontal="center" vertical="center" wrapText="1"/>
    </xf>
    <xf numFmtId="2" fontId="38" fillId="0" borderId="26" xfId="29" applyNumberFormat="1" applyFont="1" applyBorder="1" applyAlignment="1">
      <alignment horizontal="justify" vertical="center" wrapText="1"/>
    </xf>
    <xf numFmtId="2" fontId="38" fillId="0" borderId="26" xfId="29" applyNumberFormat="1" applyFont="1" applyBorder="1" applyAlignment="1">
      <alignment horizontal="center" vertical="center" wrapText="1"/>
    </xf>
    <xf numFmtId="2" fontId="16" fillId="0" borderId="26" xfId="29" applyNumberFormat="1" applyFont="1" applyBorder="1" applyAlignment="1">
      <alignment horizontal="center" vertical="center" wrapText="1"/>
    </xf>
    <xf numFmtId="0" fontId="53" fillId="0" borderId="26" xfId="29" applyFont="1" applyBorder="1" applyAlignment="1">
      <alignment horizontal="center" vertical="center"/>
    </xf>
    <xf numFmtId="0" fontId="38" fillId="0" borderId="26" xfId="29" applyFont="1" applyBorder="1" applyAlignment="1">
      <alignment horizontal="left" vertical="center" wrapText="1"/>
    </xf>
    <xf numFmtId="0" fontId="53" fillId="0" borderId="26" xfId="29" applyFont="1" applyBorder="1" applyAlignment="1">
      <alignment horizontal="center" vertical="center" wrapText="1"/>
    </xf>
    <xf numFmtId="0" fontId="38" fillId="0" borderId="26" xfId="29" applyFont="1" applyBorder="1" applyAlignment="1">
      <alignment horizontal="center" vertical="center"/>
    </xf>
    <xf numFmtId="0" fontId="38" fillId="0" borderId="26" xfId="29" applyFont="1" applyBorder="1" applyAlignment="1">
      <alignment vertical="center" wrapText="1"/>
    </xf>
    <xf numFmtId="4" fontId="53" fillId="0" borderId="26" xfId="29" applyNumberFormat="1" applyFont="1" applyBorder="1" applyAlignment="1">
      <alignment horizontal="center" vertical="center" wrapText="1"/>
    </xf>
    <xf numFmtId="0" fontId="16" fillId="0" borderId="26" xfId="29" applyFont="1" applyBorder="1" applyAlignment="1">
      <alignment horizontal="center" vertical="center"/>
    </xf>
    <xf numFmtId="4" fontId="16" fillId="0" borderId="26" xfId="29" applyNumberFormat="1" applyFont="1" applyBorder="1" applyAlignment="1">
      <alignment vertical="center"/>
    </xf>
    <xf numFmtId="0" fontId="2" fillId="0" borderId="26" xfId="29" applyFont="1" applyBorder="1" applyAlignment="1">
      <alignment horizontal="center" vertical="center" wrapText="1"/>
    </xf>
    <xf numFmtId="0" fontId="38" fillId="0" borderId="26" xfId="29" applyFont="1" applyBorder="1" applyAlignment="1">
      <alignment horizontal="justify" vertical="center" wrapText="1"/>
    </xf>
    <xf numFmtId="3" fontId="53" fillId="0" borderId="26" xfId="29" applyNumberFormat="1" applyFont="1" applyBorder="1" applyAlignment="1">
      <alignment horizontal="center" vertical="center" wrapText="1"/>
    </xf>
    <xf numFmtId="0" fontId="38" fillId="0" borderId="26" xfId="31" applyFont="1" applyBorder="1" applyAlignment="1">
      <alignment horizontal="left" vertical="center" wrapText="1"/>
    </xf>
    <xf numFmtId="0" fontId="38" fillId="0" borderId="26" xfId="31" applyFont="1" applyBorder="1" applyAlignment="1">
      <alignment horizontal="center" vertical="center" wrapText="1"/>
    </xf>
    <xf numFmtId="0" fontId="16" fillId="0" borderId="26" xfId="31" applyFont="1" applyBorder="1" applyAlignment="1">
      <alignment horizontal="center" vertical="center" wrapText="1"/>
    </xf>
    <xf numFmtId="0" fontId="38" fillId="0" borderId="26" xfId="4" applyFont="1" applyBorder="1" applyAlignment="1">
      <alignment vertical="center"/>
    </xf>
    <xf numFmtId="0" fontId="53" fillId="0" borderId="26" xfId="31" applyFont="1" applyBorder="1" applyAlignment="1">
      <alignment horizontal="center" vertical="center" wrapText="1"/>
    </xf>
    <xf numFmtId="0" fontId="38" fillId="0" borderId="0" xfId="4" applyFont="1" applyAlignment="1">
      <alignment vertical="center"/>
    </xf>
    <xf numFmtId="3" fontId="38" fillId="0" borderId="26" xfId="29" applyNumberFormat="1" applyFont="1" applyBorder="1" applyAlignment="1">
      <alignment horizontal="left" vertical="center" wrapText="1"/>
    </xf>
    <xf numFmtId="3" fontId="38" fillId="0" borderId="26" xfId="29" applyNumberFormat="1" applyFont="1" applyBorder="1" applyAlignment="1">
      <alignment horizontal="center" vertical="center" wrapText="1"/>
    </xf>
    <xf numFmtId="4" fontId="38" fillId="0" borderId="26" xfId="29" applyNumberFormat="1" applyFont="1" applyBorder="1" applyAlignment="1">
      <alignment vertical="center"/>
    </xf>
    <xf numFmtId="0" fontId="39" fillId="0" borderId="26" xfId="29" applyFont="1" applyBorder="1" applyAlignment="1">
      <alignment horizontal="center" vertical="center" wrapText="1"/>
    </xf>
    <xf numFmtId="0" fontId="39" fillId="0" borderId="26" xfId="29" applyFont="1" applyBorder="1" applyAlignment="1">
      <alignment vertical="center" wrapText="1"/>
    </xf>
    <xf numFmtId="0" fontId="39" fillId="0" borderId="26" xfId="29" applyFont="1" applyBorder="1" applyAlignment="1">
      <alignment horizontal="center" vertical="center"/>
    </xf>
    <xf numFmtId="4" fontId="39" fillId="0" borderId="26" xfId="29" applyNumberFormat="1" applyFont="1" applyBorder="1" applyAlignment="1">
      <alignment vertical="center"/>
    </xf>
    <xf numFmtId="0" fontId="24" fillId="0" borderId="26" xfId="29" applyFont="1" applyBorder="1" applyAlignment="1">
      <alignment horizontal="center" vertical="center" wrapText="1"/>
    </xf>
    <xf numFmtId="0" fontId="57" fillId="0" borderId="26" xfId="29" applyFont="1" applyBorder="1" applyAlignment="1">
      <alignment horizontal="center" vertical="center" wrapText="1"/>
    </xf>
    <xf numFmtId="0" fontId="51" fillId="0" borderId="0" xfId="29" applyFont="1" applyAlignment="1">
      <alignment vertical="center"/>
    </xf>
    <xf numFmtId="4" fontId="38" fillId="0" borderId="26" xfId="32" applyNumberFormat="1" applyFont="1" applyFill="1" applyBorder="1" applyAlignment="1">
      <alignment horizontal="right" vertical="center" wrapText="1"/>
    </xf>
    <xf numFmtId="0" fontId="38" fillId="0" borderId="26" xfId="9" applyFont="1" applyBorder="1" applyAlignment="1">
      <alignment horizontal="left" vertical="center" wrapText="1"/>
    </xf>
    <xf numFmtId="0" fontId="16" fillId="0" borderId="26" xfId="29" applyFont="1" applyBorder="1" applyAlignment="1">
      <alignment vertical="center" wrapText="1"/>
    </xf>
    <xf numFmtId="0" fontId="16" fillId="0" borderId="26" xfId="33" applyFont="1" applyBorder="1" applyAlignment="1">
      <alignment vertical="center" wrapText="1"/>
    </xf>
    <xf numFmtId="0" fontId="16" fillId="0" borderId="26" xfId="33" applyFont="1" applyBorder="1" applyAlignment="1">
      <alignment horizontal="center" vertical="center"/>
    </xf>
    <xf numFmtId="4" fontId="16" fillId="0" borderId="26" xfId="33" applyNumberFormat="1" applyFont="1" applyBorder="1" applyAlignment="1">
      <alignment vertical="center"/>
    </xf>
    <xf numFmtId="0" fontId="16" fillId="0" borderId="26" xfId="33" applyFont="1" applyBorder="1" applyAlignment="1">
      <alignment horizontal="center" vertical="center" wrapText="1"/>
    </xf>
    <xf numFmtId="0" fontId="2" fillId="0" borderId="26" xfId="33" applyFont="1" applyBorder="1" applyAlignment="1">
      <alignment horizontal="center" vertical="center" wrapText="1"/>
    </xf>
    <xf numFmtId="0" fontId="48" fillId="0" borderId="0" xfId="33" applyAlignment="1">
      <alignment vertical="center"/>
    </xf>
    <xf numFmtId="0" fontId="38" fillId="0" borderId="26" xfId="29" applyFont="1" applyFill="1" applyBorder="1" applyAlignment="1">
      <alignment horizontal="center" vertical="center" wrapText="1"/>
    </xf>
    <xf numFmtId="0" fontId="38" fillId="0" borderId="26" xfId="29" applyFont="1" applyFill="1" applyBorder="1" applyAlignment="1">
      <alignment vertical="center" wrapText="1"/>
    </xf>
    <xf numFmtId="0" fontId="38" fillId="0" borderId="26" xfId="29" applyFont="1" applyFill="1" applyBorder="1" applyAlignment="1">
      <alignment horizontal="center" vertical="center"/>
    </xf>
    <xf numFmtId="4" fontId="38" fillId="0" borderId="26" xfId="29" applyNumberFormat="1" applyFont="1" applyFill="1" applyBorder="1" applyAlignment="1">
      <alignment vertical="center"/>
    </xf>
    <xf numFmtId="0" fontId="16" fillId="0" borderId="26" xfId="29" applyFont="1" applyFill="1" applyBorder="1" applyAlignment="1">
      <alignment horizontal="center" vertical="center" wrapText="1"/>
    </xf>
    <xf numFmtId="0" fontId="2" fillId="0" borderId="26" xfId="29" applyFont="1" applyFill="1" applyBorder="1" applyAlignment="1">
      <alignment horizontal="center" vertical="center" wrapText="1"/>
    </xf>
    <xf numFmtId="0" fontId="48" fillId="0" borderId="0" xfId="29" applyFill="1" applyAlignment="1">
      <alignment vertical="center"/>
    </xf>
    <xf numFmtId="3" fontId="38" fillId="0" borderId="26" xfId="31" applyNumberFormat="1" applyFont="1" applyBorder="1" applyAlignment="1">
      <alignment horizontal="left" vertical="center" wrapText="1"/>
    </xf>
    <xf numFmtId="3" fontId="38" fillId="0" borderId="26" xfId="31" applyNumberFormat="1" applyFont="1" applyBorder="1" applyAlignment="1">
      <alignment horizontal="center" vertical="center" wrapText="1"/>
    </xf>
    <xf numFmtId="4" fontId="38" fillId="0" borderId="26" xfId="31" applyNumberFormat="1" applyFont="1" applyBorder="1" applyAlignment="1">
      <alignment horizontal="right" vertical="center" wrapText="1"/>
    </xf>
    <xf numFmtId="0" fontId="39" fillId="0" borderId="26" xfId="31" applyFont="1" applyBorder="1" applyAlignment="1">
      <alignment horizontal="center" vertical="center" wrapText="1"/>
    </xf>
    <xf numFmtId="3" fontId="39" fillId="0" borderId="26" xfId="31" applyNumberFormat="1" applyFont="1" applyBorder="1" applyAlignment="1">
      <alignment horizontal="left" vertical="center" wrapText="1"/>
    </xf>
    <xf numFmtId="4" fontId="39" fillId="0" borderId="26" xfId="31" applyNumberFormat="1" applyFont="1" applyBorder="1" applyAlignment="1">
      <alignment horizontal="right" vertical="center" wrapText="1"/>
    </xf>
    <xf numFmtId="0" fontId="24" fillId="0" borderId="26" xfId="31" applyFont="1" applyBorder="1" applyAlignment="1">
      <alignment horizontal="center" vertical="center" wrapText="1"/>
    </xf>
    <xf numFmtId="2" fontId="53" fillId="0" borderId="26" xfId="29" applyNumberFormat="1" applyFont="1" applyBorder="1" applyAlignment="1">
      <alignment horizontal="center" vertical="center" wrapText="1"/>
    </xf>
    <xf numFmtId="0" fontId="66" fillId="0" borderId="26" xfId="29" applyFont="1" applyBorder="1" applyAlignment="1">
      <alignment horizontal="center" vertical="center" wrapText="1"/>
    </xf>
    <xf numFmtId="0" fontId="16" fillId="0" borderId="26" xfId="30" applyFont="1" applyBorder="1" applyAlignment="1">
      <alignment horizontal="right" vertical="center" wrapText="1"/>
    </xf>
    <xf numFmtId="0" fontId="16" fillId="0" borderId="26" xfId="30" applyFont="1" applyBorder="1" applyAlignment="1">
      <alignment horizontal="center" vertical="center" wrapText="1"/>
    </xf>
    <xf numFmtId="43" fontId="38" fillId="0" borderId="26" xfId="32" applyFont="1" applyFill="1" applyBorder="1" applyAlignment="1">
      <alignment horizontal="right" vertical="center" wrapText="1"/>
    </xf>
    <xf numFmtId="43" fontId="38" fillId="0" borderId="26" xfId="32" applyFont="1" applyFill="1" applyBorder="1" applyAlignment="1">
      <alignment horizontal="center" vertical="center" wrapText="1"/>
    </xf>
    <xf numFmtId="0" fontId="38" fillId="0" borderId="26" xfId="16" applyFont="1" applyBorder="1" applyAlignment="1">
      <alignment horizontal="left" vertical="center" wrapText="1"/>
    </xf>
    <xf numFmtId="0" fontId="53" fillId="0" borderId="26" xfId="16" applyFont="1" applyBorder="1" applyAlignment="1">
      <alignment horizontal="center" vertical="center" wrapText="1"/>
    </xf>
    <xf numFmtId="0" fontId="38" fillId="0" borderId="26" xfId="29" applyFont="1" applyBorder="1" applyAlignment="1">
      <alignment horizontal="right" vertical="center"/>
    </xf>
    <xf numFmtId="0" fontId="38" fillId="0" borderId="26" xfId="31" applyFont="1" applyBorder="1" applyAlignment="1">
      <alignment vertical="center" wrapText="1"/>
    </xf>
    <xf numFmtId="0" fontId="38" fillId="0" borderId="26" xfId="31" applyFont="1" applyBorder="1" applyAlignment="1">
      <alignment horizontal="center" vertical="center"/>
    </xf>
    <xf numFmtId="0" fontId="38" fillId="0" borderId="26" xfId="29" applyFont="1" applyBorder="1" applyAlignment="1">
      <alignment horizontal="left" vertical="center"/>
    </xf>
    <xf numFmtId="2" fontId="38" fillId="0" borderId="26" xfId="29" applyNumberFormat="1" applyFont="1" applyBorder="1" applyAlignment="1">
      <alignment horizontal="right" vertical="center"/>
    </xf>
    <xf numFmtId="0" fontId="38" fillId="0" borderId="38" xfId="29" applyFont="1" applyBorder="1" applyAlignment="1">
      <alignment vertical="center" wrapText="1"/>
    </xf>
    <xf numFmtId="0" fontId="16" fillId="0" borderId="26" xfId="11" applyFont="1" applyBorder="1" applyAlignment="1">
      <alignment horizontal="center" vertical="center" wrapText="1"/>
    </xf>
    <xf numFmtId="3" fontId="16" fillId="0" borderId="26" xfId="11" applyNumberFormat="1" applyFont="1" applyBorder="1" applyAlignment="1">
      <alignment horizontal="center" vertical="center" wrapText="1"/>
    </xf>
    <xf numFmtId="0" fontId="38" fillId="0" borderId="26" xfId="9" applyFont="1" applyBorder="1" applyAlignment="1">
      <alignment horizontal="center" vertical="center"/>
    </xf>
    <xf numFmtId="4" fontId="16" fillId="0" borderId="26" xfId="29" applyNumberFormat="1" applyFont="1" applyBorder="1" applyAlignment="1">
      <alignment horizontal="right" vertical="center"/>
    </xf>
    <xf numFmtId="0" fontId="2" fillId="0" borderId="26" xfId="9" applyFont="1" applyBorder="1" applyAlignment="1">
      <alignment horizontal="center" vertical="center" wrapText="1"/>
    </xf>
    <xf numFmtId="0" fontId="38" fillId="0" borderId="26" xfId="9" applyFont="1" applyBorder="1" applyAlignment="1">
      <alignment vertical="center" wrapText="1"/>
    </xf>
    <xf numFmtId="0" fontId="38" fillId="0" borderId="26" xfId="9" applyFont="1" applyBorder="1" applyAlignment="1">
      <alignment vertical="center"/>
    </xf>
    <xf numFmtId="0" fontId="38" fillId="2" borderId="26" xfId="29" applyFont="1" applyFill="1" applyBorder="1" applyAlignment="1">
      <alignment horizontal="left" vertical="center" wrapText="1"/>
    </xf>
    <xf numFmtId="0" fontId="38" fillId="2" borderId="26" xfId="9" applyFont="1" applyFill="1" applyBorder="1" applyAlignment="1">
      <alignment horizontal="center" vertical="center"/>
    </xf>
    <xf numFmtId="4" fontId="38" fillId="2" borderId="26" xfId="32" applyNumberFormat="1" applyFont="1" applyFill="1" applyBorder="1" applyAlignment="1">
      <alignment horizontal="right" vertical="center" wrapText="1"/>
    </xf>
    <xf numFmtId="4" fontId="38" fillId="2" borderId="26" xfId="29" applyNumberFormat="1" applyFont="1" applyFill="1" applyBorder="1" applyAlignment="1">
      <alignment horizontal="right" vertical="center"/>
    </xf>
    <xf numFmtId="4" fontId="38" fillId="2" borderId="26" xfId="18" applyNumberFormat="1" applyFont="1" applyFill="1" applyBorder="1" applyAlignment="1">
      <alignment horizontal="right" vertical="center" wrapText="1"/>
    </xf>
    <xf numFmtId="0" fontId="16" fillId="2" borderId="26" xfId="29" applyFont="1" applyFill="1" applyBorder="1" applyAlignment="1">
      <alignment horizontal="center" vertical="center" wrapText="1"/>
    </xf>
    <xf numFmtId="4" fontId="38" fillId="2" borderId="26" xfId="29" applyNumberFormat="1" applyFont="1" applyFill="1" applyBorder="1" applyAlignment="1">
      <alignment horizontal="center" vertical="center"/>
    </xf>
    <xf numFmtId="0" fontId="53" fillId="2" borderId="26" xfId="29" applyFont="1" applyFill="1" applyBorder="1" applyAlignment="1">
      <alignment horizontal="center" vertical="center" wrapText="1"/>
    </xf>
    <xf numFmtId="0" fontId="66" fillId="2" borderId="26" xfId="29" applyFont="1" applyFill="1" applyBorder="1" applyAlignment="1">
      <alignment horizontal="center" vertical="center" wrapText="1"/>
    </xf>
    <xf numFmtId="0" fontId="48" fillId="2" borderId="0" xfId="29" applyFill="1" applyAlignment="1">
      <alignment vertical="center"/>
    </xf>
    <xf numFmtId="4" fontId="16" fillId="0" borderId="26" xfId="29" applyNumberFormat="1" applyFont="1" applyBorder="1" applyAlignment="1">
      <alignment horizontal="center" vertical="center"/>
    </xf>
    <xf numFmtId="0" fontId="35" fillId="0" borderId="26" xfId="29" applyFont="1" applyBorder="1" applyAlignment="1">
      <alignment horizontal="left" vertical="center" wrapText="1"/>
    </xf>
    <xf numFmtId="0" fontId="35" fillId="0" borderId="26" xfId="29" applyFont="1" applyBorder="1" applyAlignment="1">
      <alignment horizontal="center" vertical="center"/>
    </xf>
    <xf numFmtId="4" fontId="35" fillId="0" borderId="26" xfId="29" applyNumberFormat="1" applyFont="1" applyBorder="1" applyAlignment="1">
      <alignment vertical="center"/>
    </xf>
    <xf numFmtId="4" fontId="38" fillId="0" borderId="26" xfId="29" applyNumberFormat="1" applyFont="1" applyBorder="1" applyAlignment="1">
      <alignment horizontal="center" vertical="center"/>
    </xf>
    <xf numFmtId="0" fontId="16" fillId="0" borderId="26" xfId="29" applyFont="1" applyFill="1" applyBorder="1" applyAlignment="1">
      <alignment vertical="center" wrapText="1"/>
    </xf>
    <xf numFmtId="0" fontId="16" fillId="0" borderId="26" xfId="29" applyFont="1" applyFill="1" applyBorder="1" applyAlignment="1">
      <alignment horizontal="center" vertical="center"/>
    </xf>
    <xf numFmtId="167" fontId="16" fillId="0" borderId="26" xfId="29" applyNumberFormat="1" applyFont="1" applyFill="1" applyBorder="1" applyAlignment="1">
      <alignment vertical="center"/>
    </xf>
    <xf numFmtId="4" fontId="16" fillId="0" borderId="26" xfId="29" applyNumberFormat="1" applyFont="1" applyFill="1" applyBorder="1" applyAlignment="1">
      <alignment vertical="center"/>
    </xf>
    <xf numFmtId="0" fontId="16" fillId="2" borderId="26" xfId="29" applyFont="1" applyFill="1" applyBorder="1" applyAlignment="1">
      <alignment vertical="center" wrapText="1"/>
    </xf>
    <xf numFmtId="0" fontId="16" fillId="2" borderId="26" xfId="29" applyFont="1" applyFill="1" applyBorder="1" applyAlignment="1">
      <alignment horizontal="center" vertical="center"/>
    </xf>
    <xf numFmtId="4" fontId="16" fillId="2" borderId="26" xfId="29" applyNumberFormat="1" applyFont="1" applyFill="1" applyBorder="1" applyAlignment="1">
      <alignment vertical="center"/>
    </xf>
    <xf numFmtId="4" fontId="38" fillId="2" borderId="26" xfId="18" applyNumberFormat="1" applyFont="1" applyFill="1" applyBorder="1" applyAlignment="1">
      <alignment horizontal="center" vertical="center" wrapText="1"/>
    </xf>
    <xf numFmtId="0" fontId="2" fillId="2" borderId="26" xfId="29" applyFont="1" applyFill="1" applyBorder="1" applyAlignment="1">
      <alignment horizontal="center" vertical="center" wrapText="1"/>
    </xf>
    <xf numFmtId="0" fontId="10" fillId="0" borderId="26" xfId="4" applyFont="1" applyBorder="1" applyAlignment="1">
      <alignment horizontal="center" vertical="center"/>
    </xf>
    <xf numFmtId="0" fontId="35" fillId="0" borderId="26" xfId="4" applyFont="1" applyBorder="1" applyAlignment="1">
      <alignment vertical="center" wrapText="1"/>
    </xf>
    <xf numFmtId="1" fontId="17" fillId="0" borderId="26" xfId="29" applyNumberFormat="1" applyFont="1" applyBorder="1" applyAlignment="1">
      <alignment horizontal="center" vertical="center"/>
    </xf>
    <xf numFmtId="4" fontId="17" fillId="0" borderId="26" xfId="29" applyNumberFormat="1" applyFont="1" applyBorder="1" applyAlignment="1">
      <alignment horizontal="center" vertical="center"/>
    </xf>
    <xf numFmtId="0" fontId="2" fillId="0" borderId="26" xfId="29" applyFont="1" applyBorder="1" applyAlignment="1">
      <alignment horizontal="center" vertical="center"/>
    </xf>
    <xf numFmtId="0" fontId="35" fillId="0" borderId="34" xfId="29" applyFont="1" applyBorder="1" applyAlignment="1">
      <alignment horizontal="center" vertical="center"/>
    </xf>
    <xf numFmtId="0" fontId="35" fillId="0" borderId="34" xfId="29" applyFont="1" applyBorder="1" applyAlignment="1">
      <alignment vertical="center" wrapText="1"/>
    </xf>
    <xf numFmtId="0" fontId="17" fillId="0" borderId="34" xfId="29" applyFont="1" applyBorder="1" applyAlignment="1">
      <alignment horizontal="center" vertical="center"/>
    </xf>
    <xf numFmtId="4" fontId="17" fillId="0" borderId="34" xfId="29" applyNumberFormat="1" applyFont="1" applyBorder="1" applyAlignment="1">
      <alignment vertical="center"/>
    </xf>
    <xf numFmtId="165" fontId="35" fillId="0" borderId="41" xfId="29" applyNumberFormat="1" applyFont="1" applyBorder="1" applyAlignment="1">
      <alignment horizontal="center" vertical="center" wrapText="1"/>
    </xf>
    <xf numFmtId="49" fontId="17" fillId="0" borderId="34" xfId="29" applyNumberFormat="1" applyFont="1" applyBorder="1" applyAlignment="1">
      <alignment horizontal="center" vertical="center"/>
    </xf>
    <xf numFmtId="0" fontId="16" fillId="0" borderId="34" xfId="29" applyFont="1" applyBorder="1" applyAlignment="1">
      <alignment vertical="center"/>
    </xf>
    <xf numFmtId="0" fontId="16" fillId="0" borderId="34" xfId="29" applyFont="1" applyBorder="1" applyAlignment="1">
      <alignment horizontal="center" vertical="center"/>
    </xf>
    <xf numFmtId="0" fontId="17" fillId="0" borderId="26" xfId="29" applyFont="1" applyBorder="1" applyAlignment="1">
      <alignment horizontal="center" vertical="center"/>
    </xf>
    <xf numFmtId="4" fontId="17" fillId="0" borderId="26" xfId="29" applyNumberFormat="1" applyFont="1" applyBorder="1" applyAlignment="1">
      <alignment vertical="center"/>
    </xf>
    <xf numFmtId="0" fontId="35" fillId="0" borderId="34" xfId="29" applyFont="1" applyBorder="1" applyAlignment="1">
      <alignment horizontal="center" vertical="center" wrapText="1"/>
    </xf>
    <xf numFmtId="2" fontId="35" fillId="0" borderId="34" xfId="29" applyNumberFormat="1" applyFont="1" applyBorder="1" applyAlignment="1">
      <alignment horizontal="justify" vertical="center" wrapText="1"/>
    </xf>
    <xf numFmtId="0" fontId="38" fillId="0" borderId="0" xfId="29" applyFont="1" applyAlignment="1">
      <alignment horizontal="center" vertical="center" wrapText="1"/>
    </xf>
    <xf numFmtId="2" fontId="38" fillId="0" borderId="0" xfId="29" applyNumberFormat="1" applyFont="1" applyAlignment="1">
      <alignment horizontal="justify" vertical="center" wrapText="1"/>
    </xf>
    <xf numFmtId="0" fontId="16" fillId="0" borderId="0" xfId="29" applyFont="1" applyAlignment="1">
      <alignment horizontal="center" vertical="center"/>
    </xf>
    <xf numFmtId="4" fontId="16" fillId="0" borderId="0" xfId="29" applyNumberFormat="1" applyFont="1" applyAlignment="1">
      <alignment vertical="center"/>
    </xf>
    <xf numFmtId="165" fontId="38" fillId="0" borderId="0" xfId="29" applyNumberFormat="1" applyFont="1" applyAlignment="1">
      <alignment horizontal="center" vertical="center" wrapText="1"/>
    </xf>
    <xf numFmtId="49" fontId="16" fillId="0" borderId="0" xfId="29" applyNumberFormat="1" applyFont="1" applyAlignment="1">
      <alignment horizontal="center" vertical="center"/>
    </xf>
    <xf numFmtId="0" fontId="2" fillId="0" borderId="0" xfId="29" applyFont="1" applyAlignment="1">
      <alignment vertical="center"/>
    </xf>
    <xf numFmtId="2" fontId="16" fillId="0" borderId="26" xfId="29" applyNumberFormat="1" applyFont="1" applyBorder="1" applyAlignment="1">
      <alignment horizontal="justify" vertical="center" wrapText="1"/>
    </xf>
    <xf numFmtId="2" fontId="38" fillId="0" borderId="26" xfId="29" applyNumberFormat="1" applyFont="1" applyFill="1" applyBorder="1" applyAlignment="1">
      <alignment horizontal="justify" vertical="center" wrapText="1"/>
    </xf>
    <xf numFmtId="4" fontId="16" fillId="0" borderId="26" xfId="29" applyNumberFormat="1" applyFont="1" applyFill="1" applyBorder="1" applyAlignment="1">
      <alignment horizontal="right" vertical="center"/>
    </xf>
    <xf numFmtId="0" fontId="16" fillId="0" borderId="26" xfId="29" applyFont="1" applyFill="1" applyBorder="1" applyAlignment="1">
      <alignment vertical="center"/>
    </xf>
    <xf numFmtId="0" fontId="2" fillId="0" borderId="0" xfId="29" applyFont="1" applyFill="1" applyAlignment="1">
      <alignment vertical="center"/>
    </xf>
    <xf numFmtId="167" fontId="16" fillId="0" borderId="26" xfId="29" applyNumberFormat="1" applyFont="1" applyBorder="1" applyAlignment="1">
      <alignment horizontal="right" vertical="center"/>
    </xf>
    <xf numFmtId="4" fontId="16" fillId="0" borderId="26" xfId="33" applyNumberFormat="1" applyFont="1" applyBorder="1" applyAlignment="1">
      <alignment horizontal="center" vertical="center"/>
    </xf>
    <xf numFmtId="0" fontId="16" fillId="0" borderId="26" xfId="34" applyFont="1" applyBorder="1" applyAlignment="1">
      <alignment vertical="center" wrapText="1"/>
    </xf>
    <xf numFmtId="0" fontId="16" fillId="0" borderId="26" xfId="34" applyFont="1" applyBorder="1" applyAlignment="1">
      <alignment horizontal="center" vertical="center"/>
    </xf>
    <xf numFmtId="4" fontId="16" fillId="0" borderId="26" xfId="34" applyNumberFormat="1" applyFont="1" applyBorder="1" applyAlignment="1">
      <alignment vertical="center"/>
    </xf>
    <xf numFmtId="0" fontId="16" fillId="0" borderId="26" xfId="34" applyFont="1" applyBorder="1" applyAlignment="1">
      <alignment horizontal="center" vertical="center" wrapText="1"/>
    </xf>
    <xf numFmtId="4" fontId="16" fillId="0" borderId="26" xfId="34" applyNumberFormat="1" applyFont="1" applyBorder="1" applyAlignment="1">
      <alignment horizontal="center" vertical="center"/>
    </xf>
    <xf numFmtId="0" fontId="2" fillId="0" borderId="26" xfId="34" applyFont="1" applyBorder="1" applyAlignment="1">
      <alignment horizontal="center" vertical="center" wrapText="1"/>
    </xf>
    <xf numFmtId="0" fontId="2" fillId="0" borderId="0" xfId="34" applyFont="1" applyAlignment="1">
      <alignment horizontal="center" vertical="center" wrapText="1"/>
    </xf>
    <xf numFmtId="0" fontId="48" fillId="0" borderId="0" xfId="34" applyAlignment="1">
      <alignment vertical="center"/>
    </xf>
    <xf numFmtId="49" fontId="16" fillId="0" borderId="0" xfId="34" applyNumberFormat="1" applyFont="1" applyAlignment="1">
      <alignment horizontal="center" vertical="center"/>
    </xf>
    <xf numFmtId="49" fontId="16" fillId="0" borderId="0" xfId="34" applyNumberFormat="1" applyFont="1" applyAlignment="1">
      <alignment horizontal="center" vertical="center" wrapText="1"/>
    </xf>
    <xf numFmtId="0" fontId="4" fillId="0" borderId="0" xfId="29" applyFont="1" applyAlignment="1">
      <alignment vertical="center"/>
    </xf>
    <xf numFmtId="4" fontId="66" fillId="0" borderId="26" xfId="29" applyNumberFormat="1" applyFont="1" applyBorder="1" applyAlignment="1">
      <alignment vertical="center"/>
    </xf>
    <xf numFmtId="0" fontId="81" fillId="0" borderId="0" xfId="29" applyFont="1" applyAlignment="1">
      <alignment vertical="center"/>
    </xf>
    <xf numFmtId="0" fontId="17" fillId="0" borderId="26" xfId="29" applyFont="1" applyBorder="1" applyAlignment="1">
      <alignment vertical="center" wrapText="1"/>
    </xf>
    <xf numFmtId="0" fontId="35" fillId="0" borderId="26" xfId="4" applyFont="1" applyBorder="1" applyAlignment="1">
      <alignment horizontal="center" vertical="center"/>
    </xf>
    <xf numFmtId="0" fontId="35" fillId="0" borderId="26" xfId="4" applyFont="1" applyBorder="1" applyAlignment="1">
      <alignment horizontal="left" vertical="center" wrapText="1"/>
    </xf>
    <xf numFmtId="0" fontId="38" fillId="0" borderId="26" xfId="4" applyFont="1" applyBorder="1" applyAlignment="1">
      <alignment horizontal="center" vertical="center"/>
    </xf>
    <xf numFmtId="0" fontId="16" fillId="0" borderId="26" xfId="4" applyFont="1" applyBorder="1" applyAlignment="1">
      <alignment horizontal="center" vertical="center" wrapText="1"/>
    </xf>
    <xf numFmtId="0" fontId="48" fillId="0" borderId="26" xfId="29" applyBorder="1" applyAlignment="1">
      <alignment horizontal="center" vertical="center"/>
    </xf>
    <xf numFmtId="0" fontId="48" fillId="0" borderId="26" xfId="29" applyBorder="1" applyAlignment="1">
      <alignment vertical="center"/>
    </xf>
    <xf numFmtId="0" fontId="35" fillId="0" borderId="26" xfId="4" applyFont="1" applyBorder="1" applyAlignment="1">
      <alignment horizontal="left" vertical="center"/>
    </xf>
    <xf numFmtId="0" fontId="45" fillId="0" borderId="26" xfId="4" applyFont="1" applyBorder="1" applyAlignment="1">
      <alignment vertical="center" wrapText="1"/>
    </xf>
    <xf numFmtId="4" fontId="35" fillId="0" borderId="26" xfId="4" applyNumberFormat="1" applyFont="1" applyBorder="1" applyAlignment="1">
      <alignment vertical="center" wrapText="1"/>
    </xf>
    <xf numFmtId="0" fontId="34" fillId="0" borderId="26" xfId="4" applyFont="1" applyBorder="1" applyAlignment="1">
      <alignment vertical="center" wrapText="1"/>
    </xf>
    <xf numFmtId="0" fontId="67" fillId="0" borderId="26" xfId="29" applyFont="1" applyBorder="1" applyAlignment="1">
      <alignment horizontal="center" vertical="center"/>
    </xf>
    <xf numFmtId="0" fontId="38" fillId="0" borderId="26" xfId="4" applyFont="1" applyBorder="1" applyAlignment="1">
      <alignment horizontal="left" vertical="center"/>
    </xf>
    <xf numFmtId="0" fontId="38" fillId="0" borderId="26" xfId="4" applyFont="1" applyBorder="1" applyAlignment="1">
      <alignment vertical="center" wrapText="1"/>
    </xf>
    <xf numFmtId="0" fontId="38" fillId="0" borderId="26" xfId="4" applyFont="1" applyBorder="1" applyAlignment="1">
      <alignment horizontal="center" vertical="center" wrapText="1"/>
    </xf>
    <xf numFmtId="4" fontId="2" fillId="0" borderId="26" xfId="29" applyNumberFormat="1" applyFont="1" applyBorder="1" applyAlignment="1">
      <alignment horizontal="center" vertical="center" wrapText="1"/>
    </xf>
    <xf numFmtId="4" fontId="2" fillId="0" borderId="26" xfId="29" applyNumberFormat="1" applyFont="1" applyBorder="1" applyAlignment="1">
      <alignment horizontal="center" vertical="center"/>
    </xf>
    <xf numFmtId="4" fontId="35" fillId="0" borderId="26" xfId="4" applyNumberFormat="1" applyFont="1" applyBorder="1" applyAlignment="1">
      <alignment vertical="center"/>
    </xf>
    <xf numFmtId="0" fontId="16" fillId="0" borderId="26" xfId="4" applyFont="1" applyBorder="1" applyAlignment="1">
      <alignment horizontal="center" vertical="center"/>
    </xf>
    <xf numFmtId="0" fontId="68" fillId="0" borderId="26" xfId="29" applyFont="1" applyBorder="1" applyAlignment="1">
      <alignment horizontal="center" vertical="center"/>
    </xf>
    <xf numFmtId="0" fontId="68" fillId="0" borderId="26" xfId="29" applyFont="1" applyBorder="1" applyAlignment="1">
      <alignment vertical="center"/>
    </xf>
    <xf numFmtId="0" fontId="68" fillId="0" borderId="0" xfId="29" applyFont="1" applyAlignment="1">
      <alignment vertical="center"/>
    </xf>
    <xf numFmtId="0" fontId="60" fillId="0" borderId="26" xfId="4" applyFont="1" applyBorder="1" applyAlignment="1">
      <alignment horizontal="left" vertical="center"/>
    </xf>
    <xf numFmtId="0" fontId="16" fillId="0" borderId="26" xfId="4" applyFont="1" applyBorder="1" applyAlignment="1">
      <alignment vertical="center" wrapText="1"/>
    </xf>
    <xf numFmtId="4" fontId="38" fillId="0" borderId="26" xfId="4" applyNumberFormat="1" applyFont="1" applyBorder="1" applyAlignment="1">
      <alignment vertical="center"/>
    </xf>
    <xf numFmtId="4" fontId="16" fillId="0" borderId="26" xfId="4" applyNumberFormat="1" applyFont="1" applyBorder="1" applyAlignment="1">
      <alignment vertical="center"/>
    </xf>
    <xf numFmtId="0" fontId="16" fillId="0" borderId="26" xfId="4" applyFont="1" applyBorder="1" applyAlignment="1">
      <alignment vertical="center"/>
    </xf>
    <xf numFmtId="0" fontId="16" fillId="0" borderId="40" xfId="4" applyFont="1" applyBorder="1" applyAlignment="1">
      <alignment horizontal="center" vertical="center"/>
    </xf>
    <xf numFmtId="0" fontId="68" fillId="0" borderId="23" xfId="29" applyFont="1" applyBorder="1" applyAlignment="1">
      <alignment vertical="center"/>
    </xf>
    <xf numFmtId="0" fontId="38" fillId="0" borderId="23" xfId="4" applyFont="1" applyBorder="1" applyAlignment="1">
      <alignment horizontal="left" vertical="center"/>
    </xf>
    <xf numFmtId="0" fontId="38" fillId="0" borderId="23" xfId="4" applyFont="1" applyBorder="1" applyAlignment="1">
      <alignment vertical="center" wrapText="1"/>
    </xf>
    <xf numFmtId="0" fontId="38" fillId="0" borderId="23" xfId="4" applyFont="1" applyBorder="1" applyAlignment="1">
      <alignment horizontal="center" vertical="center"/>
    </xf>
    <xf numFmtId="4" fontId="38" fillId="0" borderId="23" xfId="4" applyNumberFormat="1" applyFont="1" applyBorder="1" applyAlignment="1">
      <alignment vertical="center"/>
    </xf>
    <xf numFmtId="0" fontId="38" fillId="0" borderId="23" xfId="4" applyFont="1" applyBorder="1" applyAlignment="1">
      <alignment vertical="center"/>
    </xf>
    <xf numFmtId="0" fontId="16" fillId="0" borderId="23" xfId="4" applyFont="1" applyBorder="1" applyAlignment="1">
      <alignment horizontal="center" vertical="center"/>
    </xf>
    <xf numFmtId="0" fontId="68" fillId="0" borderId="23" xfId="29" applyFont="1" applyBorder="1" applyAlignment="1">
      <alignment horizontal="center" vertical="center"/>
    </xf>
    <xf numFmtId="0" fontId="2" fillId="0" borderId="23" xfId="29" applyFont="1" applyBorder="1" applyAlignment="1">
      <alignment horizontal="center" vertical="center"/>
    </xf>
    <xf numFmtId="0" fontId="68" fillId="0" borderId="40" xfId="29" applyFont="1" applyBorder="1" applyAlignment="1">
      <alignment vertical="center"/>
    </xf>
    <xf numFmtId="0" fontId="38" fillId="0" borderId="25" xfId="4" applyFont="1" applyBorder="1" applyAlignment="1">
      <alignment horizontal="center" vertical="center"/>
    </xf>
    <xf numFmtId="4" fontId="38" fillId="0" borderId="25" xfId="4" applyNumberFormat="1" applyFont="1" applyBorder="1" applyAlignment="1">
      <alignment vertical="center"/>
    </xf>
    <xf numFmtId="0" fontId="38" fillId="0" borderId="25" xfId="4" applyFont="1" applyBorder="1" applyAlignment="1">
      <alignment vertical="center"/>
    </xf>
    <xf numFmtId="0" fontId="68" fillId="0" borderId="25" xfId="29" applyFont="1" applyBorder="1" applyAlignment="1">
      <alignment horizontal="center" vertical="center"/>
    </xf>
    <xf numFmtId="0" fontId="68" fillId="0" borderId="25" xfId="29" applyFont="1" applyBorder="1" applyAlignment="1">
      <alignment vertical="center"/>
    </xf>
    <xf numFmtId="0" fontId="2" fillId="0" borderId="25" xfId="29" applyFont="1" applyBorder="1" applyAlignment="1">
      <alignment horizontal="center" vertical="center"/>
    </xf>
    <xf numFmtId="0" fontId="35" fillId="0" borderId="25" xfId="4" applyFont="1" applyBorder="1" applyAlignment="1">
      <alignment horizontal="left" vertical="center"/>
    </xf>
    <xf numFmtId="0" fontId="35" fillId="0" borderId="13" xfId="4" applyFont="1" applyBorder="1" applyAlignment="1">
      <alignment vertical="center" wrapText="1"/>
    </xf>
    <xf numFmtId="0" fontId="35" fillId="0" borderId="25" xfId="4" applyFont="1" applyBorder="1" applyAlignment="1">
      <alignment horizontal="center" vertical="center"/>
    </xf>
    <xf numFmtId="4" fontId="35" fillId="0" borderId="25" xfId="4" applyNumberFormat="1" applyFont="1" applyBorder="1" applyAlignment="1">
      <alignment vertical="center"/>
    </xf>
    <xf numFmtId="0" fontId="35" fillId="0" borderId="25" xfId="4" applyFont="1" applyBorder="1" applyAlignment="1">
      <alignment vertical="center"/>
    </xf>
    <xf numFmtId="0" fontId="48" fillId="0" borderId="25" xfId="29" applyBorder="1" applyAlignment="1">
      <alignment horizontal="center" vertical="center"/>
    </xf>
    <xf numFmtId="0" fontId="48" fillId="0" borderId="25" xfId="29" applyBorder="1" applyAlignment="1">
      <alignment vertical="center"/>
    </xf>
    <xf numFmtId="0" fontId="48" fillId="0" borderId="23" xfId="29" applyBorder="1" applyAlignment="1">
      <alignment vertical="center"/>
    </xf>
    <xf numFmtId="0" fontId="48" fillId="0" borderId="0" xfId="29" applyAlignment="1">
      <alignment horizontal="center" vertical="center"/>
    </xf>
    <xf numFmtId="0" fontId="48" fillId="0" borderId="0" xfId="29" applyAlignment="1">
      <alignment horizontal="center" vertical="center" wrapText="1"/>
    </xf>
    <xf numFmtId="0" fontId="2" fillId="0" borderId="0" xfId="29" applyFont="1" applyAlignment="1">
      <alignment horizontal="center" vertical="center"/>
    </xf>
    <xf numFmtId="0" fontId="35" fillId="0" borderId="16" xfId="2" applyFont="1" applyFill="1" applyBorder="1" applyAlignment="1">
      <alignment horizontal="center" vertical="center"/>
    </xf>
    <xf numFmtId="0" fontId="35" fillId="0" borderId="26" xfId="2" applyFont="1" applyFill="1" applyBorder="1" applyAlignment="1">
      <alignment vertical="center"/>
    </xf>
    <xf numFmtId="0" fontId="35" fillId="0" borderId="23" xfId="2" applyFont="1" applyFill="1" applyBorder="1" applyAlignment="1">
      <alignment vertical="center"/>
    </xf>
    <xf numFmtId="0" fontId="35" fillId="0" borderId="0" xfId="2" applyFont="1" applyFill="1" applyAlignment="1">
      <alignment horizontal="left" vertical="center"/>
    </xf>
    <xf numFmtId="0" fontId="7" fillId="0" borderId="2" xfId="0" applyFont="1" applyBorder="1" applyAlignment="1">
      <alignment horizontal="justify" vertical="center" wrapText="1"/>
    </xf>
    <xf numFmtId="0" fontId="7" fillId="0" borderId="3" xfId="0" applyFont="1" applyBorder="1" applyAlignment="1">
      <alignment horizontal="justify" vertical="center" wrapText="1"/>
    </xf>
    <xf numFmtId="0" fontId="12" fillId="0" borderId="0" xfId="0" applyFont="1" applyAlignment="1">
      <alignment horizontal="center" wrapText="1"/>
    </xf>
    <xf numFmtId="0" fontId="0" fillId="0" borderId="0" xfId="0" applyAlignment="1">
      <alignment horizontal="center" wrapText="1"/>
    </xf>
    <xf numFmtId="0" fontId="7" fillId="0" borderId="2" xfId="0" applyFont="1" applyBorder="1" applyAlignment="1">
      <alignment vertical="center" wrapText="1"/>
    </xf>
    <xf numFmtId="0" fontId="7" fillId="0" borderId="3" xfId="0" applyFont="1" applyBorder="1" applyAlignment="1">
      <alignment vertical="center" wrapText="1"/>
    </xf>
    <xf numFmtId="0" fontId="35" fillId="0" borderId="0" xfId="2" applyFont="1" applyFill="1" applyAlignment="1">
      <alignment horizontal="center" vertical="center"/>
    </xf>
    <xf numFmtId="0" fontId="39" fillId="0" borderId="14" xfId="2" applyFont="1" applyFill="1" applyBorder="1" applyAlignment="1">
      <alignment horizontal="center" vertical="center"/>
    </xf>
    <xf numFmtId="0" fontId="35" fillId="0" borderId="16" xfId="2" applyFont="1" applyFill="1" applyBorder="1" applyAlignment="1">
      <alignment horizontal="center" vertical="center"/>
    </xf>
    <xf numFmtId="0" fontId="35" fillId="0" borderId="26" xfId="2" applyFont="1" applyFill="1" applyBorder="1" applyAlignment="1">
      <alignment vertical="center"/>
    </xf>
    <xf numFmtId="0" fontId="35" fillId="0" borderId="23" xfId="2" applyFont="1" applyFill="1" applyBorder="1" applyAlignment="1">
      <alignment vertical="center"/>
    </xf>
    <xf numFmtId="0" fontId="35" fillId="0" borderId="18" xfId="2" applyFont="1" applyFill="1" applyBorder="1" applyAlignment="1">
      <alignment horizontal="center" vertical="center" wrapText="1"/>
    </xf>
    <xf numFmtId="0" fontId="35" fillId="0" borderId="25" xfId="2" applyFont="1" applyFill="1" applyBorder="1" applyAlignment="1">
      <alignment horizontal="center" vertical="center" wrapText="1"/>
    </xf>
    <xf numFmtId="0" fontId="35" fillId="0" borderId="13" xfId="2" applyFont="1" applyFill="1" applyBorder="1" applyAlignment="1">
      <alignment horizontal="center" vertical="center"/>
    </xf>
    <xf numFmtId="0" fontId="35" fillId="0" borderId="0" xfId="2" applyFont="1" applyFill="1" applyAlignment="1">
      <alignment horizontal="left" vertical="center"/>
    </xf>
    <xf numFmtId="0" fontId="10" fillId="0" borderId="0" xfId="0" applyFont="1" applyAlignment="1">
      <alignment horizontal="center" vertical="center"/>
    </xf>
    <xf numFmtId="0" fontId="10" fillId="0" borderId="30" xfId="0" applyFont="1" applyBorder="1" applyAlignment="1">
      <alignment horizontal="center" vertical="center" wrapText="1"/>
    </xf>
    <xf numFmtId="0" fontId="12" fillId="0" borderId="30" xfId="0" applyFont="1" applyBorder="1" applyAlignment="1">
      <alignment horizontal="center" vertical="center" wrapText="1"/>
    </xf>
    <xf numFmtId="0" fontId="10" fillId="0" borderId="30" xfId="0" applyFont="1" applyBorder="1" applyAlignment="1">
      <alignment horizontal="left" vertical="center" wrapText="1" indent="3"/>
    </xf>
    <xf numFmtId="0" fontId="18" fillId="0" borderId="2" xfId="0" applyFont="1" applyBorder="1" applyAlignment="1">
      <alignment horizontal="center" vertical="center" wrapText="1"/>
    </xf>
    <xf numFmtId="0" fontId="18" fillId="0" borderId="7" xfId="0" applyFont="1" applyBorder="1" applyAlignment="1">
      <alignment horizontal="center" vertical="center" wrapText="1"/>
    </xf>
    <xf numFmtId="0" fontId="15" fillId="0" borderId="2" xfId="0" applyFont="1" applyBorder="1" applyAlignment="1">
      <alignment vertical="center" wrapText="1"/>
    </xf>
    <xf numFmtId="0" fontId="15" fillId="0" borderId="3" xfId="0" applyFont="1" applyBorder="1" applyAlignment="1">
      <alignment vertical="center" wrapText="1"/>
    </xf>
    <xf numFmtId="0" fontId="18" fillId="0" borderId="10" xfId="0" applyFont="1" applyBorder="1" applyAlignment="1">
      <alignment horizontal="center" vertical="center" wrapText="1"/>
    </xf>
    <xf numFmtId="0" fontId="18" fillId="0" borderId="9" xfId="0" applyFont="1" applyBorder="1" applyAlignment="1">
      <alignment horizontal="center" vertical="center" wrapText="1"/>
    </xf>
    <xf numFmtId="0" fontId="18" fillId="0" borderId="5" xfId="0" applyFont="1" applyBorder="1" applyAlignment="1">
      <alignment horizontal="center" vertical="center" wrapText="1"/>
    </xf>
    <xf numFmtId="49" fontId="14" fillId="0" borderId="2" xfId="0" applyNumberFormat="1" applyFont="1" applyBorder="1" applyAlignment="1">
      <alignment vertical="center" wrapText="1"/>
    </xf>
    <xf numFmtId="49" fontId="14" fillId="0" borderId="3" xfId="0" applyNumberFormat="1" applyFont="1" applyBorder="1" applyAlignment="1">
      <alignment vertical="center" wrapText="1"/>
    </xf>
    <xf numFmtId="49" fontId="14" fillId="0" borderId="2" xfId="0" applyNumberFormat="1" applyFont="1" applyBorder="1" applyAlignment="1">
      <alignment horizontal="right" vertical="center" wrapText="1"/>
    </xf>
    <xf numFmtId="49" fontId="14" fillId="0" borderId="3" xfId="0" applyNumberFormat="1" applyFont="1" applyBorder="1" applyAlignment="1">
      <alignment horizontal="right" vertical="center" wrapText="1"/>
    </xf>
    <xf numFmtId="0" fontId="18" fillId="0" borderId="0" xfId="0" applyFont="1" applyAlignment="1">
      <alignment horizontal="center" vertical="center"/>
    </xf>
    <xf numFmtId="0" fontId="21" fillId="0" borderId="2" xfId="0" applyFont="1" applyBorder="1" applyAlignment="1">
      <alignment horizontal="justify" vertical="center" wrapText="1"/>
    </xf>
    <xf numFmtId="0" fontId="21" fillId="0" borderId="3" xfId="0" applyFont="1" applyBorder="1" applyAlignment="1">
      <alignment horizontal="justify" vertical="center" wrapText="1"/>
    </xf>
    <xf numFmtId="49" fontId="14" fillId="0" borderId="2" xfId="0" applyNumberFormat="1" applyFont="1" applyBorder="1" applyAlignment="1">
      <alignment horizontal="center" vertical="center" wrapText="1"/>
    </xf>
    <xf numFmtId="49" fontId="14" fillId="0" borderId="3" xfId="0" applyNumberFormat="1" applyFont="1" applyBorder="1" applyAlignment="1">
      <alignment horizontal="center" vertical="center" wrapText="1"/>
    </xf>
    <xf numFmtId="0" fontId="22" fillId="0" borderId="0" xfId="0" applyFont="1" applyAlignment="1">
      <alignment horizontal="center" vertical="center"/>
    </xf>
    <xf numFmtId="0" fontId="22" fillId="0" borderId="2" xfId="0" applyFont="1" applyBorder="1" applyAlignment="1">
      <alignment horizontal="center" vertical="center" wrapText="1"/>
    </xf>
    <xf numFmtId="0" fontId="22" fillId="0" borderId="3" xfId="0" applyFont="1" applyBorder="1" applyAlignment="1">
      <alignment horizontal="center" vertical="center" wrapText="1"/>
    </xf>
    <xf numFmtId="0" fontId="22" fillId="0" borderId="10" xfId="0" applyFont="1" applyBorder="1" applyAlignment="1">
      <alignment horizontal="center" vertical="center" wrapText="1"/>
    </xf>
    <xf numFmtId="0" fontId="22" fillId="0" borderId="9" xfId="0" applyFont="1" applyBorder="1" applyAlignment="1">
      <alignment horizontal="center" vertical="center" wrapText="1"/>
    </xf>
    <xf numFmtId="0" fontId="22" fillId="0" borderId="5" xfId="0" applyFont="1" applyBorder="1" applyAlignment="1">
      <alignment horizontal="center" vertical="center" wrapText="1"/>
    </xf>
    <xf numFmtId="0" fontId="30" fillId="0" borderId="0" xfId="0" applyFont="1" applyAlignment="1">
      <alignment horizontal="center" vertical="center"/>
    </xf>
    <xf numFmtId="0" fontId="30" fillId="0" borderId="2" xfId="0" applyFont="1" applyBorder="1" applyAlignment="1">
      <alignment horizontal="center" vertical="center" wrapText="1"/>
    </xf>
    <xf numFmtId="0" fontId="30" fillId="0" borderId="3" xfId="0" applyFont="1" applyBorder="1" applyAlignment="1">
      <alignment horizontal="center" vertical="center" wrapText="1"/>
    </xf>
    <xf numFmtId="0" fontId="30" fillId="0" borderId="2" xfId="0" applyFont="1" applyBorder="1" applyAlignment="1">
      <alignment horizontal="left" vertical="center" wrapText="1" indent="1"/>
    </xf>
    <xf numFmtId="0" fontId="30" fillId="0" borderId="3" xfId="0" applyFont="1" applyBorder="1" applyAlignment="1">
      <alignment horizontal="left" vertical="center" wrapText="1" indent="1"/>
    </xf>
    <xf numFmtId="0" fontId="30" fillId="0" borderId="10" xfId="0" applyFont="1" applyBorder="1" applyAlignment="1">
      <alignment horizontal="center" vertical="center" wrapText="1"/>
    </xf>
    <xf numFmtId="0" fontId="30" fillId="0" borderId="9" xfId="0" applyFont="1" applyBorder="1" applyAlignment="1">
      <alignment horizontal="center" vertical="center" wrapText="1"/>
    </xf>
    <xf numFmtId="0" fontId="30" fillId="0" borderId="5" xfId="0" applyFont="1" applyBorder="1" applyAlignment="1">
      <alignment horizontal="center" vertical="center" wrapText="1"/>
    </xf>
    <xf numFmtId="0" fontId="16" fillId="0" borderId="30" xfId="0" applyFont="1" applyBorder="1" applyAlignment="1">
      <alignment horizontal="center" vertical="center" wrapText="1"/>
    </xf>
    <xf numFmtId="0" fontId="17" fillId="0" borderId="0" xfId="0" applyFont="1" applyAlignment="1">
      <alignment horizontal="center" vertical="center"/>
    </xf>
    <xf numFmtId="0" fontId="17" fillId="0" borderId="42" xfId="0" applyFont="1" applyBorder="1" applyAlignment="1">
      <alignment horizontal="center" vertical="center" wrapText="1"/>
    </xf>
    <xf numFmtId="0" fontId="17" fillId="0" borderId="43" xfId="0" applyFont="1" applyBorder="1" applyAlignment="1">
      <alignment horizontal="center" vertical="center" wrapText="1"/>
    </xf>
    <xf numFmtId="0" fontId="17" fillId="0" borderId="44" xfId="0" applyFont="1" applyBorder="1" applyAlignment="1">
      <alignment horizontal="center" vertical="center" wrapText="1"/>
    </xf>
    <xf numFmtId="0" fontId="17" fillId="0" borderId="30" xfId="0" applyFont="1" applyBorder="1" applyAlignment="1">
      <alignment horizontal="center" vertical="center" wrapText="1"/>
    </xf>
    <xf numFmtId="0" fontId="12" fillId="0" borderId="49" xfId="0" applyFont="1" applyBorder="1" applyAlignment="1">
      <alignment horizontal="center" vertical="center" wrapText="1"/>
    </xf>
    <xf numFmtId="0" fontId="12" fillId="0" borderId="50" xfId="0" applyFont="1" applyBorder="1" applyAlignment="1">
      <alignment horizontal="center" vertical="center" wrapText="1"/>
    </xf>
    <xf numFmtId="0" fontId="10" fillId="0" borderId="42" xfId="0" applyFont="1" applyBorder="1" applyAlignment="1">
      <alignment horizontal="center" vertical="center" wrapText="1"/>
    </xf>
    <xf numFmtId="0" fontId="10" fillId="0" borderId="43" xfId="0" applyFont="1" applyBorder="1" applyAlignment="1">
      <alignment horizontal="center" vertical="center" wrapText="1"/>
    </xf>
    <xf numFmtId="0" fontId="49" fillId="0" borderId="0" xfId="0" applyFont="1" applyAlignment="1">
      <alignment horizontal="left" vertical="center" wrapText="1"/>
    </xf>
    <xf numFmtId="0" fontId="39" fillId="0" borderId="0" xfId="0" applyFont="1" applyFill="1" applyBorder="1" applyAlignment="1">
      <alignment horizontal="right" vertical="center" wrapText="1"/>
    </xf>
    <xf numFmtId="0" fontId="39" fillId="0" borderId="53" xfId="28" applyFont="1" applyFill="1" applyBorder="1" applyAlignment="1">
      <alignment horizontal="center" vertical="center" wrapText="1"/>
    </xf>
    <xf numFmtId="0" fontId="39" fillId="0" borderId="0" xfId="28" applyFont="1" applyFill="1" applyBorder="1" applyAlignment="1">
      <alignment horizontal="center" vertical="center" wrapText="1"/>
    </xf>
    <xf numFmtId="0" fontId="35" fillId="0" borderId="0" xfId="28" applyFont="1" applyFill="1" applyBorder="1" applyAlignment="1">
      <alignment horizontal="center" vertical="center" wrapText="1"/>
    </xf>
    <xf numFmtId="0" fontId="38" fillId="0" borderId="0" xfId="0" applyFont="1" applyAlignment="1">
      <alignment horizontal="center" vertical="center" wrapText="1"/>
    </xf>
    <xf numFmtId="0" fontId="35" fillId="0" borderId="14" xfId="0" applyFont="1" applyFill="1" applyBorder="1" applyAlignment="1">
      <alignment horizontal="center" vertical="center"/>
    </xf>
    <xf numFmtId="0" fontId="35" fillId="0" borderId="13" xfId="28" applyFont="1" applyFill="1" applyBorder="1" applyAlignment="1">
      <alignment horizontal="center" vertical="center" wrapText="1"/>
    </xf>
    <xf numFmtId="0" fontId="35" fillId="0" borderId="13" xfId="28" applyFont="1" applyFill="1" applyBorder="1" applyAlignment="1">
      <alignment horizontal="center" vertical="center"/>
    </xf>
    <xf numFmtId="2" fontId="35" fillId="0" borderId="13" xfId="0" applyNumberFormat="1" applyFont="1" applyFill="1" applyBorder="1" applyAlignment="1">
      <alignment horizontal="center" vertical="center" wrapText="1"/>
    </xf>
    <xf numFmtId="0" fontId="38" fillId="0" borderId="13" xfId="0" applyFont="1" applyFill="1" applyBorder="1" applyAlignment="1">
      <alignment horizontal="center" vertical="center" wrapText="1"/>
    </xf>
    <xf numFmtId="2" fontId="35" fillId="0" borderId="18" xfId="0" applyNumberFormat="1" applyFont="1" applyFill="1" applyBorder="1" applyAlignment="1">
      <alignment horizontal="center" vertical="center" wrapText="1"/>
    </xf>
    <xf numFmtId="2" fontId="35" fillId="0" borderId="25" xfId="0" applyNumberFormat="1" applyFont="1" applyFill="1" applyBorder="1" applyAlignment="1">
      <alignment horizontal="center" vertical="center" wrapText="1"/>
    </xf>
    <xf numFmtId="0" fontId="35" fillId="0" borderId="13" xfId="0" applyFont="1" applyFill="1" applyBorder="1" applyAlignment="1">
      <alignment horizontal="center" vertical="center" wrapText="1"/>
    </xf>
    <xf numFmtId="0" fontId="49" fillId="0" borderId="0" xfId="0" applyFont="1" applyFill="1" applyAlignment="1">
      <alignment horizontal="left" vertical="center" wrapText="1"/>
    </xf>
    <xf numFmtId="0" fontId="88" fillId="0" borderId="14" xfId="0" applyFont="1" applyFill="1" applyBorder="1" applyAlignment="1">
      <alignment horizontal="right" vertical="center" wrapText="1"/>
    </xf>
    <xf numFmtId="0" fontId="63" fillId="0" borderId="0" xfId="0" applyFont="1" applyFill="1" applyBorder="1" applyAlignment="1">
      <alignment horizontal="center" vertical="center"/>
    </xf>
    <xf numFmtId="0" fontId="63" fillId="0" borderId="0" xfId="0" applyFont="1" applyFill="1" applyBorder="1" applyAlignment="1">
      <alignment horizontal="center" vertical="center" wrapText="1"/>
    </xf>
    <xf numFmtId="0" fontId="85" fillId="0" borderId="0" xfId="0" applyFont="1" applyFill="1" applyAlignment="1">
      <alignment horizontal="center" vertical="center" wrapText="1"/>
    </xf>
    <xf numFmtId="0" fontId="39" fillId="0" borderId="14" xfId="0" applyFont="1" applyFill="1" applyBorder="1" applyAlignment="1">
      <alignment horizontal="right" vertical="center" wrapText="1"/>
    </xf>
    <xf numFmtId="0" fontId="35" fillId="0" borderId="54" xfId="0" applyFont="1" applyFill="1" applyBorder="1" applyAlignment="1">
      <alignment horizontal="center" vertical="center" wrapText="1"/>
    </xf>
    <xf numFmtId="0" fontId="35" fillId="0" borderId="14"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89" fillId="0" borderId="0" xfId="0" applyFont="1" applyFill="1" applyAlignment="1">
      <alignment horizontal="center" vertical="center" wrapText="1"/>
    </xf>
    <xf numFmtId="0" fontId="35" fillId="0" borderId="0" xfId="0" applyFont="1" applyFill="1" applyBorder="1" applyAlignment="1">
      <alignment horizontal="center" vertical="center"/>
    </xf>
    <xf numFmtId="0" fontId="2" fillId="0" borderId="38" xfId="33" applyFont="1" applyBorder="1" applyAlignment="1">
      <alignment horizontal="center" vertical="center" wrapText="1"/>
    </xf>
    <xf numFmtId="0" fontId="2" fillId="0" borderId="27" xfId="33" applyFont="1" applyBorder="1" applyAlignment="1">
      <alignment horizontal="center" vertical="center" wrapText="1"/>
    </xf>
    <xf numFmtId="0" fontId="2" fillId="0" borderId="38" xfId="29" applyFont="1" applyBorder="1" applyAlignment="1">
      <alignment horizontal="center" vertical="center" wrapText="1"/>
    </xf>
    <xf numFmtId="0" fontId="2" fillId="0" borderId="40" xfId="29" applyFont="1" applyBorder="1" applyAlignment="1">
      <alignment horizontal="center" vertical="center" wrapText="1"/>
    </xf>
    <xf numFmtId="0" fontId="2" fillId="0" borderId="27" xfId="29" applyFont="1" applyBorder="1" applyAlignment="1">
      <alignment horizontal="center" vertical="center" wrapText="1"/>
    </xf>
    <xf numFmtId="0" fontId="63" fillId="0" borderId="0" xfId="29" applyFont="1" applyAlignment="1">
      <alignment horizontal="center" vertical="center" wrapText="1"/>
    </xf>
    <xf numFmtId="49" fontId="35" fillId="0" borderId="13" xfId="29" applyNumberFormat="1" applyFont="1" applyBorder="1" applyAlignment="1">
      <alignment horizontal="center" vertical="center"/>
    </xf>
    <xf numFmtId="0" fontId="35" fillId="0" borderId="13" xfId="29" applyFont="1" applyBorder="1" applyAlignment="1">
      <alignment horizontal="center" vertical="center" wrapText="1"/>
    </xf>
    <xf numFmtId="0" fontId="35" fillId="0" borderId="18" xfId="29" applyFont="1" applyBorder="1" applyAlignment="1">
      <alignment horizontal="center" vertical="center" wrapText="1"/>
    </xf>
    <xf numFmtId="0" fontId="35" fillId="0" borderId="25" xfId="29" applyFont="1" applyBorder="1" applyAlignment="1">
      <alignment horizontal="center" vertical="center" wrapText="1"/>
    </xf>
    <xf numFmtId="0" fontId="17" fillId="0" borderId="13" xfId="29" applyFont="1" applyBorder="1" applyAlignment="1">
      <alignment horizontal="center" vertical="center" wrapText="1"/>
    </xf>
    <xf numFmtId="0" fontId="63" fillId="0" borderId="0" xfId="29" applyFont="1" applyAlignment="1">
      <alignment horizontal="center" vertical="center"/>
    </xf>
    <xf numFmtId="43" fontId="18" fillId="0" borderId="0" xfId="1" applyFont="1" applyAlignment="1">
      <alignment horizontal="center" vertical="center"/>
    </xf>
    <xf numFmtId="0" fontId="18" fillId="0" borderId="12"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11" xfId="0" applyFont="1" applyBorder="1" applyAlignment="1">
      <alignment horizontal="center" vertical="center" wrapText="1"/>
    </xf>
    <xf numFmtId="0" fontId="18" fillId="0" borderId="6"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9" xfId="0" applyFont="1" applyBorder="1" applyAlignment="1">
      <alignment horizontal="center" vertical="center" wrapText="1"/>
    </xf>
    <xf numFmtId="0" fontId="16" fillId="0" borderId="5" xfId="0" applyFont="1" applyBorder="1" applyAlignment="1">
      <alignment horizontal="center" vertical="center" wrapText="1"/>
    </xf>
    <xf numFmtId="0" fontId="17" fillId="0" borderId="0" xfId="0" applyFont="1" applyAlignment="1">
      <alignment horizontal="left" vertical="center"/>
    </xf>
    <xf numFmtId="0" fontId="16" fillId="0" borderId="7" xfId="0" applyFont="1" applyBorder="1" applyAlignment="1">
      <alignment horizontal="center" vertical="center" wrapText="1"/>
    </xf>
    <xf numFmtId="0" fontId="16" fillId="0" borderId="3"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3" xfId="0" applyFont="1" applyBorder="1" applyAlignment="1">
      <alignment horizontal="center" vertical="center" wrapText="1"/>
    </xf>
    <xf numFmtId="0" fontId="16" fillId="0" borderId="2" xfId="0" applyFont="1" applyBorder="1" applyAlignment="1">
      <alignment horizontal="center" vertical="center" wrapText="1"/>
    </xf>
    <xf numFmtId="0" fontId="35" fillId="0" borderId="18" xfId="25" applyFont="1" applyFill="1" applyBorder="1" applyAlignment="1">
      <alignment horizontal="center" wrapText="1"/>
    </xf>
    <xf numFmtId="0" fontId="35" fillId="0" borderId="25" xfId="25" applyFont="1" applyFill="1" applyBorder="1" applyAlignment="1">
      <alignment horizontal="center" wrapText="1"/>
    </xf>
    <xf numFmtId="43" fontId="35" fillId="0" borderId="13" xfId="0" applyNumberFormat="1" applyFont="1" applyFill="1" applyBorder="1" applyAlignment="1">
      <alignment horizontal="right" vertical="center" wrapText="1"/>
    </xf>
    <xf numFmtId="43" fontId="38" fillId="0" borderId="19" xfId="0" applyNumberFormat="1" applyFont="1" applyFill="1" applyBorder="1" applyAlignment="1">
      <alignment horizontal="center" vertical="center" wrapText="1"/>
    </xf>
    <xf numFmtId="43" fontId="38" fillId="0" borderId="20" xfId="0" applyNumberFormat="1" applyFont="1" applyFill="1" applyBorder="1" applyAlignment="1">
      <alignment horizontal="center" vertical="center" wrapText="1"/>
    </xf>
    <xf numFmtId="43" fontId="38" fillId="0" borderId="21" xfId="0" applyNumberFormat="1" applyFont="1" applyFill="1" applyBorder="1" applyAlignment="1">
      <alignment horizontal="center" vertical="center" wrapText="1"/>
    </xf>
    <xf numFmtId="43" fontId="35" fillId="0" borderId="0" xfId="0" applyNumberFormat="1" applyFont="1" applyFill="1" applyAlignment="1">
      <alignment horizontal="center"/>
    </xf>
    <xf numFmtId="43" fontId="38" fillId="0" borderId="13" xfId="0" applyNumberFormat="1" applyFont="1" applyFill="1" applyBorder="1" applyAlignment="1">
      <alignment horizontal="left" vertical="center"/>
    </xf>
    <xf numFmtId="43" fontId="38" fillId="0" borderId="13" xfId="0" applyNumberFormat="1" applyFont="1" applyFill="1" applyBorder="1" applyAlignment="1">
      <alignment horizontal="center" vertical="center" wrapText="1"/>
    </xf>
    <xf numFmtId="43" fontId="35" fillId="0" borderId="13" xfId="0" applyNumberFormat="1" applyFont="1" applyFill="1" applyBorder="1" applyAlignment="1">
      <alignment horizontal="center" vertical="center" wrapText="1"/>
    </xf>
    <xf numFmtId="0" fontId="35" fillId="0" borderId="28" xfId="2" applyFont="1" applyFill="1" applyBorder="1" applyAlignment="1">
      <alignment horizontal="center" vertical="center"/>
    </xf>
    <xf numFmtId="0" fontId="35" fillId="0" borderId="29" xfId="2" applyFont="1" applyFill="1" applyBorder="1" applyAlignment="1">
      <alignment horizontal="center" vertical="center"/>
    </xf>
    <xf numFmtId="0" fontId="35" fillId="0" borderId="15" xfId="2" applyFont="1" applyFill="1" applyBorder="1" applyAlignment="1">
      <alignment horizontal="center" vertical="center"/>
    </xf>
    <xf numFmtId="0" fontId="35" fillId="0" borderId="22" xfId="2" applyFont="1" applyFill="1" applyBorder="1" applyAlignment="1">
      <alignment vertical="center"/>
    </xf>
    <xf numFmtId="0" fontId="35" fillId="0" borderId="17" xfId="2" applyFont="1" applyFill="1" applyBorder="1" applyAlignment="1">
      <alignment horizontal="center" vertical="center"/>
    </xf>
    <xf numFmtId="0" fontId="35" fillId="0" borderId="24" xfId="2" applyFont="1" applyFill="1" applyBorder="1" applyAlignment="1">
      <alignment vertical="center"/>
    </xf>
    <xf numFmtId="0" fontId="49" fillId="0" borderId="14" xfId="3" applyFont="1" applyFill="1" applyBorder="1" applyAlignment="1">
      <alignment horizontal="center" vertical="center" wrapText="1"/>
    </xf>
    <xf numFmtId="49" fontId="17" fillId="0" borderId="13" xfId="3" applyNumberFormat="1" applyFont="1" applyFill="1" applyBorder="1" applyAlignment="1">
      <alignment horizontal="center" vertical="center"/>
    </xf>
    <xf numFmtId="0" fontId="17" fillId="0" borderId="13" xfId="3" applyFont="1" applyFill="1" applyBorder="1" applyAlignment="1">
      <alignment horizontal="center" vertical="center" wrapText="1"/>
    </xf>
    <xf numFmtId="0" fontId="17" fillId="0" borderId="18" xfId="3" applyFont="1" applyFill="1" applyBorder="1" applyAlignment="1">
      <alignment horizontal="center" vertical="center" wrapText="1"/>
    </xf>
    <xf numFmtId="0" fontId="17" fillId="0" borderId="25" xfId="3" applyFont="1" applyFill="1" applyBorder="1" applyAlignment="1">
      <alignment horizontal="center" vertical="center" wrapText="1"/>
    </xf>
    <xf numFmtId="0" fontId="17" fillId="0" borderId="13" xfId="3" applyNumberFormat="1" applyFont="1" applyFill="1" applyBorder="1" applyAlignment="1">
      <alignment horizontal="center" vertical="center" wrapText="1"/>
    </xf>
    <xf numFmtId="0" fontId="10" fillId="0" borderId="0" xfId="9" applyFont="1" applyFill="1" applyBorder="1" applyAlignment="1">
      <alignment horizontal="center" vertical="center" wrapText="1"/>
    </xf>
    <xf numFmtId="0" fontId="10" fillId="0" borderId="14" xfId="9" applyFont="1" applyFill="1" applyBorder="1" applyAlignment="1">
      <alignment horizontal="center" vertical="center"/>
    </xf>
    <xf numFmtId="0" fontId="10" fillId="0" borderId="0" xfId="0" applyFont="1" applyFill="1" applyAlignment="1">
      <alignment horizontal="center" vertical="center"/>
    </xf>
    <xf numFmtId="0" fontId="10" fillId="0" borderId="30" xfId="0" applyFont="1" applyFill="1" applyBorder="1" applyAlignment="1">
      <alignment horizontal="center" vertical="center" wrapText="1"/>
    </xf>
    <xf numFmtId="0" fontId="10" fillId="0" borderId="30" xfId="0" applyFont="1" applyFill="1" applyBorder="1" applyAlignment="1">
      <alignment horizontal="left" vertical="center" wrapText="1" indent="3"/>
    </xf>
    <xf numFmtId="0" fontId="12" fillId="0" borderId="30" xfId="0" applyFont="1" applyFill="1" applyBorder="1" applyAlignment="1">
      <alignment horizontal="center" vertical="center" wrapText="1"/>
    </xf>
    <xf numFmtId="0" fontId="35" fillId="0" borderId="13" xfId="17" applyNumberFormat="1" applyFont="1" applyFill="1" applyBorder="1" applyAlignment="1">
      <alignment horizontal="center" vertical="center" wrapText="1"/>
    </xf>
    <xf numFmtId="0" fontId="63" fillId="0" borderId="0" xfId="17" applyFont="1" applyFill="1" applyBorder="1" applyAlignment="1">
      <alignment horizontal="center" vertical="center" wrapText="1"/>
    </xf>
    <xf numFmtId="49" fontId="35" fillId="0" borderId="13" xfId="17" applyNumberFormat="1" applyFont="1" applyFill="1" applyBorder="1" applyAlignment="1">
      <alignment horizontal="center" vertical="center"/>
    </xf>
    <xf numFmtId="0" fontId="35" fillId="0" borderId="13" xfId="17" applyFont="1" applyFill="1" applyBorder="1" applyAlignment="1">
      <alignment horizontal="center" vertical="center" wrapText="1"/>
    </xf>
    <xf numFmtId="0" fontId="35" fillId="0" borderId="18" xfId="17" applyFont="1" applyFill="1" applyBorder="1" applyAlignment="1">
      <alignment horizontal="center" vertical="center" wrapText="1"/>
    </xf>
    <xf numFmtId="0" fontId="35" fillId="0" borderId="25" xfId="17" applyFont="1" applyFill="1" applyBorder="1" applyAlignment="1">
      <alignment horizontal="center" vertical="center" wrapText="1"/>
    </xf>
    <xf numFmtId="0" fontId="17" fillId="0" borderId="13" xfId="17" applyNumberFormat="1" applyFont="1" applyFill="1" applyBorder="1" applyAlignment="1">
      <alignment horizontal="center" vertical="center" wrapText="1"/>
    </xf>
    <xf numFmtId="0" fontId="35" fillId="0" borderId="18" xfId="0" applyNumberFormat="1" applyFont="1" applyFill="1" applyBorder="1" applyAlignment="1">
      <alignment horizontal="center" vertical="center" wrapText="1"/>
    </xf>
    <xf numFmtId="0" fontId="35" fillId="0" borderId="25" xfId="0" applyNumberFormat="1" applyFont="1" applyFill="1" applyBorder="1" applyAlignment="1">
      <alignment horizontal="center" vertical="center" wrapText="1"/>
    </xf>
    <xf numFmtId="0" fontId="35" fillId="0" borderId="37" xfId="0" applyFont="1" applyFill="1" applyBorder="1" applyAlignment="1">
      <alignment horizontal="center" vertical="center"/>
    </xf>
    <xf numFmtId="43" fontId="49" fillId="0" borderId="0" xfId="6" applyFont="1" applyFill="1" applyBorder="1" applyAlignment="1">
      <alignment horizontal="center" vertical="center" wrapText="1"/>
    </xf>
    <xf numFmtId="0" fontId="63" fillId="0" borderId="14" xfId="0" applyFont="1" applyFill="1" applyBorder="1" applyAlignment="1">
      <alignment horizontal="center" vertical="center"/>
    </xf>
    <xf numFmtId="49" fontId="35" fillId="0" borderId="13" xfId="0" applyNumberFormat="1" applyFont="1" applyFill="1" applyBorder="1" applyAlignment="1">
      <alignment horizontal="center" vertical="center"/>
    </xf>
    <xf numFmtId="0" fontId="17" fillId="0" borderId="0" xfId="0" applyFont="1" applyAlignment="1">
      <alignment horizontal="center" vertical="center" wrapText="1"/>
    </xf>
    <xf numFmtId="0" fontId="10" fillId="0" borderId="19" xfId="0" applyFont="1" applyFill="1" applyBorder="1" applyAlignment="1">
      <alignment horizontal="center" vertical="center"/>
    </xf>
    <xf numFmtId="0" fontId="10" fillId="0" borderId="21" xfId="0" applyFont="1" applyFill="1" applyBorder="1" applyAlignment="1">
      <alignment horizontal="center" vertical="center"/>
    </xf>
    <xf numFmtId="0" fontId="49" fillId="0" borderId="0" xfId="0" applyFont="1" applyFill="1" applyAlignment="1">
      <alignment horizontal="center" vertical="center"/>
    </xf>
    <xf numFmtId="0" fontId="63" fillId="0" borderId="0" xfId="17" applyFont="1" applyFill="1" applyBorder="1" applyAlignment="1">
      <alignment horizontal="center" vertical="center"/>
    </xf>
    <xf numFmtId="0" fontId="35" fillId="0" borderId="0" xfId="16" applyFont="1" applyAlignment="1">
      <alignment horizontal="left" vertical="center"/>
    </xf>
    <xf numFmtId="0" fontId="38" fillId="0" borderId="0" xfId="16" applyFont="1" applyAlignment="1">
      <alignment vertical="center"/>
    </xf>
    <xf numFmtId="0" fontId="38" fillId="0" borderId="0" xfId="16" applyFont="1" applyAlignment="1">
      <alignment horizontal="center" vertical="center"/>
    </xf>
    <xf numFmtId="0" fontId="35" fillId="0" borderId="0" xfId="16" applyFont="1" applyAlignment="1">
      <alignment horizontal="center" vertical="center"/>
    </xf>
    <xf numFmtId="0" fontId="39" fillId="0" borderId="0" xfId="16" applyFont="1" applyAlignment="1">
      <alignment vertical="center"/>
    </xf>
    <xf numFmtId="0" fontId="35" fillId="0" borderId="13" xfId="16" applyFont="1" applyBorder="1" applyAlignment="1">
      <alignment horizontal="center" vertical="center"/>
    </xf>
    <xf numFmtId="0" fontId="35" fillId="0" borderId="13" xfId="16" applyFont="1" applyBorder="1" applyAlignment="1">
      <alignment vertical="center"/>
    </xf>
    <xf numFmtId="0" fontId="35" fillId="0" borderId="13" xfId="16" applyFont="1" applyBorder="1" applyAlignment="1">
      <alignment horizontal="center" vertical="center" wrapText="1"/>
    </xf>
    <xf numFmtId="0" fontId="38" fillId="0" borderId="25" xfId="16" applyFont="1" applyBorder="1" applyAlignment="1">
      <alignment horizontal="center" vertical="center" wrapText="1"/>
    </xf>
    <xf numFmtId="49" fontId="38" fillId="0" borderId="13" xfId="16" applyNumberFormat="1" applyFont="1" applyBorder="1" applyAlignment="1">
      <alignment horizontal="center" vertical="center"/>
    </xf>
    <xf numFmtId="0" fontId="38" fillId="0" borderId="13" xfId="16" applyFont="1" applyBorder="1" applyAlignment="1">
      <alignment horizontal="center" vertical="center"/>
    </xf>
    <xf numFmtId="0" fontId="38" fillId="0" borderId="20" xfId="16" applyFont="1" applyBorder="1" applyAlignment="1">
      <alignment horizontal="center" vertical="center"/>
    </xf>
    <xf numFmtId="49" fontId="38" fillId="0" borderId="35" xfId="16" applyNumberFormat="1" applyFont="1" applyBorder="1" applyAlignment="1">
      <alignment horizontal="center" vertical="center"/>
    </xf>
    <xf numFmtId="0" fontId="35" fillId="0" borderId="35" xfId="16" applyFont="1" applyBorder="1" applyAlignment="1">
      <alignment vertical="center"/>
    </xf>
    <xf numFmtId="4" fontId="35" fillId="0" borderId="35" xfId="16" applyNumberFormat="1" applyFont="1" applyBorder="1" applyAlignment="1">
      <alignment horizontal="right" vertical="center"/>
    </xf>
    <xf numFmtId="4" fontId="35" fillId="0" borderId="34" xfId="16" applyNumberFormat="1" applyFont="1" applyBorder="1" applyAlignment="1">
      <alignment horizontal="right" vertical="center"/>
    </xf>
    <xf numFmtId="4" fontId="44" fillId="0" borderId="35" xfId="35" applyNumberFormat="1" applyFont="1" applyBorder="1" applyAlignment="1">
      <alignment horizontal="right" vertical="center" wrapText="1"/>
    </xf>
    <xf numFmtId="0" fontId="35" fillId="0" borderId="34" xfId="16" applyFont="1" applyBorder="1" applyAlignment="1">
      <alignment horizontal="left" vertical="center"/>
    </xf>
    <xf numFmtId="0" fontId="35" fillId="0" borderId="34" xfId="16" applyFont="1" applyBorder="1" applyAlignment="1">
      <alignment vertical="center"/>
    </xf>
    <xf numFmtId="0" fontId="35" fillId="0" borderId="34" xfId="16" applyFont="1" applyBorder="1" applyAlignment="1">
      <alignment horizontal="center" vertical="center"/>
    </xf>
    <xf numFmtId="4" fontId="44" fillId="0" borderId="34" xfId="35" applyNumberFormat="1" applyFont="1" applyBorder="1" applyAlignment="1">
      <alignment horizontal="right" vertical="center" wrapText="1"/>
    </xf>
    <xf numFmtId="0" fontId="35" fillId="0" borderId="0" xfId="16" applyFont="1" applyAlignment="1">
      <alignment vertical="center"/>
    </xf>
    <xf numFmtId="0" fontId="39" fillId="0" borderId="34" xfId="16" applyFont="1" applyBorder="1" applyAlignment="1">
      <alignment vertical="center"/>
    </xf>
    <xf numFmtId="0" fontId="41" fillId="0" borderId="34" xfId="35" applyFont="1" applyBorder="1" applyAlignment="1">
      <alignment horizontal="center" vertical="center" wrapText="1"/>
    </xf>
    <xf numFmtId="0" fontId="38" fillId="0" borderId="34" xfId="16" applyFont="1" applyBorder="1" applyAlignment="1">
      <alignment horizontal="left" vertical="center"/>
    </xf>
    <xf numFmtId="0" fontId="38" fillId="0" borderId="34" xfId="16" applyFont="1" applyBorder="1" applyAlignment="1">
      <alignment vertical="center"/>
    </xf>
    <xf numFmtId="0" fontId="38" fillId="0" borderId="34" xfId="16" applyFont="1" applyBorder="1" applyAlignment="1">
      <alignment horizontal="center" vertical="center"/>
    </xf>
    <xf numFmtId="4" fontId="38" fillId="0" borderId="34" xfId="16" applyNumberFormat="1" applyFont="1" applyBorder="1" applyAlignment="1">
      <alignment horizontal="right" vertical="center"/>
    </xf>
    <xf numFmtId="4" fontId="41" fillId="0" borderId="34" xfId="35" applyNumberFormat="1" applyFont="1" applyBorder="1" applyAlignment="1">
      <alignment horizontal="right" vertical="center"/>
    </xf>
    <xf numFmtId="4" fontId="41" fillId="0" borderId="34" xfId="35" applyNumberFormat="1" applyFont="1" applyBorder="1" applyAlignment="1">
      <alignment horizontal="right" vertical="center" wrapText="1"/>
    </xf>
    <xf numFmtId="0" fontId="41" fillId="0" borderId="34" xfId="16" applyFont="1" applyBorder="1" applyAlignment="1">
      <alignment horizontal="left" vertical="center"/>
    </xf>
    <xf numFmtId="0" fontId="42" fillId="0" borderId="34" xfId="16" applyFont="1" applyBorder="1" applyAlignment="1">
      <alignment vertical="center"/>
    </xf>
    <xf numFmtId="0" fontId="42" fillId="0" borderId="34" xfId="16" applyFont="1" applyBorder="1" applyAlignment="1">
      <alignment horizontal="center" vertical="center"/>
    </xf>
    <xf numFmtId="4" fontId="42" fillId="0" borderId="34" xfId="16" applyNumberFormat="1" applyFont="1" applyBorder="1" applyAlignment="1">
      <alignment horizontal="right" vertical="center"/>
    </xf>
    <xf numFmtId="0" fontId="43" fillId="0" borderId="0" xfId="16" applyFont="1" applyAlignment="1">
      <alignment vertical="center"/>
    </xf>
    <xf numFmtId="0" fontId="41" fillId="0" borderId="34" xfId="16" applyFont="1" applyBorder="1" applyAlignment="1">
      <alignment vertical="center"/>
    </xf>
    <xf numFmtId="0" fontId="41" fillId="0" borderId="34" xfId="16" applyFont="1" applyBorder="1" applyAlignment="1">
      <alignment horizontal="center" vertical="center"/>
    </xf>
    <xf numFmtId="4" fontId="41" fillId="0" borderId="34" xfId="16" applyNumberFormat="1" applyFont="1" applyBorder="1" applyAlignment="1">
      <alignment horizontal="right" vertical="center"/>
    </xf>
    <xf numFmtId="0" fontId="42" fillId="0" borderId="34" xfId="16" applyFont="1" applyBorder="1" applyAlignment="1">
      <alignment horizontal="left" vertical="center"/>
    </xf>
    <xf numFmtId="4" fontId="39" fillId="0" borderId="34" xfId="16" applyNumberFormat="1" applyFont="1" applyBorder="1" applyAlignment="1">
      <alignment horizontal="right" vertical="center"/>
    </xf>
    <xf numFmtId="4" fontId="39" fillId="0" borderId="26" xfId="1" applyNumberFormat="1" applyFont="1" applyFill="1" applyBorder="1" applyAlignment="1">
      <alignment vertical="center"/>
    </xf>
    <xf numFmtId="0" fontId="44" fillId="0" borderId="34" xfId="16" applyFont="1" applyBorder="1" applyAlignment="1">
      <alignment horizontal="left" vertical="center"/>
    </xf>
    <xf numFmtId="0" fontId="44" fillId="0" borderId="34" xfId="16" applyFont="1" applyBorder="1" applyAlignment="1">
      <alignment vertical="center"/>
    </xf>
    <xf numFmtId="0" fontId="44" fillId="0" borderId="34" xfId="16" applyFont="1" applyBorder="1" applyAlignment="1">
      <alignment horizontal="center" vertical="center"/>
    </xf>
    <xf numFmtId="4" fontId="44" fillId="0" borderId="34" xfId="16" applyNumberFormat="1" applyFont="1" applyBorder="1" applyAlignment="1">
      <alignment horizontal="right" vertical="center"/>
    </xf>
    <xf numFmtId="4" fontId="44" fillId="0" borderId="34" xfId="35" applyNumberFormat="1" applyFont="1" applyBorder="1" applyAlignment="1">
      <alignment horizontal="right" vertical="center"/>
    </xf>
    <xf numFmtId="4" fontId="38" fillId="0" borderId="0" xfId="16" applyNumberFormat="1" applyFont="1" applyAlignment="1">
      <alignment vertical="center"/>
    </xf>
    <xf numFmtId="0" fontId="42" fillId="0" borderId="34" xfId="0" applyFont="1" applyBorder="1" applyAlignment="1">
      <alignment horizontal="center" vertical="center" wrapText="1"/>
    </xf>
    <xf numFmtId="0" fontId="39" fillId="0" borderId="0" xfId="16" applyFont="1" applyAlignment="1">
      <alignment horizontal="center" vertical="center"/>
    </xf>
    <xf numFmtId="0" fontId="39" fillId="0" borderId="34" xfId="16" applyFont="1" applyBorder="1" applyAlignment="1">
      <alignment horizontal="left" vertical="center"/>
    </xf>
    <xf numFmtId="0" fontId="39" fillId="0" borderId="34" xfId="16" applyFont="1" applyBorder="1" applyAlignment="1">
      <alignment horizontal="center" vertical="center"/>
    </xf>
    <xf numFmtId="4" fontId="66" fillId="0" borderId="34" xfId="35" applyNumberFormat="1" applyFont="1" applyBorder="1" applyAlignment="1">
      <alignment horizontal="right" vertical="center" wrapText="1"/>
    </xf>
    <xf numFmtId="0" fontId="38" fillId="0" borderId="34" xfId="16" quotePrefix="1" applyFont="1" applyBorder="1" applyAlignment="1">
      <alignment horizontal="left" vertical="center"/>
    </xf>
    <xf numFmtId="0" fontId="35" fillId="0" borderId="36" xfId="16" applyFont="1" applyBorder="1" applyAlignment="1">
      <alignment horizontal="left" vertical="center"/>
    </xf>
    <xf numFmtId="0" fontId="35" fillId="0" borderId="36" xfId="16" applyFont="1" applyBorder="1" applyAlignment="1">
      <alignment vertical="center"/>
    </xf>
    <xf numFmtId="0" fontId="35" fillId="0" borderId="36" xfId="16" applyFont="1" applyBorder="1" applyAlignment="1">
      <alignment horizontal="center" vertical="center"/>
    </xf>
    <xf numFmtId="4" fontId="35" fillId="0" borderId="36" xfId="16" applyNumberFormat="1" applyFont="1" applyBorder="1" applyAlignment="1">
      <alignment horizontal="right" vertical="center"/>
    </xf>
    <xf numFmtId="4" fontId="44" fillId="0" borderId="36" xfId="35" applyNumberFormat="1" applyFont="1" applyBorder="1" applyAlignment="1">
      <alignment horizontal="right" vertical="center" wrapText="1"/>
    </xf>
    <xf numFmtId="4" fontId="44" fillId="0" borderId="36" xfId="35" applyNumberFormat="1" applyFont="1" applyBorder="1" applyAlignment="1">
      <alignment horizontal="right" vertical="center"/>
    </xf>
    <xf numFmtId="0" fontId="38" fillId="0" borderId="0" xfId="16" applyFont="1" applyAlignment="1">
      <alignment horizontal="left" vertical="center"/>
    </xf>
    <xf numFmtId="0" fontId="92" fillId="0" borderId="0" xfId="36" applyFont="1" applyAlignment="1">
      <alignment horizontal="left" vertical="center"/>
    </xf>
    <xf numFmtId="0" fontId="93" fillId="0" borderId="0" xfId="19" applyFont="1" applyAlignment="1">
      <alignment horizontal="left" vertical="center" wrapText="1"/>
    </xf>
    <xf numFmtId="0" fontId="92" fillId="0" borderId="0" xfId="36" applyFont="1" applyAlignment="1">
      <alignment horizontal="center" vertical="center"/>
    </xf>
    <xf numFmtId="0" fontId="92" fillId="0" borderId="0" xfId="36" applyFont="1" applyAlignment="1">
      <alignment vertical="center"/>
    </xf>
    <xf numFmtId="0" fontId="92" fillId="0" borderId="0" xfId="36" applyFont="1" applyAlignment="1">
      <alignment horizontal="center" vertical="center" wrapText="1"/>
    </xf>
    <xf numFmtId="0" fontId="92" fillId="0" borderId="0" xfId="36" applyFont="1" applyAlignment="1">
      <alignment vertical="center" wrapText="1"/>
    </xf>
    <xf numFmtId="0" fontId="94" fillId="0" borderId="0" xfId="36" applyFont="1" applyAlignment="1">
      <alignment horizontal="center" vertical="center" wrapText="1"/>
    </xf>
    <xf numFmtId="0" fontId="71" fillId="0" borderId="0" xfId="36" applyAlignment="1">
      <alignment vertical="center"/>
    </xf>
    <xf numFmtId="0" fontId="95" fillId="0" borderId="14" xfId="36" applyFont="1" applyBorder="1" applyAlignment="1">
      <alignment horizontal="center" vertical="center" wrapText="1"/>
    </xf>
    <xf numFmtId="0" fontId="95" fillId="0" borderId="0" xfId="36" applyFont="1" applyAlignment="1">
      <alignment horizontal="center" vertical="center" wrapText="1"/>
    </xf>
    <xf numFmtId="0" fontId="96" fillId="0" borderId="18" xfId="36" applyFont="1" applyBorder="1" applyAlignment="1">
      <alignment horizontal="center" vertical="center" wrapText="1"/>
    </xf>
    <xf numFmtId="0" fontId="96" fillId="0" borderId="19" xfId="36" applyFont="1" applyBorder="1" applyAlignment="1">
      <alignment horizontal="center" vertical="center" wrapText="1"/>
    </xf>
    <xf numFmtId="0" fontId="96" fillId="0" borderId="20" xfId="36" applyFont="1" applyBorder="1" applyAlignment="1">
      <alignment horizontal="center" vertical="center" wrapText="1"/>
    </xf>
    <xf numFmtId="0" fontId="96" fillId="0" borderId="21" xfId="36" applyFont="1" applyBorder="1" applyAlignment="1">
      <alignment horizontal="center" vertical="center" wrapText="1"/>
    </xf>
    <xf numFmtId="0" fontId="96" fillId="0" borderId="18" xfId="36" applyFont="1" applyBorder="1" applyAlignment="1">
      <alignment horizontal="center" vertical="center"/>
    </xf>
    <xf numFmtId="0" fontId="97" fillId="0" borderId="18" xfId="36" applyFont="1" applyBorder="1" applyAlignment="1">
      <alignment horizontal="center" vertical="center" wrapText="1"/>
    </xf>
    <xf numFmtId="0" fontId="96" fillId="0" borderId="25" xfId="36" applyFont="1" applyBorder="1" applyAlignment="1">
      <alignment horizontal="center" vertical="center" wrapText="1"/>
    </xf>
    <xf numFmtId="0" fontId="96" fillId="0" borderId="13" xfId="36" applyFont="1" applyBorder="1" applyAlignment="1">
      <alignment horizontal="center" vertical="center" wrapText="1"/>
    </xf>
    <xf numFmtId="0" fontId="96" fillId="0" borderId="25" xfId="36" applyFont="1" applyBorder="1" applyAlignment="1">
      <alignment horizontal="center" vertical="center"/>
    </xf>
    <xf numFmtId="0" fontId="97" fillId="0" borderId="25" xfId="36" applyFont="1" applyBorder="1" applyAlignment="1">
      <alignment horizontal="center" vertical="center" wrapText="1"/>
    </xf>
    <xf numFmtId="0" fontId="96" fillId="0" borderId="16" xfId="36" applyFont="1" applyBorder="1" applyAlignment="1">
      <alignment horizontal="left" vertical="center"/>
    </xf>
    <xf numFmtId="0" fontId="96" fillId="0" borderId="16" xfId="36" applyFont="1" applyBorder="1" applyAlignment="1">
      <alignment vertical="center" wrapText="1"/>
    </xf>
    <xf numFmtId="0" fontId="98" fillId="0" borderId="16" xfId="36" applyFont="1" applyBorder="1" applyAlignment="1">
      <alignment horizontal="center" vertical="center" wrapText="1"/>
    </xf>
    <xf numFmtId="4" fontId="17" fillId="0" borderId="27" xfId="36" applyNumberFormat="1" applyFont="1" applyBorder="1" applyAlignment="1">
      <alignment horizontal="right" vertical="center" wrapText="1"/>
    </xf>
    <xf numFmtId="4" fontId="96" fillId="0" borderId="16" xfId="36" applyNumberFormat="1" applyFont="1" applyBorder="1" applyAlignment="1">
      <alignment horizontal="right" vertical="center" wrapText="1"/>
    </xf>
    <xf numFmtId="0" fontId="96" fillId="0" borderId="16" xfId="36" applyFont="1" applyBorder="1" applyAlignment="1">
      <alignment horizontal="center" vertical="center" wrapText="1"/>
    </xf>
    <xf numFmtId="0" fontId="96" fillId="0" borderId="13" xfId="36" applyFont="1" applyBorder="1" applyAlignment="1">
      <alignment vertical="center" wrapText="1"/>
    </xf>
    <xf numFmtId="0" fontId="97" fillId="0" borderId="13" xfId="36" applyFont="1" applyBorder="1" applyAlignment="1">
      <alignment horizontal="center" vertical="center" wrapText="1"/>
    </xf>
    <xf numFmtId="0" fontId="96" fillId="0" borderId="26" xfId="36" applyFont="1" applyBorder="1" applyAlignment="1">
      <alignment horizontal="left" vertical="center"/>
    </xf>
    <xf numFmtId="0" fontId="96" fillId="0" borderId="26" xfId="36" applyFont="1" applyBorder="1" applyAlignment="1">
      <alignment vertical="center" wrapText="1"/>
    </xf>
    <xf numFmtId="0" fontId="98" fillId="0" borderId="26" xfId="36" applyFont="1" applyBorder="1" applyAlignment="1">
      <alignment horizontal="center" vertical="center" wrapText="1"/>
    </xf>
    <xf numFmtId="4" fontId="99" fillId="0" borderId="26" xfId="36" applyNumberFormat="1" applyFont="1" applyBorder="1" applyAlignment="1">
      <alignment horizontal="right" vertical="center" wrapText="1"/>
    </xf>
    <xf numFmtId="4" fontId="96" fillId="0" borderId="26" xfId="36" applyNumberFormat="1" applyFont="1" applyBorder="1" applyAlignment="1">
      <alignment horizontal="right" vertical="center" wrapText="1"/>
    </xf>
    <xf numFmtId="0" fontId="96" fillId="0" borderId="26" xfId="36" applyFont="1" applyBorder="1" applyAlignment="1">
      <alignment horizontal="center" vertical="center" wrapText="1"/>
    </xf>
    <xf numFmtId="0" fontId="99" fillId="0" borderId="26" xfId="36" applyFont="1" applyBorder="1" applyAlignment="1">
      <alignment horizontal="left" vertical="center"/>
    </xf>
    <xf numFmtId="0" fontId="99" fillId="0" borderId="26" xfId="36" applyFont="1" applyBorder="1" applyAlignment="1">
      <alignment vertical="center" wrapText="1"/>
    </xf>
    <xf numFmtId="0" fontId="99" fillId="0" borderId="26" xfId="36" applyFont="1" applyBorder="1" applyAlignment="1">
      <alignment horizontal="center" vertical="center" wrapText="1"/>
    </xf>
    <xf numFmtId="0" fontId="99" fillId="0" borderId="13" xfId="36" applyFont="1" applyBorder="1" applyAlignment="1">
      <alignment vertical="center" wrapText="1"/>
    </xf>
    <xf numFmtId="0" fontId="100" fillId="0" borderId="13" xfId="36" applyFont="1" applyBorder="1" applyAlignment="1">
      <alignment horizontal="center" vertical="center" wrapText="1"/>
    </xf>
    <xf numFmtId="0" fontId="99" fillId="0" borderId="13" xfId="36" applyFont="1" applyBorder="1" applyAlignment="1">
      <alignment horizontal="center" vertical="center" wrapText="1"/>
    </xf>
    <xf numFmtId="0" fontId="101" fillId="0" borderId="26" xfId="36" applyFont="1" applyBorder="1" applyAlignment="1">
      <alignment horizontal="left" vertical="center"/>
    </xf>
    <xf numFmtId="0" fontId="101" fillId="0" borderId="26" xfId="36" applyFont="1" applyBorder="1" applyAlignment="1">
      <alignment vertical="center" wrapText="1"/>
    </xf>
    <xf numFmtId="0" fontId="101" fillId="0" borderId="26" xfId="36" applyFont="1" applyBorder="1" applyAlignment="1">
      <alignment horizontal="center" vertical="center" wrapText="1"/>
    </xf>
    <xf numFmtId="4" fontId="101" fillId="0" borderId="26" xfId="36" applyNumberFormat="1" applyFont="1" applyBorder="1" applyAlignment="1">
      <alignment horizontal="right" vertical="center"/>
    </xf>
    <xf numFmtId="0" fontId="101" fillId="0" borderId="13" xfId="36" applyFont="1" applyBorder="1" applyAlignment="1">
      <alignment vertical="center" wrapText="1"/>
    </xf>
    <xf numFmtId="0" fontId="102" fillId="0" borderId="13" xfId="36" applyFont="1" applyBorder="1" applyAlignment="1">
      <alignment horizontal="center" vertical="center" wrapText="1"/>
    </xf>
    <xf numFmtId="0" fontId="101" fillId="0" borderId="13" xfId="36" applyFont="1" applyBorder="1" applyAlignment="1">
      <alignment horizontal="center" vertical="center" wrapText="1"/>
    </xf>
    <xf numFmtId="2" fontId="101" fillId="0" borderId="26" xfId="17" applyNumberFormat="1" applyFont="1" applyBorder="1" applyAlignment="1">
      <alignment horizontal="justify" vertical="center" wrapText="1"/>
    </xf>
    <xf numFmtId="4" fontId="101" fillId="0" borderId="26" xfId="17" applyNumberFormat="1" applyFont="1" applyBorder="1" applyAlignment="1">
      <alignment horizontal="right" vertical="center"/>
    </xf>
    <xf numFmtId="165" fontId="101" fillId="0" borderId="26" xfId="17" applyNumberFormat="1" applyFont="1" applyBorder="1" applyAlignment="1">
      <alignment horizontal="center" vertical="center" wrapText="1"/>
    </xf>
    <xf numFmtId="2" fontId="101" fillId="0" borderId="13" xfId="17" applyNumberFormat="1" applyFont="1" applyBorder="1" applyAlignment="1">
      <alignment horizontal="justify" vertical="center" wrapText="1"/>
    </xf>
    <xf numFmtId="0" fontId="101" fillId="0" borderId="26" xfId="36" applyFont="1" applyBorder="1" applyAlignment="1">
      <alignment vertical="center"/>
    </xf>
    <xf numFmtId="0" fontId="101" fillId="0" borderId="26" xfId="36" applyFont="1" applyBorder="1" applyAlignment="1">
      <alignment horizontal="center" vertical="center"/>
    </xf>
    <xf numFmtId="0" fontId="101" fillId="0" borderId="13" xfId="36" applyFont="1" applyBorder="1" applyAlignment="1">
      <alignment vertical="center"/>
    </xf>
    <xf numFmtId="0" fontId="101" fillId="0" borderId="26" xfId="17" applyFont="1" applyBorder="1" applyAlignment="1">
      <alignment horizontal="center" vertical="center" wrapText="1"/>
    </xf>
    <xf numFmtId="0" fontId="101" fillId="0" borderId="26" xfId="17" applyFont="1" applyBorder="1" applyAlignment="1">
      <alignment horizontal="left" vertical="center" wrapText="1"/>
    </xf>
    <xf numFmtId="4" fontId="101" fillId="0" borderId="26" xfId="18" applyNumberFormat="1" applyFont="1" applyFill="1" applyBorder="1" applyAlignment="1">
      <alignment horizontal="right" vertical="center" wrapText="1"/>
    </xf>
    <xf numFmtId="0" fontId="101" fillId="0" borderId="13" xfId="17" applyFont="1" applyBorder="1" applyAlignment="1">
      <alignment horizontal="left" vertical="center" wrapText="1"/>
    </xf>
    <xf numFmtId="0" fontId="71" fillId="0" borderId="0" xfId="36"/>
    <xf numFmtId="0" fontId="102" fillId="0" borderId="13" xfId="36" applyFont="1" applyBorder="1" applyAlignment="1">
      <alignment horizontal="center" vertical="center"/>
    </xf>
    <xf numFmtId="0" fontId="99" fillId="0" borderId="26" xfId="17" applyFont="1" applyBorder="1" applyAlignment="1">
      <alignment horizontal="left" vertical="center" wrapText="1"/>
    </xf>
    <xf numFmtId="4" fontId="99" fillId="0" borderId="26" xfId="18" applyNumberFormat="1" applyFont="1" applyFill="1" applyBorder="1" applyAlignment="1">
      <alignment horizontal="right" vertical="center" wrapText="1"/>
    </xf>
    <xf numFmtId="0" fontId="99" fillId="0" borderId="13" xfId="17" applyFont="1" applyBorder="1" applyAlignment="1">
      <alignment horizontal="left" vertical="center" wrapText="1"/>
    </xf>
    <xf numFmtId="0" fontId="101" fillId="0" borderId="23" xfId="36" applyFont="1" applyBorder="1" applyAlignment="1">
      <alignment vertical="center" wrapText="1"/>
    </xf>
    <xf numFmtId="0" fontId="102" fillId="0" borderId="0" xfId="36" applyFont="1" applyAlignment="1">
      <alignment horizontal="center" vertical="center" wrapText="1"/>
    </xf>
    <xf numFmtId="0" fontId="101" fillId="0" borderId="0" xfId="36" applyFont="1" applyAlignment="1">
      <alignment horizontal="center" vertical="center" wrapText="1"/>
    </xf>
    <xf numFmtId="0" fontId="101" fillId="0" borderId="27" xfId="36" applyFont="1" applyBorder="1" applyAlignment="1">
      <alignment vertical="center" wrapText="1"/>
    </xf>
    <xf numFmtId="0" fontId="101" fillId="0" borderId="27" xfId="36" applyFont="1" applyBorder="1" applyAlignment="1">
      <alignment horizontal="center" vertical="center" wrapText="1"/>
    </xf>
    <xf numFmtId="4" fontId="101" fillId="0" borderId="27" xfId="36" applyNumberFormat="1" applyFont="1" applyBorder="1" applyAlignment="1">
      <alignment horizontal="right" vertical="center"/>
    </xf>
    <xf numFmtId="0" fontId="61" fillId="0" borderId="26" xfId="14" applyFont="1" applyBorder="1" applyAlignment="1">
      <alignment vertical="center" wrapText="1"/>
    </xf>
    <xf numFmtId="0" fontId="61" fillId="0" borderId="26" xfId="14" applyFont="1" applyBorder="1" applyAlignment="1">
      <alignment horizontal="center" vertical="center"/>
    </xf>
    <xf numFmtId="0" fontId="71" fillId="0" borderId="26" xfId="36" applyBorder="1" applyAlignment="1">
      <alignment vertical="center"/>
    </xf>
    <xf numFmtId="0" fontId="61" fillId="0" borderId="26" xfId="14" applyFont="1" applyBorder="1" applyAlignment="1">
      <alignment horizontal="center" vertical="center" wrapText="1"/>
    </xf>
    <xf numFmtId="0" fontId="103" fillId="0" borderId="13" xfId="36" applyFont="1" applyBorder="1" applyAlignment="1">
      <alignment vertical="center"/>
    </xf>
    <xf numFmtId="0" fontId="71" fillId="0" borderId="13" xfId="36" applyBorder="1" applyAlignment="1">
      <alignment vertical="center"/>
    </xf>
    <xf numFmtId="0" fontId="101" fillId="0" borderId="26" xfId="17" applyFont="1" applyBorder="1" applyAlignment="1">
      <alignment vertical="center" wrapText="1"/>
    </xf>
    <xf numFmtId="0" fontId="101" fillId="0" borderId="13" xfId="17" applyFont="1" applyBorder="1" applyAlignment="1">
      <alignment vertical="center" wrapText="1"/>
    </xf>
    <xf numFmtId="0" fontId="102" fillId="0" borderId="13" xfId="17" applyFont="1" applyBorder="1" applyAlignment="1">
      <alignment horizontal="center" vertical="center" wrapText="1"/>
    </xf>
    <xf numFmtId="0" fontId="102" fillId="0" borderId="18" xfId="36" applyFont="1" applyBorder="1" applyAlignment="1">
      <alignment horizontal="center" vertical="center" wrapText="1"/>
    </xf>
    <xf numFmtId="0" fontId="102" fillId="0" borderId="25" xfId="36" applyFont="1" applyBorder="1" applyAlignment="1">
      <alignment horizontal="center" vertical="center" wrapText="1"/>
    </xf>
    <xf numFmtId="0" fontId="102" fillId="0" borderId="26" xfId="36" applyFont="1" applyBorder="1" applyAlignment="1">
      <alignment horizontal="center" vertical="center" wrapText="1"/>
    </xf>
    <xf numFmtId="0" fontId="16" fillId="0" borderId="26" xfId="36" applyFont="1" applyBorder="1" applyAlignment="1">
      <alignment horizontal="center" vertical="center" wrapText="1"/>
    </xf>
    <xf numFmtId="0" fontId="24" fillId="0" borderId="26" xfId="36" applyFont="1" applyBorder="1" applyAlignment="1">
      <alignment horizontal="left" vertical="center"/>
    </xf>
    <xf numFmtId="0" fontId="24" fillId="0" borderId="26" xfId="17" applyFont="1" applyBorder="1" applyAlignment="1">
      <alignment vertical="center" wrapText="1"/>
    </xf>
    <xf numFmtId="0" fontId="24" fillId="0" borderId="26" xfId="17" applyFont="1" applyBorder="1" applyAlignment="1">
      <alignment horizontal="center" vertical="center" wrapText="1"/>
    </xf>
    <xf numFmtId="4" fontId="24" fillId="0" borderId="26" xfId="36" applyNumberFormat="1" applyFont="1" applyBorder="1" applyAlignment="1">
      <alignment horizontal="right" vertical="center"/>
    </xf>
    <xf numFmtId="4" fontId="24" fillId="0" borderId="26" xfId="21" applyNumberFormat="1" applyFont="1" applyFill="1" applyBorder="1" applyAlignment="1">
      <alignment horizontal="right" vertical="center" wrapText="1"/>
    </xf>
    <xf numFmtId="0" fontId="24" fillId="0" borderId="26" xfId="36" applyFont="1" applyBorder="1" applyAlignment="1">
      <alignment horizontal="center" vertical="center" wrapText="1"/>
    </xf>
    <xf numFmtId="0" fontId="24" fillId="0" borderId="13" xfId="17" applyFont="1" applyBorder="1" applyAlignment="1">
      <alignment vertical="center" wrapText="1"/>
    </xf>
    <xf numFmtId="0" fontId="9" fillId="0" borderId="13" xfId="36" applyFont="1" applyBorder="1" applyAlignment="1">
      <alignment horizontal="center" vertical="center" wrapText="1"/>
    </xf>
    <xf numFmtId="0" fontId="24" fillId="0" borderId="13" xfId="36" applyFont="1" applyBorder="1" applyAlignment="1">
      <alignment horizontal="center" vertical="center" wrapText="1"/>
    </xf>
    <xf numFmtId="4" fontId="24" fillId="0" borderId="0" xfId="36" applyNumberFormat="1" applyFont="1" applyAlignment="1">
      <alignment vertical="center"/>
    </xf>
    <xf numFmtId="0" fontId="24" fillId="0" borderId="0" xfId="36" applyFont="1" applyAlignment="1">
      <alignment vertical="center"/>
    </xf>
    <xf numFmtId="0" fontId="24" fillId="0" borderId="26" xfId="22" applyFont="1" applyBorder="1" applyAlignment="1">
      <alignment vertical="center" wrapText="1"/>
    </xf>
    <xf numFmtId="4" fontId="24" fillId="0" borderId="26" xfId="22" applyNumberFormat="1" applyFont="1" applyBorder="1" applyAlignment="1">
      <alignment horizontal="right" vertical="center"/>
    </xf>
    <xf numFmtId="0" fontId="24" fillId="0" borderId="13" xfId="22" applyFont="1" applyBorder="1" applyAlignment="1">
      <alignment vertical="center" wrapText="1"/>
    </xf>
    <xf numFmtId="0" fontId="24" fillId="0" borderId="40" xfId="22" applyFont="1" applyBorder="1" applyAlignment="1">
      <alignment vertical="center" wrapText="1"/>
    </xf>
    <xf numFmtId="0" fontId="9" fillId="0" borderId="40" xfId="36" applyFont="1" applyBorder="1" applyAlignment="1">
      <alignment horizontal="center" vertical="center" wrapText="1"/>
    </xf>
    <xf numFmtId="0" fontId="24" fillId="0" borderId="40" xfId="36" applyFont="1" applyBorder="1" applyAlignment="1">
      <alignment horizontal="center" vertical="center" wrapText="1"/>
    </xf>
    <xf numFmtId="0" fontId="9" fillId="0" borderId="26" xfId="36" applyFont="1" applyBorder="1" applyAlignment="1">
      <alignment horizontal="center" vertical="center" wrapText="1"/>
    </xf>
    <xf numFmtId="0" fontId="24" fillId="0" borderId="26" xfId="36" applyFont="1" applyBorder="1" applyAlignment="1">
      <alignment vertical="center" wrapText="1"/>
    </xf>
    <xf numFmtId="0" fontId="16" fillId="0" borderId="26" xfId="36" applyFont="1" applyBorder="1" applyAlignment="1">
      <alignment horizontal="left" vertical="center"/>
    </xf>
    <xf numFmtId="0" fontId="16" fillId="0" borderId="26" xfId="22" applyFont="1" applyBorder="1" applyAlignment="1">
      <alignment vertical="center" wrapText="1"/>
    </xf>
    <xf numFmtId="4" fontId="16" fillId="0" borderId="26" xfId="36" applyNumberFormat="1" applyFont="1" applyBorder="1" applyAlignment="1">
      <alignment horizontal="right" vertical="center"/>
    </xf>
    <xf numFmtId="4" fontId="16" fillId="0" borderId="26" xfId="22" applyNumberFormat="1" applyFont="1" applyBorder="1" applyAlignment="1">
      <alignment horizontal="right" vertical="center"/>
    </xf>
    <xf numFmtId="0" fontId="16" fillId="0" borderId="26" xfId="17" applyFont="1" applyBorder="1" applyAlignment="1">
      <alignment horizontal="center" vertical="center" wrapText="1"/>
    </xf>
    <xf numFmtId="0" fontId="16" fillId="0" borderId="13" xfId="22" applyFont="1" applyBorder="1" applyAlignment="1">
      <alignment vertical="center" wrapText="1"/>
    </xf>
    <xf numFmtId="0" fontId="14" fillId="0" borderId="13" xfId="36" applyFont="1" applyBorder="1" applyAlignment="1">
      <alignment horizontal="center" vertical="center" wrapText="1"/>
    </xf>
    <xf numFmtId="0" fontId="16" fillId="0" borderId="13" xfId="36" applyFont="1" applyBorder="1" applyAlignment="1">
      <alignment horizontal="center" vertical="center" wrapText="1"/>
    </xf>
    <xf numFmtId="0" fontId="16" fillId="0" borderId="0" xfId="36" applyFont="1" applyAlignment="1">
      <alignment vertical="center"/>
    </xf>
    <xf numFmtId="0" fontId="104" fillId="0" borderId="13" xfId="36" applyFont="1" applyBorder="1" applyAlignment="1">
      <alignment horizontal="center" vertical="center" wrapText="1"/>
    </xf>
    <xf numFmtId="0" fontId="70" fillId="0" borderId="13" xfId="36" applyFont="1" applyBorder="1" applyAlignment="1">
      <alignment horizontal="center" vertical="center" wrapText="1"/>
    </xf>
    <xf numFmtId="4" fontId="99" fillId="0" borderId="26" xfId="36" applyNumberFormat="1" applyFont="1" applyBorder="1" applyAlignment="1">
      <alignment horizontal="right" vertical="center"/>
    </xf>
    <xf numFmtId="0" fontId="70" fillId="0" borderId="26" xfId="36" applyFont="1" applyBorder="1" applyAlignment="1">
      <alignment horizontal="left" vertical="center"/>
    </xf>
    <xf numFmtId="0" fontId="70" fillId="0" borderId="26" xfId="17" applyFont="1" applyBorder="1" applyAlignment="1">
      <alignment horizontal="left" vertical="center" wrapText="1"/>
    </xf>
    <xf numFmtId="0" fontId="105" fillId="0" borderId="26" xfId="36" applyFont="1" applyBorder="1" applyAlignment="1">
      <alignment horizontal="center" vertical="center" wrapText="1"/>
    </xf>
    <xf numFmtId="4" fontId="70" fillId="0" borderId="26" xfId="36" applyNumberFormat="1" applyFont="1" applyBorder="1" applyAlignment="1">
      <alignment horizontal="right" vertical="center" wrapText="1"/>
    </xf>
    <xf numFmtId="4" fontId="70" fillId="0" borderId="26" xfId="18" applyNumberFormat="1" applyFont="1" applyFill="1" applyBorder="1" applyAlignment="1">
      <alignment horizontal="right" vertical="center" wrapText="1"/>
    </xf>
    <xf numFmtId="0" fontId="70" fillId="0" borderId="26" xfId="36" applyFont="1" applyBorder="1" applyAlignment="1">
      <alignment horizontal="center" vertical="center" wrapText="1"/>
    </xf>
    <xf numFmtId="0" fontId="70" fillId="0" borderId="13" xfId="17" applyFont="1" applyBorder="1" applyAlignment="1">
      <alignment horizontal="left" vertical="center" wrapText="1"/>
    </xf>
    <xf numFmtId="0" fontId="70" fillId="0" borderId="26" xfId="36" applyFont="1" applyBorder="1" applyAlignment="1">
      <alignment vertical="center" wrapText="1"/>
    </xf>
    <xf numFmtId="4" fontId="70" fillId="0" borderId="26" xfId="36" applyNumberFormat="1" applyFont="1" applyBorder="1" applyAlignment="1">
      <alignment horizontal="right" vertical="center"/>
    </xf>
    <xf numFmtId="0" fontId="70" fillId="0" borderId="13" xfId="36" applyFont="1" applyBorder="1" applyAlignment="1">
      <alignment vertical="center" wrapText="1"/>
    </xf>
    <xf numFmtId="0" fontId="24" fillId="0" borderId="0" xfId="36" applyFont="1" applyAlignment="1">
      <alignment vertical="center" wrapText="1"/>
    </xf>
    <xf numFmtId="0" fontId="24" fillId="0" borderId="13" xfId="36" applyFont="1" applyBorder="1" applyAlignment="1">
      <alignment vertical="center" wrapText="1"/>
    </xf>
    <xf numFmtId="0" fontId="70" fillId="0" borderId="26" xfId="36" applyFont="1" applyBorder="1" applyAlignment="1">
      <alignment vertical="center"/>
    </xf>
    <xf numFmtId="0" fontId="70" fillId="0" borderId="26" xfId="36" quotePrefix="1" applyFont="1" applyBorder="1" applyAlignment="1">
      <alignment horizontal="left" vertical="center"/>
    </xf>
    <xf numFmtId="0" fontId="70" fillId="0" borderId="38" xfId="36" applyFont="1" applyBorder="1" applyAlignment="1">
      <alignment vertical="center" wrapText="1"/>
    </xf>
    <xf numFmtId="0" fontId="70" fillId="0" borderId="38" xfId="36" applyFont="1" applyBorder="1" applyAlignment="1">
      <alignment horizontal="center" vertical="center" wrapText="1"/>
    </xf>
    <xf numFmtId="4" fontId="70" fillId="0" borderId="38" xfId="36" applyNumberFormat="1" applyFont="1" applyBorder="1" applyAlignment="1">
      <alignment horizontal="right" vertical="center"/>
    </xf>
    <xf numFmtId="2" fontId="39" fillId="0" borderId="26" xfId="36" applyNumberFormat="1" applyFont="1" applyBorder="1" applyAlignment="1">
      <alignment horizontal="justify" vertical="center" wrapText="1"/>
    </xf>
    <xf numFmtId="2" fontId="39" fillId="0" borderId="26" xfId="36" applyNumberFormat="1" applyFont="1" applyBorder="1" applyAlignment="1">
      <alignment horizontal="center" vertical="center" wrapText="1"/>
    </xf>
    <xf numFmtId="2" fontId="39" fillId="0" borderId="26" xfId="36" applyNumberFormat="1" applyFont="1" applyBorder="1" applyAlignment="1">
      <alignment horizontal="right" vertical="center" wrapText="1"/>
    </xf>
    <xf numFmtId="4" fontId="70" fillId="0" borderId="26" xfId="36" applyNumberFormat="1" applyFont="1" applyBorder="1" applyAlignment="1">
      <alignment horizontal="center" vertical="center"/>
    </xf>
    <xf numFmtId="0" fontId="70" fillId="0" borderId="26" xfId="36" applyFont="1" applyBorder="1" applyAlignment="1">
      <alignment horizontal="center" vertical="center"/>
    </xf>
    <xf numFmtId="0" fontId="104" fillId="0" borderId="0" xfId="36" applyFont="1" applyAlignment="1">
      <alignment horizontal="center" vertical="center" wrapText="1"/>
    </xf>
    <xf numFmtId="0" fontId="70" fillId="0" borderId="0" xfId="36" applyFont="1" applyAlignment="1">
      <alignment horizontal="center" vertical="center" wrapText="1"/>
    </xf>
    <xf numFmtId="3" fontId="39" fillId="0" borderId="26" xfId="36" applyNumberFormat="1" applyFont="1" applyBorder="1" applyAlignment="1">
      <alignment horizontal="left" vertical="center" wrapText="1"/>
    </xf>
    <xf numFmtId="3" fontId="39" fillId="0" borderId="26" xfId="36" applyNumberFormat="1" applyFont="1" applyBorder="1" applyAlignment="1">
      <alignment horizontal="center" vertical="center" wrapText="1"/>
    </xf>
    <xf numFmtId="0" fontId="24" fillId="0" borderId="26" xfId="36" applyFont="1" applyBorder="1" applyAlignment="1">
      <alignment vertical="center"/>
    </xf>
    <xf numFmtId="0" fontId="39" fillId="0" borderId="26" xfId="36" applyFont="1" applyBorder="1" applyAlignment="1">
      <alignment horizontal="center" vertical="center" wrapText="1"/>
    </xf>
    <xf numFmtId="0" fontId="9" fillId="0" borderId="0" xfId="36" applyFont="1" applyAlignment="1">
      <alignment vertical="center"/>
    </xf>
    <xf numFmtId="0" fontId="70" fillId="0" borderId="27" xfId="36" applyFont="1" applyBorder="1" applyAlignment="1">
      <alignment vertical="center" wrapText="1"/>
    </xf>
    <xf numFmtId="0" fontId="70" fillId="0" borderId="27" xfId="36" applyFont="1" applyBorder="1" applyAlignment="1">
      <alignment horizontal="center" vertical="center" wrapText="1"/>
    </xf>
    <xf numFmtId="4" fontId="70" fillId="0" borderId="27" xfId="36" applyNumberFormat="1" applyFont="1" applyBorder="1" applyAlignment="1">
      <alignment horizontal="right" vertical="center"/>
    </xf>
    <xf numFmtId="0" fontId="9" fillId="0" borderId="13" xfId="36" applyFont="1" applyBorder="1" applyAlignment="1">
      <alignment vertical="center"/>
    </xf>
    <xf numFmtId="0" fontId="24" fillId="0" borderId="13" xfId="36" applyFont="1" applyBorder="1" applyAlignment="1">
      <alignment vertical="center"/>
    </xf>
    <xf numFmtId="0" fontId="39" fillId="0" borderId="26" xfId="36" applyFont="1" applyBorder="1" applyAlignment="1">
      <alignment vertical="center" wrapText="1"/>
    </xf>
    <xf numFmtId="0" fontId="39" fillId="0" borderId="26" xfId="36" applyFont="1" applyBorder="1" applyAlignment="1">
      <alignment horizontal="center" vertical="center"/>
    </xf>
    <xf numFmtId="4" fontId="39" fillId="0" borderId="26" xfId="36" applyNumberFormat="1" applyFont="1" applyBorder="1" applyAlignment="1">
      <alignment horizontal="right" vertical="center"/>
    </xf>
    <xf numFmtId="0" fontId="104" fillId="0" borderId="40" xfId="36" applyFont="1" applyBorder="1" applyAlignment="1">
      <alignment horizontal="center" vertical="center" wrapText="1"/>
    </xf>
    <xf numFmtId="4" fontId="24" fillId="0" borderId="26" xfId="17" applyNumberFormat="1" applyFont="1" applyBorder="1" applyAlignment="1">
      <alignment horizontal="right" vertical="center"/>
    </xf>
    <xf numFmtId="0" fontId="39" fillId="0" borderId="26" xfId="36" applyFont="1" applyBorder="1" applyAlignment="1">
      <alignment horizontal="left" vertical="center" wrapText="1"/>
    </xf>
    <xf numFmtId="0" fontId="71" fillId="0" borderId="0" xfId="36" applyAlignment="1">
      <alignment vertical="center" wrapText="1"/>
    </xf>
    <xf numFmtId="0" fontId="70" fillId="0" borderId="26" xfId="29" applyFont="1" applyBorder="1" applyAlignment="1">
      <alignment horizontal="left" vertical="center" wrapText="1"/>
    </xf>
    <xf numFmtId="0" fontId="70" fillId="0" borderId="13" xfId="29" applyFont="1" applyBorder="1" applyAlignment="1">
      <alignment horizontal="left" vertical="center" wrapText="1"/>
    </xf>
    <xf numFmtId="0" fontId="70" fillId="0" borderId="26" xfId="29" applyFont="1" applyBorder="1" applyAlignment="1">
      <alignment vertical="center" wrapText="1"/>
    </xf>
    <xf numFmtId="0" fontId="70" fillId="0" borderId="13" xfId="29" applyFont="1" applyBorder="1" applyAlignment="1">
      <alignment vertical="center" wrapText="1"/>
    </xf>
    <xf numFmtId="0" fontId="70" fillId="0" borderId="26" xfId="17" applyFont="1" applyBorder="1" applyAlignment="1">
      <alignment horizontal="center" vertical="center" wrapText="1"/>
    </xf>
    <xf numFmtId="4" fontId="70" fillId="0" borderId="26" xfId="21" applyNumberFormat="1" applyFont="1" applyFill="1" applyBorder="1" applyAlignment="1">
      <alignment horizontal="right" vertical="center" wrapText="1"/>
    </xf>
    <xf numFmtId="0" fontId="70" fillId="0" borderId="26" xfId="17" applyFont="1" applyBorder="1" applyAlignment="1">
      <alignment vertical="center" wrapText="1"/>
    </xf>
    <xf numFmtId="4" fontId="70" fillId="0" borderId="26" xfId="17" applyNumberFormat="1" applyFont="1" applyBorder="1" applyAlignment="1">
      <alignment horizontal="right" vertical="center"/>
    </xf>
    <xf numFmtId="0" fontId="70" fillId="0" borderId="13" xfId="17" applyFont="1" applyBorder="1" applyAlignment="1">
      <alignment vertical="center" wrapText="1"/>
    </xf>
    <xf numFmtId="0" fontId="70" fillId="0" borderId="26" xfId="22" applyFont="1" applyBorder="1" applyAlignment="1">
      <alignment vertical="center" wrapText="1"/>
    </xf>
    <xf numFmtId="0" fontId="70" fillId="0" borderId="26" xfId="22" applyFont="1" applyBorder="1" applyAlignment="1">
      <alignment horizontal="center" vertical="center" wrapText="1"/>
    </xf>
    <xf numFmtId="4" fontId="70" fillId="0" borderId="26" xfId="22" applyNumberFormat="1" applyFont="1" applyBorder="1" applyAlignment="1">
      <alignment horizontal="right" vertical="center"/>
    </xf>
    <xf numFmtId="0" fontId="70" fillId="0" borderId="13" xfId="22" applyFont="1" applyBorder="1" applyAlignment="1">
      <alignment vertical="center" wrapText="1"/>
    </xf>
    <xf numFmtId="0" fontId="101" fillId="0" borderId="26" xfId="27" applyFont="1" applyBorder="1" applyAlignment="1">
      <alignment horizontal="center" vertical="center" wrapText="1"/>
    </xf>
    <xf numFmtId="3" fontId="101" fillId="0" borderId="26" xfId="17" applyNumberFormat="1" applyFont="1" applyBorder="1" applyAlignment="1">
      <alignment horizontal="left" vertical="center" wrapText="1"/>
    </xf>
    <xf numFmtId="3" fontId="101" fillId="0" borderId="13" xfId="17" applyNumberFormat="1" applyFont="1" applyBorder="1" applyAlignment="1">
      <alignment horizontal="left" vertical="center" wrapText="1"/>
    </xf>
    <xf numFmtId="0" fontId="92" fillId="0" borderId="26" xfId="36" applyFont="1" applyBorder="1" applyAlignment="1">
      <alignment vertical="center"/>
    </xf>
    <xf numFmtId="0" fontId="66" fillId="0" borderId="0" xfId="36" applyFont="1" applyAlignment="1">
      <alignment vertical="center"/>
    </xf>
    <xf numFmtId="0" fontId="101" fillId="0" borderId="26" xfId="29" applyFont="1" applyBorder="1" applyAlignment="1">
      <alignment horizontal="left" vertical="center" wrapText="1"/>
    </xf>
    <xf numFmtId="3" fontId="101" fillId="0" borderId="26" xfId="27" applyNumberFormat="1" applyFont="1" applyBorder="1" applyAlignment="1">
      <alignment horizontal="center" vertical="center" wrapText="1"/>
    </xf>
    <xf numFmtId="0" fontId="92" fillId="0" borderId="26" xfId="36" applyFont="1" applyBorder="1" applyAlignment="1">
      <alignment horizontal="center" vertical="center" wrapText="1"/>
    </xf>
    <xf numFmtId="0" fontId="101" fillId="0" borderId="13" xfId="29" applyFont="1" applyBorder="1" applyAlignment="1">
      <alignment horizontal="left" vertical="center" wrapText="1"/>
    </xf>
    <xf numFmtId="0" fontId="94" fillId="0" borderId="13" xfId="36" applyFont="1" applyBorder="1" applyAlignment="1">
      <alignment horizontal="center" vertical="center" wrapText="1"/>
    </xf>
    <xf numFmtId="0" fontId="92" fillId="0" borderId="13" xfId="36" applyFont="1" applyBorder="1" applyAlignment="1">
      <alignment horizontal="center" vertical="center" wrapText="1"/>
    </xf>
    <xf numFmtId="167" fontId="101" fillId="0" borderId="26" xfId="36" applyNumberFormat="1" applyFont="1" applyBorder="1" applyAlignment="1">
      <alignment horizontal="right" vertical="center"/>
    </xf>
    <xf numFmtId="167" fontId="101" fillId="0" borderId="26" xfId="17" applyNumberFormat="1" applyFont="1" applyBorder="1" applyAlignment="1">
      <alignment horizontal="right" vertical="center"/>
    </xf>
    <xf numFmtId="4" fontId="102" fillId="0" borderId="13" xfId="36" applyNumberFormat="1" applyFont="1" applyBorder="1" applyAlignment="1">
      <alignment horizontal="center" vertical="center"/>
    </xf>
    <xf numFmtId="4" fontId="101" fillId="0" borderId="26" xfId="36" applyNumberFormat="1" applyFont="1" applyBorder="1" applyAlignment="1">
      <alignment horizontal="center" vertical="center" wrapText="1"/>
    </xf>
    <xf numFmtId="0" fontId="16" fillId="0" borderId="26" xfId="17" applyFont="1" applyBorder="1" applyAlignment="1">
      <alignment vertical="center" wrapText="1"/>
    </xf>
    <xf numFmtId="0" fontId="16" fillId="0" borderId="26" xfId="36" applyFont="1" applyBorder="1" applyAlignment="1">
      <alignment vertical="center" wrapText="1"/>
    </xf>
    <xf numFmtId="0" fontId="16" fillId="0" borderId="13" xfId="36" applyFont="1" applyBorder="1" applyAlignment="1">
      <alignment vertical="center" wrapText="1"/>
    </xf>
    <xf numFmtId="0" fontId="101" fillId="0" borderId="26" xfId="29" applyFont="1" applyBorder="1" applyAlignment="1">
      <alignment vertical="center" wrapText="1"/>
    </xf>
    <xf numFmtId="4" fontId="101" fillId="0" borderId="26" xfId="29" applyNumberFormat="1" applyFont="1" applyBorder="1" applyAlignment="1">
      <alignment vertical="center"/>
    </xf>
    <xf numFmtId="0" fontId="96" fillId="0" borderId="26" xfId="17" applyFont="1" applyBorder="1" applyAlignment="1">
      <alignment vertical="center" wrapText="1"/>
    </xf>
    <xf numFmtId="0" fontId="96" fillId="0" borderId="26" xfId="17" applyFont="1" applyBorder="1" applyAlignment="1">
      <alignment horizontal="center" vertical="center" wrapText="1"/>
    </xf>
    <xf numFmtId="4" fontId="96" fillId="0" borderId="26" xfId="17" applyNumberFormat="1" applyFont="1" applyBorder="1" applyAlignment="1">
      <alignment horizontal="right" vertical="center"/>
    </xf>
    <xf numFmtId="0" fontId="96" fillId="0" borderId="13" xfId="17" applyFont="1" applyBorder="1" applyAlignment="1">
      <alignment vertical="center" wrapText="1"/>
    </xf>
    <xf numFmtId="4" fontId="101" fillId="0" borderId="26" xfId="0" applyNumberFormat="1" applyFont="1" applyBorder="1" applyAlignment="1">
      <alignment horizontal="right" vertical="center"/>
    </xf>
    <xf numFmtId="0" fontId="17" fillId="0" borderId="26" xfId="36" applyFont="1" applyBorder="1" applyAlignment="1">
      <alignment vertical="center"/>
    </xf>
    <xf numFmtId="0" fontId="17" fillId="0" borderId="26" xfId="36" applyFont="1" applyBorder="1" applyAlignment="1">
      <alignment horizontal="center" vertical="center"/>
    </xf>
    <xf numFmtId="4" fontId="17" fillId="0" borderId="26" xfId="36" applyNumberFormat="1" applyFont="1" applyBorder="1" applyAlignment="1">
      <alignment horizontal="right" vertical="center" wrapText="1"/>
    </xf>
    <xf numFmtId="4" fontId="17" fillId="0" borderId="26" xfId="36" applyNumberFormat="1" applyFont="1" applyBorder="1" applyAlignment="1">
      <alignment vertical="center"/>
    </xf>
    <xf numFmtId="0" fontId="17" fillId="0" borderId="26" xfId="36" applyFont="1" applyBorder="1" applyAlignment="1">
      <alignment vertical="center" wrapText="1"/>
    </xf>
    <xf numFmtId="0" fontId="106" fillId="0" borderId="26" xfId="36" applyFont="1" applyBorder="1" applyAlignment="1">
      <alignment vertical="center"/>
    </xf>
    <xf numFmtId="0" fontId="17" fillId="0" borderId="0" xfId="36" applyFont="1" applyAlignment="1">
      <alignment vertical="center"/>
    </xf>
    <xf numFmtId="0" fontId="97" fillId="0" borderId="26" xfId="36" applyFont="1" applyBorder="1" applyAlignment="1">
      <alignment horizontal="center" vertical="center" wrapText="1"/>
    </xf>
    <xf numFmtId="0" fontId="100" fillId="0" borderId="26" xfId="36" applyFont="1" applyBorder="1" applyAlignment="1">
      <alignment horizontal="center" vertical="center" wrapText="1"/>
    </xf>
    <xf numFmtId="0" fontId="34" fillId="0" borderId="26" xfId="36" applyFont="1" applyBorder="1" applyAlignment="1">
      <alignment horizontal="left" vertical="center"/>
    </xf>
    <xf numFmtId="0" fontId="34" fillId="0" borderId="26" xfId="36" applyFont="1" applyBorder="1" applyAlignment="1">
      <alignment vertical="center" wrapText="1"/>
    </xf>
    <xf numFmtId="0" fontId="107" fillId="0" borderId="26" xfId="36" applyFont="1" applyBorder="1" applyAlignment="1">
      <alignment horizontal="center" vertical="center" wrapText="1"/>
    </xf>
    <xf numFmtId="4" fontId="34" fillId="0" borderId="26" xfId="36" applyNumberFormat="1" applyFont="1" applyBorder="1" applyAlignment="1">
      <alignment vertical="center"/>
    </xf>
    <xf numFmtId="4" fontId="34" fillId="0" borderId="26" xfId="36" applyNumberFormat="1" applyFont="1" applyBorder="1" applyAlignment="1">
      <alignment horizontal="right" vertical="center" wrapText="1"/>
    </xf>
    <xf numFmtId="0" fontId="34" fillId="0" borderId="26" xfId="36" applyFont="1" applyBorder="1" applyAlignment="1">
      <alignment horizontal="center" vertical="center" wrapText="1"/>
    </xf>
    <xf numFmtId="0" fontId="108" fillId="0" borderId="26" xfId="36" applyFont="1" applyBorder="1" applyAlignment="1">
      <alignment horizontal="center" vertical="center" wrapText="1"/>
    </xf>
    <xf numFmtId="0" fontId="71" fillId="0" borderId="26" xfId="36" applyBorder="1" applyAlignment="1">
      <alignment horizontal="left" vertical="center"/>
    </xf>
    <xf numFmtId="0" fontId="71" fillId="0" borderId="26" xfId="36" applyBorder="1" applyAlignment="1">
      <alignment horizontal="center" vertical="center"/>
    </xf>
    <xf numFmtId="4" fontId="71" fillId="0" borderId="26" xfId="36" applyNumberFormat="1" applyBorder="1" applyAlignment="1">
      <alignment vertical="center"/>
    </xf>
    <xf numFmtId="0" fontId="71" fillId="0" borderId="26" xfId="36" applyBorder="1" applyAlignment="1">
      <alignment vertical="center" wrapText="1"/>
    </xf>
    <xf numFmtId="0" fontId="103" fillId="0" borderId="26" xfId="36" applyFont="1" applyBorder="1" applyAlignment="1">
      <alignment vertical="center"/>
    </xf>
    <xf numFmtId="0" fontId="34" fillId="0" borderId="26" xfId="36" applyFont="1" applyBorder="1" applyAlignment="1">
      <alignment horizontal="center" vertical="center"/>
    </xf>
    <xf numFmtId="0" fontId="34" fillId="0" borderId="26" xfId="36" applyFont="1" applyBorder="1" applyAlignment="1">
      <alignment vertical="center"/>
    </xf>
    <xf numFmtId="0" fontId="108" fillId="0" borderId="26" xfId="36" applyFont="1" applyBorder="1" applyAlignment="1">
      <alignment vertical="center"/>
    </xf>
    <xf numFmtId="0" fontId="34" fillId="0" borderId="0" xfId="36" applyFont="1" applyAlignment="1">
      <alignment vertical="center"/>
    </xf>
    <xf numFmtId="0" fontId="16" fillId="0" borderId="26" xfId="36" applyFont="1" applyBorder="1" applyAlignment="1">
      <alignment horizontal="center" vertical="center"/>
    </xf>
    <xf numFmtId="4" fontId="16" fillId="0" borderId="26" xfId="36" applyNumberFormat="1" applyFont="1" applyBorder="1" applyAlignment="1">
      <alignment vertical="center"/>
    </xf>
    <xf numFmtId="0" fontId="16" fillId="0" borderId="26" xfId="36" applyFont="1" applyBorder="1" applyAlignment="1">
      <alignment vertical="center"/>
    </xf>
    <xf numFmtId="0" fontId="14" fillId="0" borderId="26" xfId="36" applyFont="1" applyBorder="1" applyAlignment="1">
      <alignment vertical="center"/>
    </xf>
    <xf numFmtId="0" fontId="34" fillId="0" borderId="26" xfId="17" applyFont="1" applyBorder="1" applyAlignment="1">
      <alignment horizontal="left" vertical="center" wrapText="1"/>
    </xf>
    <xf numFmtId="4" fontId="34" fillId="0" borderId="26" xfId="36" applyNumberFormat="1" applyFont="1" applyBorder="1" applyAlignment="1">
      <alignment horizontal="right" vertical="center"/>
    </xf>
    <xf numFmtId="0" fontId="34" fillId="0" borderId="13" xfId="36" applyFont="1" applyBorder="1" applyAlignment="1">
      <alignment vertical="center" wrapText="1"/>
    </xf>
    <xf numFmtId="0" fontId="108" fillId="0" borderId="13" xfId="36" applyFont="1" applyBorder="1" applyAlignment="1">
      <alignment horizontal="center" vertical="center" wrapText="1"/>
    </xf>
    <xf numFmtId="0" fontId="34" fillId="0" borderId="13" xfId="36" applyFont="1" applyBorder="1" applyAlignment="1">
      <alignment horizontal="center" vertical="center" wrapText="1"/>
    </xf>
    <xf numFmtId="4" fontId="24" fillId="0" borderId="26" xfId="36" applyNumberFormat="1" applyFont="1" applyBorder="1" applyAlignment="1">
      <alignment horizontal="right" vertical="center" wrapText="1"/>
    </xf>
    <xf numFmtId="0" fontId="24" fillId="0" borderId="26" xfId="36" applyFont="1" applyBorder="1" applyAlignment="1">
      <alignment horizontal="center" vertical="center"/>
    </xf>
    <xf numFmtId="0" fontId="9" fillId="0" borderId="26" xfId="36" applyFont="1" applyBorder="1" applyAlignment="1">
      <alignment horizontal="center" vertical="center"/>
    </xf>
    <xf numFmtId="4" fontId="24" fillId="0" borderId="26" xfId="36" applyNumberFormat="1" applyFont="1" applyBorder="1" applyAlignment="1">
      <alignment vertical="center"/>
    </xf>
    <xf numFmtId="0" fontId="9" fillId="0" borderId="26" xfId="36" applyFont="1" applyBorder="1" applyAlignment="1">
      <alignment vertical="center"/>
    </xf>
    <xf numFmtId="0" fontId="42" fillId="0" borderId="26" xfId="16" applyFont="1" applyBorder="1" applyAlignment="1">
      <alignment vertical="center"/>
    </xf>
    <xf numFmtId="0" fontId="102" fillId="0" borderId="26" xfId="36" applyFont="1" applyBorder="1" applyAlignment="1">
      <alignment horizontal="center" vertical="center"/>
    </xf>
    <xf numFmtId="0" fontId="14" fillId="0" borderId="26" xfId="36" applyFont="1" applyBorder="1" applyAlignment="1">
      <alignment horizontal="center" vertical="center"/>
    </xf>
    <xf numFmtId="4" fontId="66" fillId="0" borderId="26" xfId="36" applyNumberFormat="1" applyFont="1" applyBorder="1" applyAlignment="1">
      <alignment horizontal="right" vertical="center"/>
    </xf>
    <xf numFmtId="0" fontId="66" fillId="0" borderId="26" xfId="36" applyFont="1" applyBorder="1" applyAlignment="1">
      <alignment horizontal="center" vertical="center"/>
    </xf>
    <xf numFmtId="0" fontId="66" fillId="0" borderId="26" xfId="36" applyFont="1" applyBorder="1" applyAlignment="1">
      <alignment horizontal="center" vertical="center" wrapText="1"/>
    </xf>
    <xf numFmtId="0" fontId="66" fillId="0" borderId="26" xfId="36" applyFont="1" applyBorder="1" applyAlignment="1">
      <alignment vertical="center" wrapText="1"/>
    </xf>
    <xf numFmtId="0" fontId="109" fillId="0" borderId="26" xfId="36" applyFont="1" applyBorder="1" applyAlignment="1">
      <alignment horizontal="center" vertical="center"/>
    </xf>
    <xf numFmtId="0" fontId="99" fillId="0" borderId="26" xfId="36" applyFont="1" applyBorder="1" applyAlignment="1">
      <alignment horizontal="center" vertical="center"/>
    </xf>
    <xf numFmtId="0" fontId="100" fillId="0" borderId="26" xfId="36" applyFont="1" applyBorder="1" applyAlignment="1">
      <alignment horizontal="center" vertical="center"/>
    </xf>
    <xf numFmtId="0" fontId="104" fillId="0" borderId="26" xfId="36" applyFont="1" applyBorder="1" applyAlignment="1">
      <alignment horizontal="center" vertical="center" wrapText="1"/>
    </xf>
    <xf numFmtId="0" fontId="102" fillId="0" borderId="26" xfId="36" applyFont="1" applyBorder="1" applyAlignment="1">
      <alignment vertical="center" wrapText="1"/>
    </xf>
    <xf numFmtId="0" fontId="104" fillId="0" borderId="26" xfId="36" applyFont="1" applyBorder="1" applyAlignment="1">
      <alignment horizontal="center" vertical="center"/>
    </xf>
    <xf numFmtId="4" fontId="96" fillId="0" borderId="26" xfId="36" applyNumberFormat="1" applyFont="1" applyBorder="1" applyAlignment="1">
      <alignment horizontal="right" vertical="center"/>
    </xf>
    <xf numFmtId="0" fontId="97" fillId="0" borderId="26" xfId="36" applyFont="1" applyBorder="1" applyAlignment="1">
      <alignment horizontal="center" vertical="center"/>
    </xf>
    <xf numFmtId="0" fontId="108" fillId="0" borderId="26" xfId="36" applyFont="1" applyBorder="1" applyAlignment="1">
      <alignment horizontal="center" vertical="center"/>
    </xf>
    <xf numFmtId="0" fontId="71" fillId="0" borderId="26" xfId="36" applyBorder="1" applyAlignment="1">
      <alignment horizontal="center" vertical="center" wrapText="1"/>
    </xf>
    <xf numFmtId="0" fontId="101" fillId="0" borderId="23" xfId="36" applyFont="1" applyBorder="1" applyAlignment="1">
      <alignment horizontal="left" vertical="center"/>
    </xf>
    <xf numFmtId="0" fontId="101" fillId="0" borderId="23" xfId="36" applyFont="1" applyBorder="1" applyAlignment="1">
      <alignment horizontal="center" vertical="center" wrapText="1"/>
    </xf>
    <xf numFmtId="4" fontId="101" fillId="0" borderId="23" xfId="36" applyNumberFormat="1" applyFont="1" applyBorder="1" applyAlignment="1">
      <alignment horizontal="right" vertical="center"/>
    </xf>
    <xf numFmtId="0" fontId="101" fillId="0" borderId="23" xfId="36" applyFont="1" applyBorder="1" applyAlignment="1">
      <alignment horizontal="center" vertical="center"/>
    </xf>
    <xf numFmtId="0" fontId="16" fillId="0" borderId="23" xfId="36" applyFont="1" applyBorder="1" applyAlignment="1">
      <alignment horizontal="center" vertical="center" wrapText="1"/>
    </xf>
    <xf numFmtId="0" fontId="102" fillId="0" borderId="23" xfId="36" applyFont="1" applyBorder="1" applyAlignment="1">
      <alignment horizontal="center" vertical="center" wrapText="1"/>
    </xf>
    <xf numFmtId="0" fontId="71" fillId="0" borderId="0" xfId="36" applyAlignment="1">
      <alignment horizontal="center" vertical="center"/>
    </xf>
    <xf numFmtId="0" fontId="103" fillId="0" borderId="0" xfId="36" applyFont="1" applyAlignment="1">
      <alignment vertical="center"/>
    </xf>
    <xf numFmtId="0" fontId="12" fillId="0" borderId="51" xfId="0" applyFont="1" applyFill="1" applyBorder="1" applyAlignment="1">
      <alignment vertical="center" wrapText="1"/>
    </xf>
    <xf numFmtId="0" fontId="45" fillId="0" borderId="36" xfId="16" applyFont="1" applyBorder="1" applyAlignment="1">
      <alignment horizontal="left" vertical="center"/>
    </xf>
    <xf numFmtId="0" fontId="45" fillId="0" borderId="36" xfId="16" applyFont="1" applyBorder="1" applyAlignment="1">
      <alignment vertical="center"/>
    </xf>
    <xf numFmtId="0" fontId="45" fillId="0" borderId="36" xfId="16" applyFont="1" applyBorder="1" applyAlignment="1">
      <alignment horizontal="center" vertical="center"/>
    </xf>
    <xf numFmtId="4" fontId="45" fillId="0" borderId="36" xfId="16" applyNumberFormat="1" applyFont="1" applyBorder="1" applyAlignment="1">
      <alignment horizontal="right" vertical="center"/>
    </xf>
    <xf numFmtId="4" fontId="110" fillId="0" borderId="36" xfId="35" applyNumberFormat="1" applyFont="1" applyBorder="1" applyAlignment="1">
      <alignment horizontal="right" vertical="center" wrapText="1"/>
    </xf>
    <xf numFmtId="4" fontId="110" fillId="0" borderId="36" xfId="35" applyNumberFormat="1" applyFont="1" applyBorder="1" applyAlignment="1">
      <alignment horizontal="right" vertical="center"/>
    </xf>
    <xf numFmtId="0" fontId="45" fillId="0" borderId="0" xfId="16" applyFont="1" applyAlignment="1">
      <alignment vertical="center"/>
    </xf>
  </cellXfs>
  <cellStyles count="37">
    <cellStyle name="Comma" xfId="1" builtinId="3"/>
    <cellStyle name="Comma 2" xfId="6"/>
    <cellStyle name="Comma 2 2" xfId="18"/>
    <cellStyle name="Comma 3" xfId="10"/>
    <cellStyle name="Comma 4" xfId="5"/>
    <cellStyle name="Comma 4 2" xfId="7"/>
    <cellStyle name="Comma 5" xfId="15"/>
    <cellStyle name="Comma 6 3" xfId="21"/>
    <cellStyle name="Comma 6 3 2" xfId="32"/>
    <cellStyle name="Normal" xfId="0" builtinId="0"/>
    <cellStyle name="Normal 2" xfId="2"/>
    <cellStyle name="Normal 2 2" xfId="3"/>
    <cellStyle name="Normal 2 3" xfId="16"/>
    <cellStyle name="Normal 2 6" xfId="19"/>
    <cellStyle name="Normal 2 6 2" xfId="30"/>
    <cellStyle name="Normal 3" xfId="14"/>
    <cellStyle name="Normal 3 2" xfId="23"/>
    <cellStyle name="Normal 3 3" xfId="12"/>
    <cellStyle name="Normal 3 5" xfId="20"/>
    <cellStyle name="Normal 3 5 2" xfId="31"/>
    <cellStyle name="Normal 4" xfId="11"/>
    <cellStyle name="Normal 4 2" xfId="27"/>
    <cellStyle name="Normal 5" xfId="36"/>
    <cellStyle name="Normal 5 2" xfId="8"/>
    <cellStyle name="Normal 5 2 2" xfId="24"/>
    <cellStyle name="Normal 5 2 3" xfId="22"/>
    <cellStyle name="Normal 5 2 3 2" xfId="34"/>
    <cellStyle name="Normal 5 2 4" xfId="33"/>
    <cellStyle name="Normal 5 4 2" xfId="17"/>
    <cellStyle name="Normal 5 4 2 2" xfId="29"/>
    <cellStyle name="Normal 6" xfId="4"/>
    <cellStyle name="Normal 7" xfId="13"/>
    <cellStyle name="Normal 70" xfId="9"/>
    <cellStyle name="Normal_BIEU-CC1 2" xfId="26"/>
    <cellStyle name="Normal_bieuDH" xfId="28"/>
    <cellStyle name="Normal_BieuHH" xfId="25"/>
    <cellStyle name="Normal_Sheet1" xfId="3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connections" Target="connections.xml"/></Relationships>
</file>

<file path=xl/drawings/drawing1.xml><?xml version="1.0" encoding="utf-8"?>
<xdr:wsDr xmlns:xdr="http://schemas.openxmlformats.org/drawingml/2006/spreadsheetDrawing" xmlns:a="http://schemas.openxmlformats.org/drawingml/2006/main">
  <xdr:twoCellAnchor>
    <xdr:from>
      <xdr:col>1</xdr:col>
      <xdr:colOff>1047750</xdr:colOff>
      <xdr:row>52</xdr:row>
      <xdr:rowOff>0</xdr:rowOff>
    </xdr:from>
    <xdr:to>
      <xdr:col>1</xdr:col>
      <xdr:colOff>1028700</xdr:colOff>
      <xdr:row>52</xdr:row>
      <xdr:rowOff>0</xdr:rowOff>
    </xdr:to>
    <xdr:sp macro="" textlink="">
      <xdr:nvSpPr>
        <xdr:cNvPr id="42" name="Text Box 1"/>
        <xdr:cNvSpPr txBox="1">
          <a:spLocks noChangeArrowheads="1"/>
        </xdr:cNvSpPr>
      </xdr:nvSpPr>
      <xdr:spPr bwMode="auto">
        <a:xfrm>
          <a:off x="1703070" y="9288780"/>
          <a:ext cx="0" cy="0"/>
        </a:xfrm>
        <a:prstGeom prst="rect">
          <a:avLst/>
        </a:prstGeom>
        <a:solidFill>
          <a:srgbClr val="FFFF00"/>
        </a:solidFill>
        <a:ln w="9525">
          <a:solidFill>
            <a:srgbClr val="000000"/>
          </a:solidFill>
          <a:miter lim="800000"/>
          <a:headEnd/>
          <a:tailEnd/>
        </a:ln>
      </xdr:spPr>
    </xdr:sp>
    <xdr:clientData/>
  </xdr:twoCellAnchor>
  <xdr:twoCellAnchor>
    <xdr:from>
      <xdr:col>1</xdr:col>
      <xdr:colOff>1047750</xdr:colOff>
      <xdr:row>52</xdr:row>
      <xdr:rowOff>0</xdr:rowOff>
    </xdr:from>
    <xdr:to>
      <xdr:col>1</xdr:col>
      <xdr:colOff>1028700</xdr:colOff>
      <xdr:row>52</xdr:row>
      <xdr:rowOff>0</xdr:rowOff>
    </xdr:to>
    <xdr:sp macro="" textlink="">
      <xdr:nvSpPr>
        <xdr:cNvPr id="43" name="Text Box 2"/>
        <xdr:cNvSpPr txBox="1">
          <a:spLocks noChangeArrowheads="1"/>
        </xdr:cNvSpPr>
      </xdr:nvSpPr>
      <xdr:spPr bwMode="auto">
        <a:xfrm>
          <a:off x="1703070" y="9288780"/>
          <a:ext cx="0" cy="0"/>
        </a:xfrm>
        <a:prstGeom prst="rect">
          <a:avLst/>
        </a:prstGeom>
        <a:solidFill>
          <a:srgbClr val="FFFF00"/>
        </a:solidFill>
        <a:ln w="9525">
          <a:solidFill>
            <a:srgbClr val="000000"/>
          </a:solidFill>
          <a:miter lim="800000"/>
          <a:headEnd/>
          <a:tailEnd/>
        </a:ln>
      </xdr:spPr>
    </xdr:sp>
    <xdr:clientData/>
  </xdr:twoCellAnchor>
  <xdr:twoCellAnchor>
    <xdr:from>
      <xdr:col>1</xdr:col>
      <xdr:colOff>1047750</xdr:colOff>
      <xdr:row>52</xdr:row>
      <xdr:rowOff>0</xdr:rowOff>
    </xdr:from>
    <xdr:to>
      <xdr:col>1</xdr:col>
      <xdr:colOff>1028700</xdr:colOff>
      <xdr:row>52</xdr:row>
      <xdr:rowOff>0</xdr:rowOff>
    </xdr:to>
    <xdr:sp macro="" textlink="">
      <xdr:nvSpPr>
        <xdr:cNvPr id="44" name="Text Box 3"/>
        <xdr:cNvSpPr txBox="1">
          <a:spLocks noChangeArrowheads="1"/>
        </xdr:cNvSpPr>
      </xdr:nvSpPr>
      <xdr:spPr bwMode="auto">
        <a:xfrm>
          <a:off x="1703070" y="9288780"/>
          <a:ext cx="0" cy="0"/>
        </a:xfrm>
        <a:prstGeom prst="rect">
          <a:avLst/>
        </a:prstGeom>
        <a:solidFill>
          <a:srgbClr val="FFFF00"/>
        </a:solidFill>
        <a:ln w="9525">
          <a:solidFill>
            <a:srgbClr val="000000"/>
          </a:solidFill>
          <a:miter lim="800000"/>
          <a:headEnd/>
          <a:tailEnd/>
        </a:ln>
      </xdr:spPr>
    </xdr:sp>
    <xdr:clientData/>
  </xdr:twoCellAnchor>
  <xdr:twoCellAnchor>
    <xdr:from>
      <xdr:col>1</xdr:col>
      <xdr:colOff>1047750</xdr:colOff>
      <xdr:row>52</xdr:row>
      <xdr:rowOff>0</xdr:rowOff>
    </xdr:from>
    <xdr:to>
      <xdr:col>1</xdr:col>
      <xdr:colOff>1028700</xdr:colOff>
      <xdr:row>52</xdr:row>
      <xdr:rowOff>0</xdr:rowOff>
    </xdr:to>
    <xdr:sp macro="" textlink="">
      <xdr:nvSpPr>
        <xdr:cNvPr id="45" name="Text Box 4"/>
        <xdr:cNvSpPr txBox="1">
          <a:spLocks noChangeArrowheads="1"/>
        </xdr:cNvSpPr>
      </xdr:nvSpPr>
      <xdr:spPr bwMode="auto">
        <a:xfrm>
          <a:off x="1703070" y="9288780"/>
          <a:ext cx="0" cy="0"/>
        </a:xfrm>
        <a:prstGeom prst="rect">
          <a:avLst/>
        </a:prstGeom>
        <a:solidFill>
          <a:srgbClr val="FFFF00"/>
        </a:solidFill>
        <a:ln w="9525">
          <a:solidFill>
            <a:srgbClr val="000000"/>
          </a:solidFill>
          <a:miter lim="800000"/>
          <a:headEnd/>
          <a:tailEnd/>
        </a:ln>
      </xdr:spPr>
    </xdr:sp>
    <xdr:clientData/>
  </xdr:twoCellAnchor>
  <xdr:twoCellAnchor>
    <xdr:from>
      <xdr:col>1</xdr:col>
      <xdr:colOff>1047750</xdr:colOff>
      <xdr:row>53</xdr:row>
      <xdr:rowOff>0</xdr:rowOff>
    </xdr:from>
    <xdr:to>
      <xdr:col>1</xdr:col>
      <xdr:colOff>1028700</xdr:colOff>
      <xdr:row>53</xdr:row>
      <xdr:rowOff>0</xdr:rowOff>
    </xdr:to>
    <xdr:sp macro="" textlink="">
      <xdr:nvSpPr>
        <xdr:cNvPr id="46" name="Text Box 1"/>
        <xdr:cNvSpPr txBox="1">
          <a:spLocks noChangeArrowheads="1"/>
        </xdr:cNvSpPr>
      </xdr:nvSpPr>
      <xdr:spPr bwMode="auto">
        <a:xfrm>
          <a:off x="1703070" y="9486900"/>
          <a:ext cx="0" cy="0"/>
        </a:xfrm>
        <a:prstGeom prst="rect">
          <a:avLst/>
        </a:prstGeom>
        <a:solidFill>
          <a:srgbClr val="FFFF00"/>
        </a:solidFill>
        <a:ln w="9525">
          <a:solidFill>
            <a:srgbClr val="000000"/>
          </a:solidFill>
          <a:miter lim="800000"/>
          <a:headEnd/>
          <a:tailEnd/>
        </a:ln>
      </xdr:spPr>
    </xdr:sp>
    <xdr:clientData/>
  </xdr:twoCellAnchor>
  <xdr:twoCellAnchor>
    <xdr:from>
      <xdr:col>1</xdr:col>
      <xdr:colOff>1047750</xdr:colOff>
      <xdr:row>53</xdr:row>
      <xdr:rowOff>0</xdr:rowOff>
    </xdr:from>
    <xdr:to>
      <xdr:col>1</xdr:col>
      <xdr:colOff>1028700</xdr:colOff>
      <xdr:row>53</xdr:row>
      <xdr:rowOff>0</xdr:rowOff>
    </xdr:to>
    <xdr:sp macro="" textlink="">
      <xdr:nvSpPr>
        <xdr:cNvPr id="47" name="Text Box 2"/>
        <xdr:cNvSpPr txBox="1">
          <a:spLocks noChangeArrowheads="1"/>
        </xdr:cNvSpPr>
      </xdr:nvSpPr>
      <xdr:spPr bwMode="auto">
        <a:xfrm>
          <a:off x="1703070" y="9486900"/>
          <a:ext cx="0" cy="0"/>
        </a:xfrm>
        <a:prstGeom prst="rect">
          <a:avLst/>
        </a:prstGeom>
        <a:solidFill>
          <a:srgbClr val="FFFF00"/>
        </a:solidFill>
        <a:ln w="9525">
          <a:solidFill>
            <a:srgbClr val="000000"/>
          </a:solidFill>
          <a:miter lim="800000"/>
          <a:headEnd/>
          <a:tailEnd/>
        </a:ln>
      </xdr:spPr>
    </xdr:sp>
    <xdr:clientData/>
  </xdr:twoCellAnchor>
  <xdr:twoCellAnchor>
    <xdr:from>
      <xdr:col>1</xdr:col>
      <xdr:colOff>1047750</xdr:colOff>
      <xdr:row>53</xdr:row>
      <xdr:rowOff>0</xdr:rowOff>
    </xdr:from>
    <xdr:to>
      <xdr:col>1</xdr:col>
      <xdr:colOff>1028700</xdr:colOff>
      <xdr:row>53</xdr:row>
      <xdr:rowOff>0</xdr:rowOff>
    </xdr:to>
    <xdr:sp macro="" textlink="">
      <xdr:nvSpPr>
        <xdr:cNvPr id="48" name="Text Box 3"/>
        <xdr:cNvSpPr txBox="1">
          <a:spLocks noChangeArrowheads="1"/>
        </xdr:cNvSpPr>
      </xdr:nvSpPr>
      <xdr:spPr bwMode="auto">
        <a:xfrm>
          <a:off x="1703070" y="9486900"/>
          <a:ext cx="0" cy="0"/>
        </a:xfrm>
        <a:prstGeom prst="rect">
          <a:avLst/>
        </a:prstGeom>
        <a:solidFill>
          <a:srgbClr val="FFFF00"/>
        </a:solidFill>
        <a:ln w="9525">
          <a:solidFill>
            <a:srgbClr val="000000"/>
          </a:solidFill>
          <a:miter lim="800000"/>
          <a:headEnd/>
          <a:tailEnd/>
        </a:ln>
      </xdr:spPr>
    </xdr:sp>
    <xdr:clientData/>
  </xdr:twoCellAnchor>
  <xdr:twoCellAnchor>
    <xdr:from>
      <xdr:col>1</xdr:col>
      <xdr:colOff>1047750</xdr:colOff>
      <xdr:row>53</xdr:row>
      <xdr:rowOff>0</xdr:rowOff>
    </xdr:from>
    <xdr:to>
      <xdr:col>1</xdr:col>
      <xdr:colOff>1028700</xdr:colOff>
      <xdr:row>53</xdr:row>
      <xdr:rowOff>0</xdr:rowOff>
    </xdr:to>
    <xdr:sp macro="" textlink="">
      <xdr:nvSpPr>
        <xdr:cNvPr id="49" name="Text Box 4"/>
        <xdr:cNvSpPr txBox="1">
          <a:spLocks noChangeArrowheads="1"/>
        </xdr:cNvSpPr>
      </xdr:nvSpPr>
      <xdr:spPr bwMode="auto">
        <a:xfrm>
          <a:off x="1703070" y="9486900"/>
          <a:ext cx="0" cy="0"/>
        </a:xfrm>
        <a:prstGeom prst="rect">
          <a:avLst/>
        </a:prstGeom>
        <a:solidFill>
          <a:srgbClr val="FFFF00"/>
        </a:solidFill>
        <a:ln w="9525">
          <a:solidFill>
            <a:srgbClr val="000000"/>
          </a:solidFill>
          <a:miter lim="800000"/>
          <a:headEnd/>
          <a:tailEnd/>
        </a:ln>
      </xdr:spPr>
    </xdr:sp>
    <xdr:clientData/>
  </xdr:twoCellAnchor>
  <xdr:twoCellAnchor>
    <xdr:from>
      <xdr:col>1</xdr:col>
      <xdr:colOff>1047750</xdr:colOff>
      <xdr:row>53</xdr:row>
      <xdr:rowOff>0</xdr:rowOff>
    </xdr:from>
    <xdr:to>
      <xdr:col>1</xdr:col>
      <xdr:colOff>1028700</xdr:colOff>
      <xdr:row>53</xdr:row>
      <xdr:rowOff>0</xdr:rowOff>
    </xdr:to>
    <xdr:sp macro="" textlink="">
      <xdr:nvSpPr>
        <xdr:cNvPr id="50" name="Text Box 1"/>
        <xdr:cNvSpPr txBox="1">
          <a:spLocks noChangeArrowheads="1"/>
        </xdr:cNvSpPr>
      </xdr:nvSpPr>
      <xdr:spPr bwMode="auto">
        <a:xfrm>
          <a:off x="1703070" y="9486900"/>
          <a:ext cx="0" cy="0"/>
        </a:xfrm>
        <a:prstGeom prst="rect">
          <a:avLst/>
        </a:prstGeom>
        <a:solidFill>
          <a:srgbClr val="FFFF00"/>
        </a:solidFill>
        <a:ln w="9525">
          <a:solidFill>
            <a:srgbClr val="000000"/>
          </a:solidFill>
          <a:miter lim="800000"/>
          <a:headEnd/>
          <a:tailEnd/>
        </a:ln>
      </xdr:spPr>
    </xdr:sp>
    <xdr:clientData/>
  </xdr:twoCellAnchor>
  <xdr:twoCellAnchor>
    <xdr:from>
      <xdr:col>1</xdr:col>
      <xdr:colOff>1047750</xdr:colOff>
      <xdr:row>53</xdr:row>
      <xdr:rowOff>0</xdr:rowOff>
    </xdr:from>
    <xdr:to>
      <xdr:col>1</xdr:col>
      <xdr:colOff>1028700</xdr:colOff>
      <xdr:row>53</xdr:row>
      <xdr:rowOff>0</xdr:rowOff>
    </xdr:to>
    <xdr:sp macro="" textlink="">
      <xdr:nvSpPr>
        <xdr:cNvPr id="51" name="Text Box 2"/>
        <xdr:cNvSpPr txBox="1">
          <a:spLocks noChangeArrowheads="1"/>
        </xdr:cNvSpPr>
      </xdr:nvSpPr>
      <xdr:spPr bwMode="auto">
        <a:xfrm>
          <a:off x="1703070" y="9486900"/>
          <a:ext cx="0" cy="0"/>
        </a:xfrm>
        <a:prstGeom prst="rect">
          <a:avLst/>
        </a:prstGeom>
        <a:solidFill>
          <a:srgbClr val="FFFF00"/>
        </a:solidFill>
        <a:ln w="9525">
          <a:solidFill>
            <a:srgbClr val="000000"/>
          </a:solidFill>
          <a:miter lim="800000"/>
          <a:headEnd/>
          <a:tailEnd/>
        </a:ln>
      </xdr:spPr>
    </xdr:sp>
    <xdr:clientData/>
  </xdr:twoCellAnchor>
  <xdr:twoCellAnchor>
    <xdr:from>
      <xdr:col>1</xdr:col>
      <xdr:colOff>1047750</xdr:colOff>
      <xdr:row>53</xdr:row>
      <xdr:rowOff>0</xdr:rowOff>
    </xdr:from>
    <xdr:to>
      <xdr:col>1</xdr:col>
      <xdr:colOff>1028700</xdr:colOff>
      <xdr:row>53</xdr:row>
      <xdr:rowOff>0</xdr:rowOff>
    </xdr:to>
    <xdr:sp macro="" textlink="">
      <xdr:nvSpPr>
        <xdr:cNvPr id="52" name="Text Box 3"/>
        <xdr:cNvSpPr txBox="1">
          <a:spLocks noChangeArrowheads="1"/>
        </xdr:cNvSpPr>
      </xdr:nvSpPr>
      <xdr:spPr bwMode="auto">
        <a:xfrm>
          <a:off x="1703070" y="9486900"/>
          <a:ext cx="0" cy="0"/>
        </a:xfrm>
        <a:prstGeom prst="rect">
          <a:avLst/>
        </a:prstGeom>
        <a:solidFill>
          <a:srgbClr val="FFFF00"/>
        </a:solidFill>
        <a:ln w="9525">
          <a:solidFill>
            <a:srgbClr val="000000"/>
          </a:solidFill>
          <a:miter lim="800000"/>
          <a:headEnd/>
          <a:tailEnd/>
        </a:ln>
      </xdr:spPr>
    </xdr:sp>
    <xdr:clientData/>
  </xdr:twoCellAnchor>
  <xdr:twoCellAnchor>
    <xdr:from>
      <xdr:col>1</xdr:col>
      <xdr:colOff>1047750</xdr:colOff>
      <xdr:row>53</xdr:row>
      <xdr:rowOff>0</xdr:rowOff>
    </xdr:from>
    <xdr:to>
      <xdr:col>1</xdr:col>
      <xdr:colOff>1028700</xdr:colOff>
      <xdr:row>53</xdr:row>
      <xdr:rowOff>0</xdr:rowOff>
    </xdr:to>
    <xdr:sp macro="" textlink="">
      <xdr:nvSpPr>
        <xdr:cNvPr id="53" name="Text Box 4"/>
        <xdr:cNvSpPr txBox="1">
          <a:spLocks noChangeArrowheads="1"/>
        </xdr:cNvSpPr>
      </xdr:nvSpPr>
      <xdr:spPr bwMode="auto">
        <a:xfrm>
          <a:off x="1703070" y="9486900"/>
          <a:ext cx="0" cy="0"/>
        </a:xfrm>
        <a:prstGeom prst="rect">
          <a:avLst/>
        </a:prstGeom>
        <a:solidFill>
          <a:srgbClr val="FFFF00"/>
        </a:solidFill>
        <a:ln w="9525">
          <a:solidFill>
            <a:srgbClr val="000000"/>
          </a:solidFill>
          <a:miter lim="800000"/>
          <a:headEnd/>
          <a:tailEnd/>
        </a:ln>
      </xdr:spPr>
    </xdr:sp>
    <xdr:clientData/>
  </xdr:twoCellAnchor>
  <xdr:twoCellAnchor>
    <xdr:from>
      <xdr:col>1</xdr:col>
      <xdr:colOff>1047750</xdr:colOff>
      <xdr:row>65</xdr:row>
      <xdr:rowOff>0</xdr:rowOff>
    </xdr:from>
    <xdr:to>
      <xdr:col>1</xdr:col>
      <xdr:colOff>1028700</xdr:colOff>
      <xdr:row>65</xdr:row>
      <xdr:rowOff>0</xdr:rowOff>
    </xdr:to>
    <xdr:sp macro="" textlink="">
      <xdr:nvSpPr>
        <xdr:cNvPr id="54" name="Text Box 1"/>
        <xdr:cNvSpPr txBox="1">
          <a:spLocks noChangeArrowheads="1"/>
        </xdr:cNvSpPr>
      </xdr:nvSpPr>
      <xdr:spPr bwMode="auto">
        <a:xfrm>
          <a:off x="1703070" y="11662410"/>
          <a:ext cx="0" cy="0"/>
        </a:xfrm>
        <a:prstGeom prst="rect">
          <a:avLst/>
        </a:prstGeom>
        <a:solidFill>
          <a:srgbClr val="FFFF00"/>
        </a:solidFill>
        <a:ln w="9525">
          <a:solidFill>
            <a:srgbClr val="000000"/>
          </a:solidFill>
          <a:miter lim="800000"/>
          <a:headEnd/>
          <a:tailEnd/>
        </a:ln>
      </xdr:spPr>
    </xdr:sp>
    <xdr:clientData/>
  </xdr:twoCellAnchor>
  <xdr:twoCellAnchor>
    <xdr:from>
      <xdr:col>1</xdr:col>
      <xdr:colOff>1047750</xdr:colOff>
      <xdr:row>65</xdr:row>
      <xdr:rowOff>0</xdr:rowOff>
    </xdr:from>
    <xdr:to>
      <xdr:col>1</xdr:col>
      <xdr:colOff>1028700</xdr:colOff>
      <xdr:row>65</xdr:row>
      <xdr:rowOff>0</xdr:rowOff>
    </xdr:to>
    <xdr:sp macro="" textlink="">
      <xdr:nvSpPr>
        <xdr:cNvPr id="55" name="Text Box 2"/>
        <xdr:cNvSpPr txBox="1">
          <a:spLocks noChangeArrowheads="1"/>
        </xdr:cNvSpPr>
      </xdr:nvSpPr>
      <xdr:spPr bwMode="auto">
        <a:xfrm>
          <a:off x="1703070" y="11662410"/>
          <a:ext cx="0" cy="0"/>
        </a:xfrm>
        <a:prstGeom prst="rect">
          <a:avLst/>
        </a:prstGeom>
        <a:solidFill>
          <a:srgbClr val="FFFF00"/>
        </a:solidFill>
        <a:ln w="9525">
          <a:solidFill>
            <a:srgbClr val="000000"/>
          </a:solidFill>
          <a:miter lim="800000"/>
          <a:headEnd/>
          <a:tailEnd/>
        </a:ln>
      </xdr:spPr>
    </xdr:sp>
    <xdr:clientData/>
  </xdr:twoCellAnchor>
  <xdr:twoCellAnchor>
    <xdr:from>
      <xdr:col>1</xdr:col>
      <xdr:colOff>1047750</xdr:colOff>
      <xdr:row>65</xdr:row>
      <xdr:rowOff>0</xdr:rowOff>
    </xdr:from>
    <xdr:to>
      <xdr:col>1</xdr:col>
      <xdr:colOff>1028700</xdr:colOff>
      <xdr:row>65</xdr:row>
      <xdr:rowOff>0</xdr:rowOff>
    </xdr:to>
    <xdr:sp macro="" textlink="">
      <xdr:nvSpPr>
        <xdr:cNvPr id="56" name="Text Box 3"/>
        <xdr:cNvSpPr txBox="1">
          <a:spLocks noChangeArrowheads="1"/>
        </xdr:cNvSpPr>
      </xdr:nvSpPr>
      <xdr:spPr bwMode="auto">
        <a:xfrm>
          <a:off x="1703070" y="11662410"/>
          <a:ext cx="0" cy="0"/>
        </a:xfrm>
        <a:prstGeom prst="rect">
          <a:avLst/>
        </a:prstGeom>
        <a:solidFill>
          <a:srgbClr val="FFFF00"/>
        </a:solidFill>
        <a:ln w="9525">
          <a:solidFill>
            <a:srgbClr val="000000"/>
          </a:solidFill>
          <a:miter lim="800000"/>
          <a:headEnd/>
          <a:tailEnd/>
        </a:ln>
      </xdr:spPr>
    </xdr:sp>
    <xdr:clientData/>
  </xdr:twoCellAnchor>
  <xdr:twoCellAnchor>
    <xdr:from>
      <xdr:col>1</xdr:col>
      <xdr:colOff>1047750</xdr:colOff>
      <xdr:row>65</xdr:row>
      <xdr:rowOff>0</xdr:rowOff>
    </xdr:from>
    <xdr:to>
      <xdr:col>1</xdr:col>
      <xdr:colOff>1028700</xdr:colOff>
      <xdr:row>65</xdr:row>
      <xdr:rowOff>0</xdr:rowOff>
    </xdr:to>
    <xdr:sp macro="" textlink="">
      <xdr:nvSpPr>
        <xdr:cNvPr id="57" name="Text Box 4"/>
        <xdr:cNvSpPr txBox="1">
          <a:spLocks noChangeArrowheads="1"/>
        </xdr:cNvSpPr>
      </xdr:nvSpPr>
      <xdr:spPr bwMode="auto">
        <a:xfrm>
          <a:off x="1703070" y="11662410"/>
          <a:ext cx="0" cy="0"/>
        </a:xfrm>
        <a:prstGeom prst="rect">
          <a:avLst/>
        </a:prstGeom>
        <a:solidFill>
          <a:srgbClr val="FFFF00"/>
        </a:solidFill>
        <a:ln w="9525">
          <a:solidFill>
            <a:srgbClr val="000000"/>
          </a:solidFill>
          <a:miter lim="800000"/>
          <a:headEnd/>
          <a:tailEnd/>
        </a:ln>
      </xdr:spPr>
    </xdr:sp>
    <xdr:clientData/>
  </xdr:twoCellAnchor>
  <xdr:twoCellAnchor>
    <xdr:from>
      <xdr:col>1</xdr:col>
      <xdr:colOff>1047750</xdr:colOff>
      <xdr:row>65</xdr:row>
      <xdr:rowOff>0</xdr:rowOff>
    </xdr:from>
    <xdr:to>
      <xdr:col>1</xdr:col>
      <xdr:colOff>1028700</xdr:colOff>
      <xdr:row>65</xdr:row>
      <xdr:rowOff>0</xdr:rowOff>
    </xdr:to>
    <xdr:sp macro="" textlink="">
      <xdr:nvSpPr>
        <xdr:cNvPr id="58" name="Text Box 1"/>
        <xdr:cNvSpPr txBox="1">
          <a:spLocks noChangeArrowheads="1"/>
        </xdr:cNvSpPr>
      </xdr:nvSpPr>
      <xdr:spPr bwMode="auto">
        <a:xfrm>
          <a:off x="1703070" y="11662410"/>
          <a:ext cx="0" cy="0"/>
        </a:xfrm>
        <a:prstGeom prst="rect">
          <a:avLst/>
        </a:prstGeom>
        <a:solidFill>
          <a:srgbClr val="FFFF00"/>
        </a:solidFill>
        <a:ln w="9525">
          <a:solidFill>
            <a:srgbClr val="000000"/>
          </a:solidFill>
          <a:miter lim="800000"/>
          <a:headEnd/>
          <a:tailEnd/>
        </a:ln>
      </xdr:spPr>
    </xdr:sp>
    <xdr:clientData/>
  </xdr:twoCellAnchor>
  <xdr:twoCellAnchor>
    <xdr:from>
      <xdr:col>1</xdr:col>
      <xdr:colOff>1047750</xdr:colOff>
      <xdr:row>65</xdr:row>
      <xdr:rowOff>0</xdr:rowOff>
    </xdr:from>
    <xdr:to>
      <xdr:col>1</xdr:col>
      <xdr:colOff>1028700</xdr:colOff>
      <xdr:row>65</xdr:row>
      <xdr:rowOff>0</xdr:rowOff>
    </xdr:to>
    <xdr:sp macro="" textlink="">
      <xdr:nvSpPr>
        <xdr:cNvPr id="59" name="Text Box 2"/>
        <xdr:cNvSpPr txBox="1">
          <a:spLocks noChangeArrowheads="1"/>
        </xdr:cNvSpPr>
      </xdr:nvSpPr>
      <xdr:spPr bwMode="auto">
        <a:xfrm>
          <a:off x="1703070" y="11662410"/>
          <a:ext cx="0" cy="0"/>
        </a:xfrm>
        <a:prstGeom prst="rect">
          <a:avLst/>
        </a:prstGeom>
        <a:solidFill>
          <a:srgbClr val="FFFF00"/>
        </a:solidFill>
        <a:ln w="9525">
          <a:solidFill>
            <a:srgbClr val="000000"/>
          </a:solidFill>
          <a:miter lim="800000"/>
          <a:headEnd/>
          <a:tailEnd/>
        </a:ln>
      </xdr:spPr>
    </xdr:sp>
    <xdr:clientData/>
  </xdr:twoCellAnchor>
  <xdr:twoCellAnchor>
    <xdr:from>
      <xdr:col>1</xdr:col>
      <xdr:colOff>1047750</xdr:colOff>
      <xdr:row>65</xdr:row>
      <xdr:rowOff>0</xdr:rowOff>
    </xdr:from>
    <xdr:to>
      <xdr:col>1</xdr:col>
      <xdr:colOff>1028700</xdr:colOff>
      <xdr:row>65</xdr:row>
      <xdr:rowOff>0</xdr:rowOff>
    </xdr:to>
    <xdr:sp macro="" textlink="">
      <xdr:nvSpPr>
        <xdr:cNvPr id="60" name="Text Box 3"/>
        <xdr:cNvSpPr txBox="1">
          <a:spLocks noChangeArrowheads="1"/>
        </xdr:cNvSpPr>
      </xdr:nvSpPr>
      <xdr:spPr bwMode="auto">
        <a:xfrm>
          <a:off x="1703070" y="11662410"/>
          <a:ext cx="0" cy="0"/>
        </a:xfrm>
        <a:prstGeom prst="rect">
          <a:avLst/>
        </a:prstGeom>
        <a:solidFill>
          <a:srgbClr val="FFFF00"/>
        </a:solidFill>
        <a:ln w="9525">
          <a:solidFill>
            <a:srgbClr val="000000"/>
          </a:solidFill>
          <a:miter lim="800000"/>
          <a:headEnd/>
          <a:tailEnd/>
        </a:ln>
      </xdr:spPr>
    </xdr:sp>
    <xdr:clientData/>
  </xdr:twoCellAnchor>
  <xdr:twoCellAnchor>
    <xdr:from>
      <xdr:col>1</xdr:col>
      <xdr:colOff>1047750</xdr:colOff>
      <xdr:row>65</xdr:row>
      <xdr:rowOff>0</xdr:rowOff>
    </xdr:from>
    <xdr:to>
      <xdr:col>1</xdr:col>
      <xdr:colOff>1028700</xdr:colOff>
      <xdr:row>65</xdr:row>
      <xdr:rowOff>0</xdr:rowOff>
    </xdr:to>
    <xdr:sp macro="" textlink="">
      <xdr:nvSpPr>
        <xdr:cNvPr id="61" name="Text Box 4"/>
        <xdr:cNvSpPr txBox="1">
          <a:spLocks noChangeArrowheads="1"/>
        </xdr:cNvSpPr>
      </xdr:nvSpPr>
      <xdr:spPr bwMode="auto">
        <a:xfrm>
          <a:off x="1703070" y="11662410"/>
          <a:ext cx="0" cy="0"/>
        </a:xfrm>
        <a:prstGeom prst="rect">
          <a:avLst/>
        </a:prstGeom>
        <a:solidFill>
          <a:srgbClr val="FFFF00"/>
        </a:solidFill>
        <a:ln w="9525">
          <a:solidFill>
            <a:srgbClr val="000000"/>
          </a:solidFill>
          <a:miter lim="800000"/>
          <a:headEnd/>
          <a:tailEnd/>
        </a:ln>
      </xdr:spPr>
    </xdr:sp>
    <xdr:clientData/>
  </xdr:twoCellAnchor>
</xdr:wsDr>
</file>

<file path=xl/queryTables/queryTable1.xml><?xml version="1.0" encoding="utf-8"?>
<queryTable xmlns="http://schemas.openxmlformats.org/spreadsheetml/2006/main" name="TONG DU AN_EX" connectionId="1" autoFormatId="0" applyNumberFormats="0" applyBorderFormats="0" applyFontFormats="1" applyPatternFormats="1" applyAlignmentFormats="0" applyWidthHeightFormats="0">
  <queryTableRefresh nextId="35">
    <queryTableFields count="3">
      <queryTableField id="7" name="Mact"/>
      <queryTableField id="26" dataBound="0" fillFormulas="1"/>
      <queryTableField id="30" dataBound="0" fillFormulas="1"/>
    </queryTableFields>
    <queryTableDeletedFields count="21">
      <deletedField name="Qh"/>
      <deletedField name="Ghichuht"/>
      <deletedField name="Ghichuqh"/>
      <deletedField name="Dt"/>
      <deletedField name="Ht"/>
      <deletedField name="Namthuchie"/>
      <deletedField name="Xa"/>
      <deletedField name="Diachi"/>
      <deletedField name="LOAI_I"/>
      <deletedField name="LOAI_2"/>
      <deletedField name="LOAI_3"/>
      <deletedField name="LOAI_4"/>
      <deletedField name="LOAI_5"/>
      <deletedField name="DT_TheoDVHC"/>
      <deletedField name="DT_Hientrang"/>
      <deletedField name="DT_Quyhoach"/>
      <deletedField name="DT_TheoQD_pheduyet"/>
      <deletedField name="Duan"/>
      <deletedField name="Duan_lon"/>
      <deletedField name="GHICHU_DC"/>
      <deletedField name="MAPINFO_ID"/>
    </queryTableDeletedFields>
  </queryTableRefresh>
</query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22.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3.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6.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27.xml.rels><?xml version="1.0" encoding="UTF-8" standalone="yes"?>
<Relationships xmlns="http://schemas.openxmlformats.org/package/2006/relationships"><Relationship Id="rId2" Type="http://schemas.openxmlformats.org/officeDocument/2006/relationships/queryTable" Target="../queryTables/queryTable1.xml"/><Relationship Id="rId1"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workbookViewId="0">
      <selection activeCell="C7" sqref="C7:C8"/>
    </sheetView>
  </sheetViews>
  <sheetFormatPr defaultRowHeight="16.2"/>
  <cols>
    <col min="3" max="3" width="62.6796875" style="13" customWidth="1"/>
  </cols>
  <sheetData>
    <row r="1" spans="1:3" ht="77.7" customHeight="1">
      <c r="A1" s="1342" t="s">
        <v>29</v>
      </c>
      <c r="B1" s="1343"/>
      <c r="C1" s="1343"/>
    </row>
    <row r="2" spans="1:3" ht="16.5" thickBot="1"/>
    <row r="3" spans="1:3" ht="17.100000000000001">
      <c r="A3" s="1"/>
      <c r="B3" s="3"/>
      <c r="C3" s="3"/>
    </row>
    <row r="4" spans="1:3" ht="26.7" thickBot="1">
      <c r="A4" s="2" t="s">
        <v>0</v>
      </c>
      <c r="B4" s="4" t="s">
        <v>1</v>
      </c>
      <c r="C4" s="4" t="s">
        <v>2</v>
      </c>
    </row>
    <row r="5" spans="1:3">
      <c r="A5" s="5"/>
      <c r="B5" s="7"/>
      <c r="C5" s="1344" t="s">
        <v>4</v>
      </c>
    </row>
    <row r="6" spans="1:3" ht="16.5" thickBot="1">
      <c r="A6" s="6">
        <v>1</v>
      </c>
      <c r="B6" s="8" t="s">
        <v>3</v>
      </c>
      <c r="C6" s="1345"/>
    </row>
    <row r="7" spans="1:3" ht="18.899999999999999">
      <c r="A7" s="9"/>
      <c r="B7" s="10"/>
      <c r="C7" s="1340" t="s">
        <v>6</v>
      </c>
    </row>
    <row r="8" spans="1:3" ht="16.5" thickBot="1">
      <c r="A8" s="6">
        <v>2</v>
      </c>
      <c r="B8" s="8" t="s">
        <v>5</v>
      </c>
      <c r="C8" s="1341"/>
    </row>
    <row r="9" spans="1:3" ht="18.899999999999999">
      <c r="A9" s="9"/>
      <c r="B9" s="10"/>
      <c r="C9" s="11"/>
    </row>
    <row r="10" spans="1:3" ht="26.7" thickBot="1">
      <c r="A10" s="6">
        <v>3</v>
      </c>
      <c r="B10" s="8" t="s">
        <v>7</v>
      </c>
      <c r="C10" s="12" t="s">
        <v>8</v>
      </c>
    </row>
    <row r="11" spans="1:3" ht="18.899999999999999">
      <c r="A11" s="9"/>
      <c r="B11" s="10"/>
      <c r="C11" s="1340" t="s">
        <v>10</v>
      </c>
    </row>
    <row r="12" spans="1:3" ht="21.9" customHeight="1" thickBot="1">
      <c r="A12" s="6">
        <v>4</v>
      </c>
      <c r="B12" s="8" t="s">
        <v>9</v>
      </c>
      <c r="C12" s="1341"/>
    </row>
    <row r="13" spans="1:3" ht="18.899999999999999">
      <c r="A13" s="9"/>
      <c r="B13" s="10"/>
      <c r="C13" s="1340" t="s">
        <v>12</v>
      </c>
    </row>
    <row r="14" spans="1:3" ht="24" customHeight="1" thickBot="1">
      <c r="A14" s="6">
        <v>5</v>
      </c>
      <c r="B14" s="8" t="s">
        <v>11</v>
      </c>
      <c r="C14" s="1341"/>
    </row>
    <row r="15" spans="1:3" ht="18.899999999999999">
      <c r="A15" s="9"/>
      <c r="B15" s="10"/>
      <c r="C15" s="11"/>
    </row>
    <row r="16" spans="1:3" ht="26.7" thickBot="1">
      <c r="A16" s="6">
        <v>6</v>
      </c>
      <c r="B16" s="8" t="s">
        <v>13</v>
      </c>
      <c r="C16" s="12" t="s">
        <v>14</v>
      </c>
    </row>
    <row r="17" spans="1:3" ht="18.899999999999999">
      <c r="A17" s="9"/>
      <c r="B17" s="10"/>
      <c r="C17" s="11"/>
    </row>
    <row r="18" spans="1:3" ht="26.7" thickBot="1">
      <c r="A18" s="6">
        <v>7</v>
      </c>
      <c r="B18" s="8" t="s">
        <v>15</v>
      </c>
      <c r="C18" s="12" t="s">
        <v>16</v>
      </c>
    </row>
    <row r="19" spans="1:3" ht="18.899999999999999">
      <c r="A19" s="9"/>
      <c r="B19" s="10"/>
      <c r="C19" s="11"/>
    </row>
    <row r="20" spans="1:3" ht="26.7" thickBot="1">
      <c r="A20" s="6">
        <v>8</v>
      </c>
      <c r="B20" s="8" t="s">
        <v>17</v>
      </c>
      <c r="C20" s="12" t="s">
        <v>18</v>
      </c>
    </row>
    <row r="21" spans="1:3" ht="18.899999999999999">
      <c r="A21" s="9"/>
      <c r="B21" s="10"/>
      <c r="C21" s="11"/>
    </row>
    <row r="22" spans="1:3" ht="26.7" thickBot="1">
      <c r="A22" s="6">
        <v>9</v>
      </c>
      <c r="B22" s="8" t="s">
        <v>19</v>
      </c>
      <c r="C22" s="12" t="s">
        <v>20</v>
      </c>
    </row>
    <row r="23" spans="1:3" ht="18.899999999999999">
      <c r="A23" s="9"/>
      <c r="B23" s="10"/>
      <c r="C23" s="11"/>
    </row>
    <row r="24" spans="1:3" ht="16.5" thickBot="1">
      <c r="A24" s="6">
        <v>10</v>
      </c>
      <c r="B24" s="8" t="s">
        <v>21</v>
      </c>
      <c r="C24" s="12" t="s">
        <v>22</v>
      </c>
    </row>
    <row r="25" spans="1:3" ht="18.899999999999999">
      <c r="A25" s="9"/>
      <c r="B25" s="10"/>
      <c r="C25" s="11"/>
    </row>
    <row r="26" spans="1:3" ht="26.7" thickBot="1">
      <c r="A26" s="6">
        <v>11</v>
      </c>
      <c r="B26" s="8" t="s">
        <v>23</v>
      </c>
      <c r="C26" s="12" t="s">
        <v>24</v>
      </c>
    </row>
    <row r="27" spans="1:3" ht="18.899999999999999">
      <c r="A27" s="9"/>
      <c r="B27" s="10"/>
      <c r="C27" s="1340" t="s">
        <v>26</v>
      </c>
    </row>
    <row r="28" spans="1:3" ht="16.5" thickBot="1">
      <c r="A28" s="6">
        <v>12</v>
      </c>
      <c r="B28" s="8" t="s">
        <v>25</v>
      </c>
      <c r="C28" s="1341"/>
    </row>
    <row r="29" spans="1:3" ht="18.899999999999999">
      <c r="A29" s="9"/>
      <c r="B29" s="10"/>
      <c r="C29" s="11"/>
    </row>
    <row r="30" spans="1:3" ht="26.7" thickBot="1">
      <c r="A30" s="6">
        <v>13</v>
      </c>
      <c r="B30" s="8" t="s">
        <v>27</v>
      </c>
      <c r="C30" s="12" t="s">
        <v>28</v>
      </c>
    </row>
  </sheetData>
  <mergeCells count="6">
    <mergeCell ref="C27:C28"/>
    <mergeCell ref="A1:C1"/>
    <mergeCell ref="C5:C6"/>
    <mergeCell ref="C7:C8"/>
    <mergeCell ref="C11:C12"/>
    <mergeCell ref="C13:C14"/>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33"/>
  <sheetViews>
    <sheetView showZeros="0" workbookViewId="0">
      <pane xSplit="4" ySplit="8" topLeftCell="S15" activePane="bottomRight" state="frozen"/>
      <selection pane="topRight" activeCell="E1" sqref="E1"/>
      <selection pane="bottomLeft" activeCell="A9" sqref="A9"/>
      <selection pane="bottomRight" activeCell="A17" sqref="A17:XFD18"/>
    </sheetView>
  </sheetViews>
  <sheetFormatPr defaultColWidth="7.453125" defaultRowHeight="15.3"/>
  <cols>
    <col min="1" max="1" width="4.6796875" style="1022" customWidth="1"/>
    <col min="2" max="2" width="31.76953125" style="995" customWidth="1"/>
    <col min="3" max="3" width="11.08984375" style="1023" customWidth="1"/>
    <col min="4" max="4" width="9.08984375" style="995" customWidth="1"/>
    <col min="5" max="5" width="8.26953125" style="995" bestFit="1" customWidth="1"/>
    <col min="6" max="7" width="7.31640625" style="995" customWidth="1"/>
    <col min="8" max="8" width="7.31640625" style="995" bestFit="1" customWidth="1"/>
    <col min="9" max="9" width="8.08984375" style="995" bestFit="1" customWidth="1"/>
    <col min="10" max="23" width="7.31640625" style="995" bestFit="1" customWidth="1"/>
    <col min="24" max="25" width="7.7265625" style="995" bestFit="1" customWidth="1"/>
    <col min="26" max="26" width="5" style="995" bestFit="1" customWidth="1"/>
    <col min="27" max="27" width="5.76953125" style="995" bestFit="1" customWidth="1"/>
    <col min="28" max="28" width="5.6796875" style="995" bestFit="1" customWidth="1"/>
    <col min="29" max="29" width="5" style="995" bestFit="1" customWidth="1"/>
    <col min="30" max="30" width="5.76953125" style="995" bestFit="1" customWidth="1"/>
    <col min="31" max="31" width="6.2265625" style="995" bestFit="1" customWidth="1"/>
    <col min="32" max="256" width="7.453125" style="995"/>
    <col min="257" max="257" width="4.6796875" style="995" customWidth="1"/>
    <col min="258" max="258" width="31.76953125" style="995" customWidth="1"/>
    <col min="259" max="260" width="11.08984375" style="995" customWidth="1"/>
    <col min="261" max="261" width="7.08984375" style="995" customWidth="1"/>
    <col min="262" max="263" width="6.54296875" style="995" customWidth="1"/>
    <col min="264" max="264" width="6.6796875" style="995" customWidth="1"/>
    <col min="265" max="512" width="7.453125" style="995"/>
    <col min="513" max="513" width="4.6796875" style="995" customWidth="1"/>
    <col min="514" max="514" width="31.76953125" style="995" customWidth="1"/>
    <col min="515" max="516" width="11.08984375" style="995" customWidth="1"/>
    <col min="517" max="517" width="7.08984375" style="995" customWidth="1"/>
    <col min="518" max="519" width="6.54296875" style="995" customWidth="1"/>
    <col min="520" max="520" width="6.6796875" style="995" customWidth="1"/>
    <col min="521" max="768" width="7.453125" style="995"/>
    <col min="769" max="769" width="4.6796875" style="995" customWidth="1"/>
    <col min="770" max="770" width="31.76953125" style="995" customWidth="1"/>
    <col min="771" max="772" width="11.08984375" style="995" customWidth="1"/>
    <col min="773" max="773" width="7.08984375" style="995" customWidth="1"/>
    <col min="774" max="775" width="6.54296875" style="995" customWidth="1"/>
    <col min="776" max="776" width="6.6796875" style="995" customWidth="1"/>
    <col min="777" max="1024" width="7.453125" style="995"/>
    <col min="1025" max="1025" width="4.6796875" style="995" customWidth="1"/>
    <col min="1026" max="1026" width="31.76953125" style="995" customWidth="1"/>
    <col min="1027" max="1028" width="11.08984375" style="995" customWidth="1"/>
    <col min="1029" max="1029" width="7.08984375" style="995" customWidth="1"/>
    <col min="1030" max="1031" width="6.54296875" style="995" customWidth="1"/>
    <col min="1032" max="1032" width="6.6796875" style="995" customWidth="1"/>
    <col min="1033" max="1280" width="7.453125" style="995"/>
    <col min="1281" max="1281" width="4.6796875" style="995" customWidth="1"/>
    <col min="1282" max="1282" width="31.76953125" style="995" customWidth="1"/>
    <col min="1283" max="1284" width="11.08984375" style="995" customWidth="1"/>
    <col min="1285" max="1285" width="7.08984375" style="995" customWidth="1"/>
    <col min="1286" max="1287" width="6.54296875" style="995" customWidth="1"/>
    <col min="1288" max="1288" width="6.6796875" style="995" customWidth="1"/>
    <col min="1289" max="1536" width="7.453125" style="995"/>
    <col min="1537" max="1537" width="4.6796875" style="995" customWidth="1"/>
    <col min="1538" max="1538" width="31.76953125" style="995" customWidth="1"/>
    <col min="1539" max="1540" width="11.08984375" style="995" customWidth="1"/>
    <col min="1541" max="1541" width="7.08984375" style="995" customWidth="1"/>
    <col min="1542" max="1543" width="6.54296875" style="995" customWidth="1"/>
    <col min="1544" max="1544" width="6.6796875" style="995" customWidth="1"/>
    <col min="1545" max="1792" width="7.453125" style="995"/>
    <col min="1793" max="1793" width="4.6796875" style="995" customWidth="1"/>
    <col min="1794" max="1794" width="31.76953125" style="995" customWidth="1"/>
    <col min="1795" max="1796" width="11.08984375" style="995" customWidth="1"/>
    <col min="1797" max="1797" width="7.08984375" style="995" customWidth="1"/>
    <col min="1798" max="1799" width="6.54296875" style="995" customWidth="1"/>
    <col min="1800" max="1800" width="6.6796875" style="995" customWidth="1"/>
    <col min="1801" max="2048" width="7.453125" style="995"/>
    <col min="2049" max="2049" width="4.6796875" style="995" customWidth="1"/>
    <col min="2050" max="2050" width="31.76953125" style="995" customWidth="1"/>
    <col min="2051" max="2052" width="11.08984375" style="995" customWidth="1"/>
    <col min="2053" max="2053" width="7.08984375" style="995" customWidth="1"/>
    <col min="2054" max="2055" width="6.54296875" style="995" customWidth="1"/>
    <col min="2056" max="2056" width="6.6796875" style="995" customWidth="1"/>
    <col min="2057" max="2304" width="7.453125" style="995"/>
    <col min="2305" max="2305" width="4.6796875" style="995" customWidth="1"/>
    <col min="2306" max="2306" width="31.76953125" style="995" customWidth="1"/>
    <col min="2307" max="2308" width="11.08984375" style="995" customWidth="1"/>
    <col min="2309" max="2309" width="7.08984375" style="995" customWidth="1"/>
    <col min="2310" max="2311" width="6.54296875" style="995" customWidth="1"/>
    <col min="2312" max="2312" width="6.6796875" style="995" customWidth="1"/>
    <col min="2313" max="2560" width="7.453125" style="995"/>
    <col min="2561" max="2561" width="4.6796875" style="995" customWidth="1"/>
    <col min="2562" max="2562" width="31.76953125" style="995" customWidth="1"/>
    <col min="2563" max="2564" width="11.08984375" style="995" customWidth="1"/>
    <col min="2565" max="2565" width="7.08984375" style="995" customWidth="1"/>
    <col min="2566" max="2567" width="6.54296875" style="995" customWidth="1"/>
    <col min="2568" max="2568" width="6.6796875" style="995" customWidth="1"/>
    <col min="2569" max="2816" width="7.453125" style="995"/>
    <col min="2817" max="2817" width="4.6796875" style="995" customWidth="1"/>
    <col min="2818" max="2818" width="31.76953125" style="995" customWidth="1"/>
    <col min="2819" max="2820" width="11.08984375" style="995" customWidth="1"/>
    <col min="2821" max="2821" width="7.08984375" style="995" customWidth="1"/>
    <col min="2822" max="2823" width="6.54296875" style="995" customWidth="1"/>
    <col min="2824" max="2824" width="6.6796875" style="995" customWidth="1"/>
    <col min="2825" max="3072" width="7.453125" style="995"/>
    <col min="3073" max="3073" width="4.6796875" style="995" customWidth="1"/>
    <col min="3074" max="3074" width="31.76953125" style="995" customWidth="1"/>
    <col min="3075" max="3076" width="11.08984375" style="995" customWidth="1"/>
    <col min="3077" max="3077" width="7.08984375" style="995" customWidth="1"/>
    <col min="3078" max="3079" width="6.54296875" style="995" customWidth="1"/>
    <col min="3080" max="3080" width="6.6796875" style="995" customWidth="1"/>
    <col min="3081" max="3328" width="7.453125" style="995"/>
    <col min="3329" max="3329" width="4.6796875" style="995" customWidth="1"/>
    <col min="3330" max="3330" width="31.76953125" style="995" customWidth="1"/>
    <col min="3331" max="3332" width="11.08984375" style="995" customWidth="1"/>
    <col min="3333" max="3333" width="7.08984375" style="995" customWidth="1"/>
    <col min="3334" max="3335" width="6.54296875" style="995" customWidth="1"/>
    <col min="3336" max="3336" width="6.6796875" style="995" customWidth="1"/>
    <col min="3337" max="3584" width="7.453125" style="995"/>
    <col min="3585" max="3585" width="4.6796875" style="995" customWidth="1"/>
    <col min="3586" max="3586" width="31.76953125" style="995" customWidth="1"/>
    <col min="3587" max="3588" width="11.08984375" style="995" customWidth="1"/>
    <col min="3589" max="3589" width="7.08984375" style="995" customWidth="1"/>
    <col min="3590" max="3591" width="6.54296875" style="995" customWidth="1"/>
    <col min="3592" max="3592" width="6.6796875" style="995" customWidth="1"/>
    <col min="3593" max="3840" width="7.453125" style="995"/>
    <col min="3841" max="3841" width="4.6796875" style="995" customWidth="1"/>
    <col min="3842" max="3842" width="31.76953125" style="995" customWidth="1"/>
    <col min="3843" max="3844" width="11.08984375" style="995" customWidth="1"/>
    <col min="3845" max="3845" width="7.08984375" style="995" customWidth="1"/>
    <col min="3846" max="3847" width="6.54296875" style="995" customWidth="1"/>
    <col min="3848" max="3848" width="6.6796875" style="995" customWidth="1"/>
    <col min="3849" max="4096" width="7.453125" style="995"/>
    <col min="4097" max="4097" width="4.6796875" style="995" customWidth="1"/>
    <col min="4098" max="4098" width="31.76953125" style="995" customWidth="1"/>
    <col min="4099" max="4100" width="11.08984375" style="995" customWidth="1"/>
    <col min="4101" max="4101" width="7.08984375" style="995" customWidth="1"/>
    <col min="4102" max="4103" width="6.54296875" style="995" customWidth="1"/>
    <col min="4104" max="4104" width="6.6796875" style="995" customWidth="1"/>
    <col min="4105" max="4352" width="7.453125" style="995"/>
    <col min="4353" max="4353" width="4.6796875" style="995" customWidth="1"/>
    <col min="4354" max="4354" width="31.76953125" style="995" customWidth="1"/>
    <col min="4355" max="4356" width="11.08984375" style="995" customWidth="1"/>
    <col min="4357" max="4357" width="7.08984375" style="995" customWidth="1"/>
    <col min="4358" max="4359" width="6.54296875" style="995" customWidth="1"/>
    <col min="4360" max="4360" width="6.6796875" style="995" customWidth="1"/>
    <col min="4361" max="4608" width="7.453125" style="995"/>
    <col min="4609" max="4609" width="4.6796875" style="995" customWidth="1"/>
    <col min="4610" max="4610" width="31.76953125" style="995" customWidth="1"/>
    <col min="4611" max="4612" width="11.08984375" style="995" customWidth="1"/>
    <col min="4613" max="4613" width="7.08984375" style="995" customWidth="1"/>
    <col min="4614" max="4615" width="6.54296875" style="995" customWidth="1"/>
    <col min="4616" max="4616" width="6.6796875" style="995" customWidth="1"/>
    <col min="4617" max="4864" width="7.453125" style="995"/>
    <col min="4865" max="4865" width="4.6796875" style="995" customWidth="1"/>
    <col min="4866" max="4866" width="31.76953125" style="995" customWidth="1"/>
    <col min="4867" max="4868" width="11.08984375" style="995" customWidth="1"/>
    <col min="4869" max="4869" width="7.08984375" style="995" customWidth="1"/>
    <col min="4870" max="4871" width="6.54296875" style="995" customWidth="1"/>
    <col min="4872" max="4872" width="6.6796875" style="995" customWidth="1"/>
    <col min="4873" max="5120" width="7.453125" style="995"/>
    <col min="5121" max="5121" width="4.6796875" style="995" customWidth="1"/>
    <col min="5122" max="5122" width="31.76953125" style="995" customWidth="1"/>
    <col min="5123" max="5124" width="11.08984375" style="995" customWidth="1"/>
    <col min="5125" max="5125" width="7.08984375" style="995" customWidth="1"/>
    <col min="5126" max="5127" width="6.54296875" style="995" customWidth="1"/>
    <col min="5128" max="5128" width="6.6796875" style="995" customWidth="1"/>
    <col min="5129" max="5376" width="7.453125" style="995"/>
    <col min="5377" max="5377" width="4.6796875" style="995" customWidth="1"/>
    <col min="5378" max="5378" width="31.76953125" style="995" customWidth="1"/>
    <col min="5379" max="5380" width="11.08984375" style="995" customWidth="1"/>
    <col min="5381" max="5381" width="7.08984375" style="995" customWidth="1"/>
    <col min="5382" max="5383" width="6.54296875" style="995" customWidth="1"/>
    <col min="5384" max="5384" width="6.6796875" style="995" customWidth="1"/>
    <col min="5385" max="5632" width="7.453125" style="995"/>
    <col min="5633" max="5633" width="4.6796875" style="995" customWidth="1"/>
    <col min="5634" max="5634" width="31.76953125" style="995" customWidth="1"/>
    <col min="5635" max="5636" width="11.08984375" style="995" customWidth="1"/>
    <col min="5637" max="5637" width="7.08984375" style="995" customWidth="1"/>
    <col min="5638" max="5639" width="6.54296875" style="995" customWidth="1"/>
    <col min="5640" max="5640" width="6.6796875" style="995" customWidth="1"/>
    <col min="5641" max="5888" width="7.453125" style="995"/>
    <col min="5889" max="5889" width="4.6796875" style="995" customWidth="1"/>
    <col min="5890" max="5890" width="31.76953125" style="995" customWidth="1"/>
    <col min="5891" max="5892" width="11.08984375" style="995" customWidth="1"/>
    <col min="5893" max="5893" width="7.08984375" style="995" customWidth="1"/>
    <col min="5894" max="5895" width="6.54296875" style="995" customWidth="1"/>
    <col min="5896" max="5896" width="6.6796875" style="995" customWidth="1"/>
    <col min="5897" max="6144" width="7.453125" style="995"/>
    <col min="6145" max="6145" width="4.6796875" style="995" customWidth="1"/>
    <col min="6146" max="6146" width="31.76953125" style="995" customWidth="1"/>
    <col min="6147" max="6148" width="11.08984375" style="995" customWidth="1"/>
    <col min="6149" max="6149" width="7.08984375" style="995" customWidth="1"/>
    <col min="6150" max="6151" width="6.54296875" style="995" customWidth="1"/>
    <col min="6152" max="6152" width="6.6796875" style="995" customWidth="1"/>
    <col min="6153" max="6400" width="7.453125" style="995"/>
    <col min="6401" max="6401" width="4.6796875" style="995" customWidth="1"/>
    <col min="6402" max="6402" width="31.76953125" style="995" customWidth="1"/>
    <col min="6403" max="6404" width="11.08984375" style="995" customWidth="1"/>
    <col min="6405" max="6405" width="7.08984375" style="995" customWidth="1"/>
    <col min="6406" max="6407" width="6.54296875" style="995" customWidth="1"/>
    <col min="6408" max="6408" width="6.6796875" style="995" customWidth="1"/>
    <col min="6409" max="6656" width="7.453125" style="995"/>
    <col min="6657" max="6657" width="4.6796875" style="995" customWidth="1"/>
    <col min="6658" max="6658" width="31.76953125" style="995" customWidth="1"/>
    <col min="6659" max="6660" width="11.08984375" style="995" customWidth="1"/>
    <col min="6661" max="6661" width="7.08984375" style="995" customWidth="1"/>
    <col min="6662" max="6663" width="6.54296875" style="995" customWidth="1"/>
    <col min="6664" max="6664" width="6.6796875" style="995" customWidth="1"/>
    <col min="6665" max="6912" width="7.453125" style="995"/>
    <col min="6913" max="6913" width="4.6796875" style="995" customWidth="1"/>
    <col min="6914" max="6914" width="31.76953125" style="995" customWidth="1"/>
    <col min="6915" max="6916" width="11.08984375" style="995" customWidth="1"/>
    <col min="6917" max="6917" width="7.08984375" style="995" customWidth="1"/>
    <col min="6918" max="6919" width="6.54296875" style="995" customWidth="1"/>
    <col min="6920" max="6920" width="6.6796875" style="995" customWidth="1"/>
    <col min="6921" max="7168" width="7.453125" style="995"/>
    <col min="7169" max="7169" width="4.6796875" style="995" customWidth="1"/>
    <col min="7170" max="7170" width="31.76953125" style="995" customWidth="1"/>
    <col min="7171" max="7172" width="11.08984375" style="995" customWidth="1"/>
    <col min="7173" max="7173" width="7.08984375" style="995" customWidth="1"/>
    <col min="7174" max="7175" width="6.54296875" style="995" customWidth="1"/>
    <col min="7176" max="7176" width="6.6796875" style="995" customWidth="1"/>
    <col min="7177" max="7424" width="7.453125" style="995"/>
    <col min="7425" max="7425" width="4.6796875" style="995" customWidth="1"/>
    <col min="7426" max="7426" width="31.76953125" style="995" customWidth="1"/>
    <col min="7427" max="7428" width="11.08984375" style="995" customWidth="1"/>
    <col min="7429" max="7429" width="7.08984375" style="995" customWidth="1"/>
    <col min="7430" max="7431" width="6.54296875" style="995" customWidth="1"/>
    <col min="7432" max="7432" width="6.6796875" style="995" customWidth="1"/>
    <col min="7433" max="7680" width="7.453125" style="995"/>
    <col min="7681" max="7681" width="4.6796875" style="995" customWidth="1"/>
    <col min="7682" max="7682" width="31.76953125" style="995" customWidth="1"/>
    <col min="7683" max="7684" width="11.08984375" style="995" customWidth="1"/>
    <col min="7685" max="7685" width="7.08984375" style="995" customWidth="1"/>
    <col min="7686" max="7687" width="6.54296875" style="995" customWidth="1"/>
    <col min="7688" max="7688" width="6.6796875" style="995" customWidth="1"/>
    <col min="7689" max="7936" width="7.453125" style="995"/>
    <col min="7937" max="7937" width="4.6796875" style="995" customWidth="1"/>
    <col min="7938" max="7938" width="31.76953125" style="995" customWidth="1"/>
    <col min="7939" max="7940" width="11.08984375" style="995" customWidth="1"/>
    <col min="7941" max="7941" width="7.08984375" style="995" customWidth="1"/>
    <col min="7942" max="7943" width="6.54296875" style="995" customWidth="1"/>
    <col min="7944" max="7944" width="6.6796875" style="995" customWidth="1"/>
    <col min="7945" max="8192" width="7.453125" style="995"/>
    <col min="8193" max="8193" width="4.6796875" style="995" customWidth="1"/>
    <col min="8194" max="8194" width="31.76953125" style="995" customWidth="1"/>
    <col min="8195" max="8196" width="11.08984375" style="995" customWidth="1"/>
    <col min="8197" max="8197" width="7.08984375" style="995" customWidth="1"/>
    <col min="8198" max="8199" width="6.54296875" style="995" customWidth="1"/>
    <col min="8200" max="8200" width="6.6796875" style="995" customWidth="1"/>
    <col min="8201" max="8448" width="7.453125" style="995"/>
    <col min="8449" max="8449" width="4.6796875" style="995" customWidth="1"/>
    <col min="8450" max="8450" width="31.76953125" style="995" customWidth="1"/>
    <col min="8451" max="8452" width="11.08984375" style="995" customWidth="1"/>
    <col min="8453" max="8453" width="7.08984375" style="995" customWidth="1"/>
    <col min="8454" max="8455" width="6.54296875" style="995" customWidth="1"/>
    <col min="8456" max="8456" width="6.6796875" style="995" customWidth="1"/>
    <col min="8457" max="8704" width="7.453125" style="995"/>
    <col min="8705" max="8705" width="4.6796875" style="995" customWidth="1"/>
    <col min="8706" max="8706" width="31.76953125" style="995" customWidth="1"/>
    <col min="8707" max="8708" width="11.08984375" style="995" customWidth="1"/>
    <col min="8709" max="8709" width="7.08984375" style="995" customWidth="1"/>
    <col min="8710" max="8711" width="6.54296875" style="995" customWidth="1"/>
    <col min="8712" max="8712" width="6.6796875" style="995" customWidth="1"/>
    <col min="8713" max="8960" width="7.453125" style="995"/>
    <col min="8961" max="8961" width="4.6796875" style="995" customWidth="1"/>
    <col min="8962" max="8962" width="31.76953125" style="995" customWidth="1"/>
    <col min="8963" max="8964" width="11.08984375" style="995" customWidth="1"/>
    <col min="8965" max="8965" width="7.08984375" style="995" customWidth="1"/>
    <col min="8966" max="8967" width="6.54296875" style="995" customWidth="1"/>
    <col min="8968" max="8968" width="6.6796875" style="995" customWidth="1"/>
    <col min="8969" max="9216" width="7.453125" style="995"/>
    <col min="9217" max="9217" width="4.6796875" style="995" customWidth="1"/>
    <col min="9218" max="9218" width="31.76953125" style="995" customWidth="1"/>
    <col min="9219" max="9220" width="11.08984375" style="995" customWidth="1"/>
    <col min="9221" max="9221" width="7.08984375" style="995" customWidth="1"/>
    <col min="9222" max="9223" width="6.54296875" style="995" customWidth="1"/>
    <col min="9224" max="9224" width="6.6796875" style="995" customWidth="1"/>
    <col min="9225" max="9472" width="7.453125" style="995"/>
    <col min="9473" max="9473" width="4.6796875" style="995" customWidth="1"/>
    <col min="9474" max="9474" width="31.76953125" style="995" customWidth="1"/>
    <col min="9475" max="9476" width="11.08984375" style="995" customWidth="1"/>
    <col min="9477" max="9477" width="7.08984375" style="995" customWidth="1"/>
    <col min="9478" max="9479" width="6.54296875" style="995" customWidth="1"/>
    <col min="9480" max="9480" width="6.6796875" style="995" customWidth="1"/>
    <col min="9481" max="9728" width="7.453125" style="995"/>
    <col min="9729" max="9729" width="4.6796875" style="995" customWidth="1"/>
    <col min="9730" max="9730" width="31.76953125" style="995" customWidth="1"/>
    <col min="9731" max="9732" width="11.08984375" style="995" customWidth="1"/>
    <col min="9733" max="9733" width="7.08984375" style="995" customWidth="1"/>
    <col min="9734" max="9735" width="6.54296875" style="995" customWidth="1"/>
    <col min="9736" max="9736" width="6.6796875" style="995" customWidth="1"/>
    <col min="9737" max="9984" width="7.453125" style="995"/>
    <col min="9985" max="9985" width="4.6796875" style="995" customWidth="1"/>
    <col min="9986" max="9986" width="31.76953125" style="995" customWidth="1"/>
    <col min="9987" max="9988" width="11.08984375" style="995" customWidth="1"/>
    <col min="9989" max="9989" width="7.08984375" style="995" customWidth="1"/>
    <col min="9990" max="9991" width="6.54296875" style="995" customWidth="1"/>
    <col min="9992" max="9992" width="6.6796875" style="995" customWidth="1"/>
    <col min="9993" max="10240" width="7.453125" style="995"/>
    <col min="10241" max="10241" width="4.6796875" style="995" customWidth="1"/>
    <col min="10242" max="10242" width="31.76953125" style="995" customWidth="1"/>
    <col min="10243" max="10244" width="11.08984375" style="995" customWidth="1"/>
    <col min="10245" max="10245" width="7.08984375" style="995" customWidth="1"/>
    <col min="10246" max="10247" width="6.54296875" style="995" customWidth="1"/>
    <col min="10248" max="10248" width="6.6796875" style="995" customWidth="1"/>
    <col min="10249" max="10496" width="7.453125" style="995"/>
    <col min="10497" max="10497" width="4.6796875" style="995" customWidth="1"/>
    <col min="10498" max="10498" width="31.76953125" style="995" customWidth="1"/>
    <col min="10499" max="10500" width="11.08984375" style="995" customWidth="1"/>
    <col min="10501" max="10501" width="7.08984375" style="995" customWidth="1"/>
    <col min="10502" max="10503" width="6.54296875" style="995" customWidth="1"/>
    <col min="10504" max="10504" width="6.6796875" style="995" customWidth="1"/>
    <col min="10505" max="10752" width="7.453125" style="995"/>
    <col min="10753" max="10753" width="4.6796875" style="995" customWidth="1"/>
    <col min="10754" max="10754" width="31.76953125" style="995" customWidth="1"/>
    <col min="10755" max="10756" width="11.08984375" style="995" customWidth="1"/>
    <col min="10757" max="10757" width="7.08984375" style="995" customWidth="1"/>
    <col min="10758" max="10759" width="6.54296875" style="995" customWidth="1"/>
    <col min="10760" max="10760" width="6.6796875" style="995" customWidth="1"/>
    <col min="10761" max="11008" width="7.453125" style="995"/>
    <col min="11009" max="11009" width="4.6796875" style="995" customWidth="1"/>
    <col min="11010" max="11010" width="31.76953125" style="995" customWidth="1"/>
    <col min="11011" max="11012" width="11.08984375" style="995" customWidth="1"/>
    <col min="11013" max="11013" width="7.08984375" style="995" customWidth="1"/>
    <col min="11014" max="11015" width="6.54296875" style="995" customWidth="1"/>
    <col min="11016" max="11016" width="6.6796875" style="995" customWidth="1"/>
    <col min="11017" max="11264" width="7.453125" style="995"/>
    <col min="11265" max="11265" width="4.6796875" style="995" customWidth="1"/>
    <col min="11266" max="11266" width="31.76953125" style="995" customWidth="1"/>
    <col min="11267" max="11268" width="11.08984375" style="995" customWidth="1"/>
    <col min="11269" max="11269" width="7.08984375" style="995" customWidth="1"/>
    <col min="11270" max="11271" width="6.54296875" style="995" customWidth="1"/>
    <col min="11272" max="11272" width="6.6796875" style="995" customWidth="1"/>
    <col min="11273" max="11520" width="7.453125" style="995"/>
    <col min="11521" max="11521" width="4.6796875" style="995" customWidth="1"/>
    <col min="11522" max="11522" width="31.76953125" style="995" customWidth="1"/>
    <col min="11523" max="11524" width="11.08984375" style="995" customWidth="1"/>
    <col min="11525" max="11525" width="7.08984375" style="995" customWidth="1"/>
    <col min="11526" max="11527" width="6.54296875" style="995" customWidth="1"/>
    <col min="11528" max="11528" width="6.6796875" style="995" customWidth="1"/>
    <col min="11529" max="11776" width="7.453125" style="995"/>
    <col min="11777" max="11777" width="4.6796875" style="995" customWidth="1"/>
    <col min="11778" max="11778" width="31.76953125" style="995" customWidth="1"/>
    <col min="11779" max="11780" width="11.08984375" style="995" customWidth="1"/>
    <col min="11781" max="11781" width="7.08984375" style="995" customWidth="1"/>
    <col min="11782" max="11783" width="6.54296875" style="995" customWidth="1"/>
    <col min="11784" max="11784" width="6.6796875" style="995" customWidth="1"/>
    <col min="11785" max="12032" width="7.453125" style="995"/>
    <col min="12033" max="12033" width="4.6796875" style="995" customWidth="1"/>
    <col min="12034" max="12034" width="31.76953125" style="995" customWidth="1"/>
    <col min="12035" max="12036" width="11.08984375" style="995" customWidth="1"/>
    <col min="12037" max="12037" width="7.08984375" style="995" customWidth="1"/>
    <col min="12038" max="12039" width="6.54296875" style="995" customWidth="1"/>
    <col min="12040" max="12040" width="6.6796875" style="995" customWidth="1"/>
    <col min="12041" max="12288" width="7.453125" style="995"/>
    <col min="12289" max="12289" width="4.6796875" style="995" customWidth="1"/>
    <col min="12290" max="12290" width="31.76953125" style="995" customWidth="1"/>
    <col min="12291" max="12292" width="11.08984375" style="995" customWidth="1"/>
    <col min="12293" max="12293" width="7.08984375" style="995" customWidth="1"/>
    <col min="12294" max="12295" width="6.54296875" style="995" customWidth="1"/>
    <col min="12296" max="12296" width="6.6796875" style="995" customWidth="1"/>
    <col min="12297" max="12544" width="7.453125" style="995"/>
    <col min="12545" max="12545" width="4.6796875" style="995" customWidth="1"/>
    <col min="12546" max="12546" width="31.76953125" style="995" customWidth="1"/>
    <col min="12547" max="12548" width="11.08984375" style="995" customWidth="1"/>
    <col min="12549" max="12549" width="7.08984375" style="995" customWidth="1"/>
    <col min="12550" max="12551" width="6.54296875" style="995" customWidth="1"/>
    <col min="12552" max="12552" width="6.6796875" style="995" customWidth="1"/>
    <col min="12553" max="12800" width="7.453125" style="995"/>
    <col min="12801" max="12801" width="4.6796875" style="995" customWidth="1"/>
    <col min="12802" max="12802" width="31.76953125" style="995" customWidth="1"/>
    <col min="12803" max="12804" width="11.08984375" style="995" customWidth="1"/>
    <col min="12805" max="12805" width="7.08984375" style="995" customWidth="1"/>
    <col min="12806" max="12807" width="6.54296875" style="995" customWidth="1"/>
    <col min="12808" max="12808" width="6.6796875" style="995" customWidth="1"/>
    <col min="12809" max="13056" width="7.453125" style="995"/>
    <col min="13057" max="13057" width="4.6796875" style="995" customWidth="1"/>
    <col min="13058" max="13058" width="31.76953125" style="995" customWidth="1"/>
    <col min="13059" max="13060" width="11.08984375" style="995" customWidth="1"/>
    <col min="13061" max="13061" width="7.08984375" style="995" customWidth="1"/>
    <col min="13062" max="13063" width="6.54296875" style="995" customWidth="1"/>
    <col min="13064" max="13064" width="6.6796875" style="995" customWidth="1"/>
    <col min="13065" max="13312" width="7.453125" style="995"/>
    <col min="13313" max="13313" width="4.6796875" style="995" customWidth="1"/>
    <col min="13314" max="13314" width="31.76953125" style="995" customWidth="1"/>
    <col min="13315" max="13316" width="11.08984375" style="995" customWidth="1"/>
    <col min="13317" max="13317" width="7.08984375" style="995" customWidth="1"/>
    <col min="13318" max="13319" width="6.54296875" style="995" customWidth="1"/>
    <col min="13320" max="13320" width="6.6796875" style="995" customWidth="1"/>
    <col min="13321" max="13568" width="7.453125" style="995"/>
    <col min="13569" max="13569" width="4.6796875" style="995" customWidth="1"/>
    <col min="13570" max="13570" width="31.76953125" style="995" customWidth="1"/>
    <col min="13571" max="13572" width="11.08984375" style="995" customWidth="1"/>
    <col min="13573" max="13573" width="7.08984375" style="995" customWidth="1"/>
    <col min="13574" max="13575" width="6.54296875" style="995" customWidth="1"/>
    <col min="13576" max="13576" width="6.6796875" style="995" customWidth="1"/>
    <col min="13577" max="13824" width="7.453125" style="995"/>
    <col min="13825" max="13825" width="4.6796875" style="995" customWidth="1"/>
    <col min="13826" max="13826" width="31.76953125" style="995" customWidth="1"/>
    <col min="13827" max="13828" width="11.08984375" style="995" customWidth="1"/>
    <col min="13829" max="13829" width="7.08984375" style="995" customWidth="1"/>
    <col min="13830" max="13831" width="6.54296875" style="995" customWidth="1"/>
    <col min="13832" max="13832" width="6.6796875" style="995" customWidth="1"/>
    <col min="13833" max="14080" width="7.453125" style="995"/>
    <col min="14081" max="14081" width="4.6796875" style="995" customWidth="1"/>
    <col min="14082" max="14082" width="31.76953125" style="995" customWidth="1"/>
    <col min="14083" max="14084" width="11.08984375" style="995" customWidth="1"/>
    <col min="14085" max="14085" width="7.08984375" style="995" customWidth="1"/>
    <col min="14086" max="14087" width="6.54296875" style="995" customWidth="1"/>
    <col min="14088" max="14088" width="6.6796875" style="995" customWidth="1"/>
    <col min="14089" max="14336" width="7.453125" style="995"/>
    <col min="14337" max="14337" width="4.6796875" style="995" customWidth="1"/>
    <col min="14338" max="14338" width="31.76953125" style="995" customWidth="1"/>
    <col min="14339" max="14340" width="11.08984375" style="995" customWidth="1"/>
    <col min="14341" max="14341" width="7.08984375" style="995" customWidth="1"/>
    <col min="14342" max="14343" width="6.54296875" style="995" customWidth="1"/>
    <col min="14344" max="14344" width="6.6796875" style="995" customWidth="1"/>
    <col min="14345" max="14592" width="7.453125" style="995"/>
    <col min="14593" max="14593" width="4.6796875" style="995" customWidth="1"/>
    <col min="14594" max="14594" width="31.76953125" style="995" customWidth="1"/>
    <col min="14595" max="14596" width="11.08984375" style="995" customWidth="1"/>
    <col min="14597" max="14597" width="7.08984375" style="995" customWidth="1"/>
    <col min="14598" max="14599" width="6.54296875" style="995" customWidth="1"/>
    <col min="14600" max="14600" width="6.6796875" style="995" customWidth="1"/>
    <col min="14601" max="14848" width="7.453125" style="995"/>
    <col min="14849" max="14849" width="4.6796875" style="995" customWidth="1"/>
    <col min="14850" max="14850" width="31.76953125" style="995" customWidth="1"/>
    <col min="14851" max="14852" width="11.08984375" style="995" customWidth="1"/>
    <col min="14853" max="14853" width="7.08984375" style="995" customWidth="1"/>
    <col min="14854" max="14855" width="6.54296875" style="995" customWidth="1"/>
    <col min="14856" max="14856" width="6.6796875" style="995" customWidth="1"/>
    <col min="14857" max="15104" width="7.453125" style="995"/>
    <col min="15105" max="15105" width="4.6796875" style="995" customWidth="1"/>
    <col min="15106" max="15106" width="31.76953125" style="995" customWidth="1"/>
    <col min="15107" max="15108" width="11.08984375" style="995" customWidth="1"/>
    <col min="15109" max="15109" width="7.08984375" style="995" customWidth="1"/>
    <col min="15110" max="15111" width="6.54296875" style="995" customWidth="1"/>
    <col min="15112" max="15112" width="6.6796875" style="995" customWidth="1"/>
    <col min="15113" max="15360" width="7.453125" style="995"/>
    <col min="15361" max="15361" width="4.6796875" style="995" customWidth="1"/>
    <col min="15362" max="15362" width="31.76953125" style="995" customWidth="1"/>
    <col min="15363" max="15364" width="11.08984375" style="995" customWidth="1"/>
    <col min="15365" max="15365" width="7.08984375" style="995" customWidth="1"/>
    <col min="15366" max="15367" width="6.54296875" style="995" customWidth="1"/>
    <col min="15368" max="15368" width="6.6796875" style="995" customWidth="1"/>
    <col min="15369" max="15616" width="7.453125" style="995"/>
    <col min="15617" max="15617" width="4.6796875" style="995" customWidth="1"/>
    <col min="15618" max="15618" width="31.76953125" style="995" customWidth="1"/>
    <col min="15619" max="15620" width="11.08984375" style="995" customWidth="1"/>
    <col min="15621" max="15621" width="7.08984375" style="995" customWidth="1"/>
    <col min="15622" max="15623" width="6.54296875" style="995" customWidth="1"/>
    <col min="15624" max="15624" width="6.6796875" style="995" customWidth="1"/>
    <col min="15625" max="15872" width="7.453125" style="995"/>
    <col min="15873" max="15873" width="4.6796875" style="995" customWidth="1"/>
    <col min="15874" max="15874" width="31.76953125" style="995" customWidth="1"/>
    <col min="15875" max="15876" width="11.08984375" style="995" customWidth="1"/>
    <col min="15877" max="15877" width="7.08984375" style="995" customWidth="1"/>
    <col min="15878" max="15879" width="6.54296875" style="995" customWidth="1"/>
    <col min="15880" max="15880" width="6.6796875" style="995" customWidth="1"/>
    <col min="15881" max="16128" width="7.453125" style="995"/>
    <col min="16129" max="16129" width="4.6796875" style="995" customWidth="1"/>
    <col min="16130" max="16130" width="31.76953125" style="995" customWidth="1"/>
    <col min="16131" max="16132" width="11.08984375" style="995" customWidth="1"/>
    <col min="16133" max="16133" width="7.08984375" style="995" customWidth="1"/>
    <col min="16134" max="16135" width="6.54296875" style="995" customWidth="1"/>
    <col min="16136" max="16136" width="6.6796875" style="995" customWidth="1"/>
    <col min="16137" max="16384" width="7.453125" style="995"/>
  </cols>
  <sheetData>
    <row r="1" spans="1:31" ht="17.399999999999999">
      <c r="A1" s="1399" t="s">
        <v>1640</v>
      </c>
      <c r="B1" s="1399"/>
      <c r="C1" s="1399"/>
      <c r="D1" s="1399"/>
      <c r="E1" s="1399"/>
      <c r="F1" s="1399"/>
      <c r="G1" s="1399"/>
      <c r="H1" s="1399"/>
      <c r="I1" s="1399"/>
      <c r="J1" s="1399"/>
      <c r="K1" s="1399"/>
      <c r="L1" s="1399"/>
      <c r="M1" s="1399"/>
      <c r="N1" s="1399"/>
      <c r="O1" s="1399"/>
    </row>
    <row r="2" spans="1:31" s="996" customFormat="1">
      <c r="A2" s="1403" t="s">
        <v>315</v>
      </c>
      <c r="B2" s="1404"/>
      <c r="C2" s="1404"/>
      <c r="D2" s="1404"/>
      <c r="E2" s="1404"/>
      <c r="F2" s="1404"/>
      <c r="G2" s="1404"/>
      <c r="H2" s="1404"/>
    </row>
    <row r="3" spans="1:31">
      <c r="A3" s="1405" t="s">
        <v>580</v>
      </c>
      <c r="B3" s="1405"/>
      <c r="C3" s="1405"/>
      <c r="D3" s="1405"/>
      <c r="E3" s="1405"/>
      <c r="F3" s="1405"/>
      <c r="G3" s="1405"/>
      <c r="H3" s="1405"/>
      <c r="I3" s="997"/>
      <c r="J3" s="997"/>
    </row>
    <row r="4" spans="1:31">
      <c r="A4" s="941"/>
      <c r="B4" s="941"/>
      <c r="C4" s="941"/>
      <c r="D4" s="941"/>
      <c r="E4" s="1400" t="s">
        <v>30</v>
      </c>
      <c r="F4" s="1400"/>
      <c r="G4" s="1400"/>
      <c r="H4" s="1400"/>
    </row>
    <row r="5" spans="1:31" ht="28.2" customHeight="1">
      <c r="A5" s="1406" t="s">
        <v>0</v>
      </c>
      <c r="B5" s="1410" t="s">
        <v>31</v>
      </c>
      <c r="C5" s="1408" t="s">
        <v>32</v>
      </c>
      <c r="D5" s="1406" t="s">
        <v>33</v>
      </c>
      <c r="E5" s="1412" t="s">
        <v>177</v>
      </c>
      <c r="F5" s="1412"/>
      <c r="G5" s="1412"/>
      <c r="H5" s="1412"/>
      <c r="I5" s="1412"/>
      <c r="J5" s="1412"/>
      <c r="K5" s="1412"/>
      <c r="L5" s="1412"/>
      <c r="M5" s="1412"/>
      <c r="N5" s="1412"/>
      <c r="O5" s="1412"/>
      <c r="P5" s="1412"/>
      <c r="Q5" s="1412"/>
      <c r="R5" s="1412"/>
      <c r="S5" s="1412"/>
      <c r="T5" s="1412"/>
      <c r="U5" s="1412"/>
      <c r="V5" s="1412"/>
      <c r="W5" s="1412"/>
      <c r="X5" s="1412"/>
      <c r="Y5" s="1412"/>
      <c r="Z5" s="1412"/>
      <c r="AA5" s="1412"/>
      <c r="AB5" s="1412"/>
      <c r="AC5" s="1412"/>
      <c r="AD5" s="1412"/>
      <c r="AE5" s="1412"/>
    </row>
    <row r="6" spans="1:31" ht="45">
      <c r="A6" s="1406"/>
      <c r="B6" s="1411"/>
      <c r="C6" s="1409"/>
      <c r="D6" s="1407"/>
      <c r="E6" s="975" t="s">
        <v>284</v>
      </c>
      <c r="F6" s="975" t="s">
        <v>285</v>
      </c>
      <c r="G6" s="975" t="s">
        <v>286</v>
      </c>
      <c r="H6" s="975" t="s">
        <v>287</v>
      </c>
      <c r="I6" s="975" t="s">
        <v>288</v>
      </c>
      <c r="J6" s="975" t="s">
        <v>289</v>
      </c>
      <c r="K6" s="975" t="s">
        <v>290</v>
      </c>
      <c r="L6" s="975" t="s">
        <v>291</v>
      </c>
      <c r="M6" s="975" t="s">
        <v>292</v>
      </c>
      <c r="N6" s="975" t="s">
        <v>293</v>
      </c>
      <c r="O6" s="975" t="s">
        <v>294</v>
      </c>
      <c r="P6" s="975" t="s">
        <v>295</v>
      </c>
      <c r="Q6" s="975" t="s">
        <v>296</v>
      </c>
      <c r="R6" s="975" t="s">
        <v>297</v>
      </c>
      <c r="S6" s="975" t="s">
        <v>298</v>
      </c>
      <c r="T6" s="975" t="s">
        <v>299</v>
      </c>
      <c r="U6" s="975" t="s">
        <v>300</v>
      </c>
      <c r="V6" s="975" t="s">
        <v>301</v>
      </c>
      <c r="W6" s="975" t="s">
        <v>302</v>
      </c>
      <c r="X6" s="975" t="s">
        <v>303</v>
      </c>
      <c r="Y6" s="975" t="s">
        <v>304</v>
      </c>
      <c r="Z6" s="975" t="s">
        <v>305</v>
      </c>
      <c r="AA6" s="975" t="s">
        <v>306</v>
      </c>
      <c r="AB6" s="975" t="s">
        <v>307</v>
      </c>
      <c r="AC6" s="975" t="s">
        <v>308</v>
      </c>
      <c r="AD6" s="975" t="s">
        <v>309</v>
      </c>
      <c r="AE6" s="975" t="s">
        <v>310</v>
      </c>
    </row>
    <row r="7" spans="1:31" s="999" customFormat="1" ht="25.2">
      <c r="A7" s="998">
        <v>-1</v>
      </c>
      <c r="B7" s="998">
        <v>-2</v>
      </c>
      <c r="C7" s="998">
        <v>-3</v>
      </c>
      <c r="D7" s="998" t="s">
        <v>246</v>
      </c>
      <c r="E7" s="998">
        <v>-5</v>
      </c>
      <c r="F7" s="998">
        <v>-6</v>
      </c>
      <c r="G7" s="998">
        <v>-7</v>
      </c>
      <c r="H7" s="998">
        <v>-8</v>
      </c>
      <c r="I7" s="998">
        <v>-9</v>
      </c>
      <c r="J7" s="998">
        <v>-10</v>
      </c>
      <c r="K7" s="998">
        <v>-11</v>
      </c>
      <c r="L7" s="998">
        <v>-12</v>
      </c>
      <c r="M7" s="998">
        <v>-13</v>
      </c>
      <c r="N7" s="998">
        <v>-14</v>
      </c>
      <c r="O7" s="998">
        <v>-15</v>
      </c>
      <c r="P7" s="998">
        <v>-16</v>
      </c>
      <c r="Q7" s="998">
        <v>-17</v>
      </c>
      <c r="R7" s="998">
        <v>-18</v>
      </c>
      <c r="S7" s="998">
        <v>-19</v>
      </c>
      <c r="T7" s="998">
        <v>-20</v>
      </c>
      <c r="U7" s="998">
        <v>-21</v>
      </c>
      <c r="V7" s="998">
        <v>-22</v>
      </c>
      <c r="W7" s="998">
        <v>-23</v>
      </c>
      <c r="X7" s="998">
        <v>-24</v>
      </c>
      <c r="Y7" s="998">
        <v>-25</v>
      </c>
      <c r="Z7" s="998">
        <v>-26</v>
      </c>
      <c r="AA7" s="998">
        <v>-27</v>
      </c>
      <c r="AB7" s="998">
        <v>-28</v>
      </c>
      <c r="AC7" s="998">
        <v>-29</v>
      </c>
      <c r="AD7" s="998">
        <v>-30</v>
      </c>
      <c r="AE7" s="998">
        <v>-31</v>
      </c>
    </row>
    <row r="8" spans="1:31" s="1003" customFormat="1" ht="30">
      <c r="A8" s="1000">
        <v>1</v>
      </c>
      <c r="B8" s="1000" t="s">
        <v>214</v>
      </c>
      <c r="C8" s="1001" t="s">
        <v>215</v>
      </c>
      <c r="D8" s="1002">
        <f>378.385+5</f>
        <v>383.38499999999999</v>
      </c>
      <c r="E8" s="1002">
        <v>24.66</v>
      </c>
      <c r="F8" s="1002">
        <v>7.23</v>
      </c>
      <c r="G8" s="1002">
        <v>0.53</v>
      </c>
      <c r="H8" s="1002">
        <v>10.799999999999999</v>
      </c>
      <c r="I8" s="1002">
        <v>0</v>
      </c>
      <c r="J8" s="1002">
        <v>0</v>
      </c>
      <c r="K8" s="1002">
        <v>0.75</v>
      </c>
      <c r="L8" s="1002">
        <v>0</v>
      </c>
      <c r="M8" s="1002">
        <v>0.5</v>
      </c>
      <c r="N8" s="1002">
        <v>0.5</v>
      </c>
      <c r="O8" s="1002">
        <v>0.5</v>
      </c>
      <c r="P8" s="1002">
        <v>0</v>
      </c>
      <c r="Q8" s="1002">
        <v>0</v>
      </c>
      <c r="R8" s="1002">
        <v>0</v>
      </c>
      <c r="S8" s="1002">
        <v>0</v>
      </c>
      <c r="T8" s="1002">
        <v>0</v>
      </c>
      <c r="U8" s="1002">
        <v>123.82500000000002</v>
      </c>
      <c r="V8" s="1002">
        <v>9.74</v>
      </c>
      <c r="W8" s="1002">
        <v>1.8499999999999999</v>
      </c>
      <c r="X8" s="1002">
        <v>16.23</v>
      </c>
      <c r="Y8" s="1002">
        <v>35.599999999999994</v>
      </c>
      <c r="Z8" s="1002">
        <v>8.23</v>
      </c>
      <c r="AA8" s="1002">
        <v>4.7300000000000004</v>
      </c>
      <c r="AB8" s="1002">
        <v>21.08</v>
      </c>
      <c r="AC8" s="1002">
        <v>2.34</v>
      </c>
      <c r="AD8" s="1002">
        <v>83.83</v>
      </c>
      <c r="AE8" s="1002">
        <v>25.459999999999997</v>
      </c>
    </row>
    <row r="9" spans="1:31" s="1006" customFormat="1">
      <c r="A9" s="1004" t="s">
        <v>38</v>
      </c>
      <c r="B9" s="1004" t="s">
        <v>39</v>
      </c>
      <c r="C9" s="1005" t="s">
        <v>216</v>
      </c>
      <c r="D9" s="905">
        <v>31.82</v>
      </c>
      <c r="E9" s="905">
        <v>0</v>
      </c>
      <c r="F9" s="905">
        <v>0</v>
      </c>
      <c r="G9" s="905">
        <v>0</v>
      </c>
      <c r="H9" s="905">
        <v>2.78</v>
      </c>
      <c r="I9" s="905">
        <v>0</v>
      </c>
      <c r="J9" s="905">
        <v>0</v>
      </c>
      <c r="K9" s="905">
        <v>0</v>
      </c>
      <c r="L9" s="905">
        <v>0</v>
      </c>
      <c r="M9" s="905">
        <v>0</v>
      </c>
      <c r="N9" s="905">
        <v>0</v>
      </c>
      <c r="O9" s="905">
        <v>0</v>
      </c>
      <c r="P9" s="905">
        <v>0</v>
      </c>
      <c r="Q9" s="905">
        <v>0</v>
      </c>
      <c r="R9" s="905">
        <v>0</v>
      </c>
      <c r="S9" s="905">
        <v>0</v>
      </c>
      <c r="T9" s="905">
        <v>0</v>
      </c>
      <c r="U9" s="905">
        <v>0</v>
      </c>
      <c r="V9" s="905">
        <v>0</v>
      </c>
      <c r="W9" s="905">
        <v>0</v>
      </c>
      <c r="X9" s="905">
        <v>0</v>
      </c>
      <c r="Y9" s="905">
        <v>5.5599999999999987</v>
      </c>
      <c r="Z9" s="905">
        <v>5.24</v>
      </c>
      <c r="AA9" s="905">
        <v>1.4</v>
      </c>
      <c r="AB9" s="905">
        <v>7.59</v>
      </c>
      <c r="AC9" s="905">
        <v>1.49</v>
      </c>
      <c r="AD9" s="905">
        <v>5.71</v>
      </c>
      <c r="AE9" s="905">
        <v>2.0499999999999998</v>
      </c>
    </row>
    <row r="10" spans="1:31" s="1009" customFormat="1">
      <c r="A10" s="1007"/>
      <c r="B10" s="1007" t="s">
        <v>41</v>
      </c>
      <c r="C10" s="1008" t="s">
        <v>217</v>
      </c>
      <c r="D10" s="914">
        <v>28.08</v>
      </c>
      <c r="E10" s="914">
        <v>0</v>
      </c>
      <c r="F10" s="914">
        <v>0</v>
      </c>
      <c r="G10" s="914">
        <v>0</v>
      </c>
      <c r="H10" s="914">
        <v>2.78</v>
      </c>
      <c r="I10" s="914">
        <v>0</v>
      </c>
      <c r="J10" s="914">
        <v>0</v>
      </c>
      <c r="K10" s="914">
        <v>0</v>
      </c>
      <c r="L10" s="914">
        <v>0</v>
      </c>
      <c r="M10" s="914">
        <v>0</v>
      </c>
      <c r="N10" s="914">
        <v>0</v>
      </c>
      <c r="O10" s="914">
        <v>0</v>
      </c>
      <c r="P10" s="914">
        <v>0</v>
      </c>
      <c r="Q10" s="914">
        <v>0</v>
      </c>
      <c r="R10" s="914">
        <v>0</v>
      </c>
      <c r="S10" s="914">
        <v>0</v>
      </c>
      <c r="T10" s="914">
        <v>0</v>
      </c>
      <c r="U10" s="914">
        <v>0</v>
      </c>
      <c r="V10" s="914">
        <v>0</v>
      </c>
      <c r="W10" s="914">
        <v>0</v>
      </c>
      <c r="X10" s="914">
        <v>0</v>
      </c>
      <c r="Y10" s="914">
        <v>5.5499999999999989</v>
      </c>
      <c r="Z10" s="914">
        <v>3.56</v>
      </c>
      <c r="AA10" s="914">
        <v>1.4</v>
      </c>
      <c r="AB10" s="914">
        <v>7.59</v>
      </c>
      <c r="AC10" s="914">
        <v>1.49</v>
      </c>
      <c r="AD10" s="914">
        <v>5.71</v>
      </c>
      <c r="AE10" s="914">
        <v>0</v>
      </c>
    </row>
    <row r="11" spans="1:31" s="1006" customFormat="1">
      <c r="A11" s="1004" t="s">
        <v>43</v>
      </c>
      <c r="B11" s="1004" t="s">
        <v>44</v>
      </c>
      <c r="C11" s="1005" t="s">
        <v>218</v>
      </c>
      <c r="D11" s="905">
        <v>87.01</v>
      </c>
      <c r="E11" s="905">
        <v>0.35</v>
      </c>
      <c r="F11" s="905">
        <v>3.88</v>
      </c>
      <c r="G11" s="905">
        <v>0</v>
      </c>
      <c r="H11" s="905">
        <v>0.88</v>
      </c>
      <c r="I11" s="1010">
        <v>0</v>
      </c>
      <c r="J11" s="905">
        <v>0</v>
      </c>
      <c r="K11" s="905">
        <v>0.15</v>
      </c>
      <c r="L11" s="905">
        <v>0</v>
      </c>
      <c r="M11" s="905">
        <v>0</v>
      </c>
      <c r="N11" s="905">
        <v>0.25</v>
      </c>
      <c r="O11" s="905">
        <v>0.2</v>
      </c>
      <c r="P11" s="905">
        <v>0</v>
      </c>
      <c r="Q11" s="905">
        <v>0</v>
      </c>
      <c r="R11" s="905">
        <v>0</v>
      </c>
      <c r="S11" s="905">
        <v>0</v>
      </c>
      <c r="T11" s="905">
        <v>0</v>
      </c>
      <c r="U11" s="905">
        <v>49.970000000000006</v>
      </c>
      <c r="V11" s="905">
        <v>9.24</v>
      </c>
      <c r="W11" s="905">
        <v>0.5</v>
      </c>
      <c r="X11" s="905">
        <v>6.77</v>
      </c>
      <c r="Y11" s="905">
        <v>8.1900000000000013</v>
      </c>
      <c r="Z11" s="905">
        <v>0.43</v>
      </c>
      <c r="AA11" s="905">
        <v>0.75</v>
      </c>
      <c r="AB11" s="905">
        <v>2.33</v>
      </c>
      <c r="AC11" s="905">
        <v>0.25</v>
      </c>
      <c r="AD11" s="905">
        <v>1.58</v>
      </c>
      <c r="AE11" s="905">
        <v>1.2900000000000003</v>
      </c>
    </row>
    <row r="12" spans="1:31" s="1006" customFormat="1">
      <c r="A12" s="1004" t="s">
        <v>46</v>
      </c>
      <c r="B12" s="1004" t="s">
        <v>47</v>
      </c>
      <c r="C12" s="1005" t="s">
        <v>219</v>
      </c>
      <c r="D12" s="905">
        <v>99.975000000000009</v>
      </c>
      <c r="E12" s="905">
        <v>24.16</v>
      </c>
      <c r="F12" s="905">
        <v>2.16</v>
      </c>
      <c r="G12" s="905">
        <v>0.32999999999999996</v>
      </c>
      <c r="H12" s="905">
        <v>5.63</v>
      </c>
      <c r="I12" s="1010">
        <v>0</v>
      </c>
      <c r="J12" s="905">
        <v>0</v>
      </c>
      <c r="K12" s="905">
        <v>0.45</v>
      </c>
      <c r="L12" s="905">
        <v>0</v>
      </c>
      <c r="M12" s="905">
        <v>0.5</v>
      </c>
      <c r="N12" s="905">
        <v>0.25</v>
      </c>
      <c r="O12" s="905">
        <v>0.3</v>
      </c>
      <c r="P12" s="905">
        <v>0</v>
      </c>
      <c r="Q12" s="905">
        <v>0</v>
      </c>
      <c r="R12" s="905">
        <v>0</v>
      </c>
      <c r="S12" s="905">
        <v>0</v>
      </c>
      <c r="T12" s="905">
        <v>0</v>
      </c>
      <c r="U12" s="905">
        <v>5.8650000000000002</v>
      </c>
      <c r="V12" s="905">
        <v>0.24</v>
      </c>
      <c r="W12" s="1010">
        <v>0</v>
      </c>
      <c r="X12" s="905">
        <v>6.5699999999999994</v>
      </c>
      <c r="Y12" s="905">
        <v>15.619999999999994</v>
      </c>
      <c r="Z12" s="905">
        <v>2.2800000000000002</v>
      </c>
      <c r="AA12" s="905">
        <v>2.58</v>
      </c>
      <c r="AB12" s="905">
        <v>10.84</v>
      </c>
      <c r="AC12" s="905">
        <v>0.6</v>
      </c>
      <c r="AD12" s="905">
        <v>3.29</v>
      </c>
      <c r="AE12" s="905">
        <v>18.309999999999999</v>
      </c>
    </row>
    <row r="13" spans="1:31" s="1006" customFormat="1">
      <c r="A13" s="1004" t="s">
        <v>49</v>
      </c>
      <c r="B13" s="1004" t="s">
        <v>50</v>
      </c>
      <c r="C13" s="1005" t="s">
        <v>220</v>
      </c>
      <c r="D13" s="905">
        <v>0</v>
      </c>
      <c r="E13" s="905">
        <v>0</v>
      </c>
      <c r="F13" s="905">
        <v>0</v>
      </c>
      <c r="G13" s="905">
        <v>0</v>
      </c>
      <c r="H13" s="905">
        <v>0</v>
      </c>
      <c r="I13" s="905">
        <v>0</v>
      </c>
      <c r="J13" s="905">
        <v>0</v>
      </c>
      <c r="K13" s="905">
        <v>0</v>
      </c>
      <c r="L13" s="905">
        <v>0</v>
      </c>
      <c r="M13" s="905">
        <v>0</v>
      </c>
      <c r="N13" s="905">
        <v>0</v>
      </c>
      <c r="O13" s="905">
        <v>0</v>
      </c>
      <c r="P13" s="905">
        <v>0</v>
      </c>
      <c r="Q13" s="905">
        <v>0</v>
      </c>
      <c r="R13" s="905">
        <v>0</v>
      </c>
      <c r="S13" s="905">
        <v>0</v>
      </c>
      <c r="T13" s="905">
        <v>0</v>
      </c>
      <c r="U13" s="905">
        <v>0</v>
      </c>
      <c r="V13" s="905">
        <v>0</v>
      </c>
      <c r="W13" s="905">
        <v>0</v>
      </c>
      <c r="X13" s="905">
        <v>0</v>
      </c>
      <c r="Y13" s="905">
        <v>0</v>
      </c>
      <c r="Z13" s="905">
        <v>0</v>
      </c>
      <c r="AA13" s="905">
        <v>0</v>
      </c>
      <c r="AB13" s="905">
        <v>0</v>
      </c>
      <c r="AC13" s="905">
        <v>0</v>
      </c>
      <c r="AD13" s="905">
        <v>0</v>
      </c>
      <c r="AE13" s="905">
        <v>0</v>
      </c>
    </row>
    <row r="14" spans="1:31" s="1006" customFormat="1">
      <c r="A14" s="1004" t="s">
        <v>52</v>
      </c>
      <c r="B14" s="1004" t="s">
        <v>53</v>
      </c>
      <c r="C14" s="1005" t="s">
        <v>221</v>
      </c>
      <c r="D14" s="905">
        <v>0</v>
      </c>
      <c r="E14" s="905">
        <v>0</v>
      </c>
      <c r="F14" s="905">
        <v>0</v>
      </c>
      <c r="G14" s="905">
        <v>0</v>
      </c>
      <c r="H14" s="905">
        <v>0</v>
      </c>
      <c r="I14" s="905">
        <v>0</v>
      </c>
      <c r="J14" s="905">
        <v>0</v>
      </c>
      <c r="K14" s="905">
        <v>0</v>
      </c>
      <c r="L14" s="905">
        <v>0</v>
      </c>
      <c r="M14" s="905">
        <v>0</v>
      </c>
      <c r="N14" s="905">
        <v>0</v>
      </c>
      <c r="O14" s="905">
        <v>0</v>
      </c>
      <c r="P14" s="905">
        <v>0</v>
      </c>
      <c r="Q14" s="905">
        <v>0</v>
      </c>
      <c r="R14" s="905">
        <v>0</v>
      </c>
      <c r="S14" s="905">
        <v>0</v>
      </c>
      <c r="T14" s="905">
        <v>0</v>
      </c>
      <c r="U14" s="905">
        <v>0</v>
      </c>
      <c r="V14" s="905">
        <v>0</v>
      </c>
      <c r="W14" s="905">
        <v>0</v>
      </c>
      <c r="X14" s="905">
        <v>0</v>
      </c>
      <c r="Y14" s="905">
        <v>0</v>
      </c>
      <c r="Z14" s="905">
        <v>0</v>
      </c>
      <c r="AA14" s="905">
        <v>0</v>
      </c>
      <c r="AB14" s="905">
        <v>0</v>
      </c>
      <c r="AC14" s="905">
        <v>0</v>
      </c>
      <c r="AD14" s="905">
        <v>0</v>
      </c>
      <c r="AE14" s="905">
        <v>0</v>
      </c>
    </row>
    <row r="15" spans="1:31">
      <c r="A15" s="1004" t="s">
        <v>49</v>
      </c>
      <c r="B15" s="1004" t="s">
        <v>56</v>
      </c>
      <c r="C15" s="1005" t="s">
        <v>222</v>
      </c>
      <c r="D15" s="905">
        <v>82.030000000000015</v>
      </c>
      <c r="E15" s="905">
        <v>0.15</v>
      </c>
      <c r="F15" s="905">
        <v>1.19</v>
      </c>
      <c r="G15" s="905">
        <v>0.2</v>
      </c>
      <c r="H15" s="905">
        <v>0.41</v>
      </c>
      <c r="I15" s="905">
        <v>0</v>
      </c>
      <c r="J15" s="905">
        <v>0</v>
      </c>
      <c r="K15" s="905">
        <v>0</v>
      </c>
      <c r="L15" s="905">
        <v>0</v>
      </c>
      <c r="M15" s="905">
        <v>0</v>
      </c>
      <c r="N15" s="905">
        <v>0</v>
      </c>
      <c r="O15" s="905">
        <v>0</v>
      </c>
      <c r="P15" s="905">
        <v>0</v>
      </c>
      <c r="Q15" s="905">
        <v>0</v>
      </c>
      <c r="R15" s="905">
        <v>0</v>
      </c>
      <c r="S15" s="905">
        <v>0</v>
      </c>
      <c r="T15" s="905">
        <v>0</v>
      </c>
      <c r="U15" s="905">
        <v>67.990000000000009</v>
      </c>
      <c r="V15" s="905">
        <v>0</v>
      </c>
      <c r="W15" s="905">
        <v>0.5</v>
      </c>
      <c r="X15" s="905">
        <v>2.75</v>
      </c>
      <c r="Y15" s="905">
        <v>6.23</v>
      </c>
      <c r="Z15" s="905">
        <v>0.28000000000000003</v>
      </c>
      <c r="AA15" s="905">
        <v>0</v>
      </c>
      <c r="AB15" s="905">
        <v>0.25</v>
      </c>
      <c r="AC15" s="905">
        <v>0</v>
      </c>
      <c r="AD15" s="905">
        <v>0.56000000000000005</v>
      </c>
      <c r="AE15" s="905">
        <v>1.52</v>
      </c>
    </row>
    <row r="16" spans="1:31">
      <c r="A16" s="1004" t="s">
        <v>52</v>
      </c>
      <c r="B16" s="1004" t="s">
        <v>224</v>
      </c>
      <c r="C16" s="1005" t="s">
        <v>225</v>
      </c>
      <c r="D16" s="905">
        <v>77.55</v>
      </c>
      <c r="E16" s="905">
        <v>0</v>
      </c>
      <c r="F16" s="905">
        <v>0</v>
      </c>
      <c r="G16" s="905">
        <v>0</v>
      </c>
      <c r="H16" s="905">
        <v>1.1000000000000001</v>
      </c>
      <c r="I16" s="905">
        <v>0</v>
      </c>
      <c r="J16" s="905">
        <v>0</v>
      </c>
      <c r="K16" s="905">
        <v>0.15</v>
      </c>
      <c r="L16" s="905">
        <v>0</v>
      </c>
      <c r="M16" s="905">
        <v>0</v>
      </c>
      <c r="N16" s="905">
        <v>0</v>
      </c>
      <c r="O16" s="905">
        <v>0</v>
      </c>
      <c r="P16" s="905">
        <v>0</v>
      </c>
      <c r="Q16" s="905">
        <v>0</v>
      </c>
      <c r="R16" s="905">
        <v>0</v>
      </c>
      <c r="S16" s="905">
        <v>0</v>
      </c>
      <c r="T16" s="905">
        <v>0</v>
      </c>
      <c r="U16" s="905">
        <v>0</v>
      </c>
      <c r="V16" s="905">
        <v>0.26</v>
      </c>
      <c r="W16" s="905">
        <v>0.84999999999999987</v>
      </c>
      <c r="X16" s="905">
        <v>0.14000000000000001</v>
      </c>
      <c r="Y16" s="905">
        <v>0</v>
      </c>
      <c r="Z16" s="905">
        <v>0</v>
      </c>
      <c r="AA16" s="905">
        <v>0</v>
      </c>
      <c r="AB16" s="905">
        <v>7.0000000000000007E-2</v>
      </c>
      <c r="AC16" s="905">
        <v>0</v>
      </c>
      <c r="AD16" s="905">
        <v>72.69</v>
      </c>
      <c r="AE16" s="905">
        <v>2.29</v>
      </c>
    </row>
    <row r="17" spans="1:31" hidden="1">
      <c r="A17" s="1004" t="s">
        <v>62</v>
      </c>
      <c r="B17" s="1004" t="s">
        <v>63</v>
      </c>
      <c r="C17" s="1005" t="s">
        <v>226</v>
      </c>
      <c r="D17" s="1011">
        <v>0</v>
      </c>
      <c r="E17" s="905">
        <v>0</v>
      </c>
      <c r="F17" s="905">
        <v>0</v>
      </c>
      <c r="G17" s="905">
        <v>0</v>
      </c>
      <c r="H17" s="905">
        <v>0</v>
      </c>
      <c r="I17" s="905">
        <v>0</v>
      </c>
      <c r="J17" s="905">
        <v>0</v>
      </c>
      <c r="K17" s="905">
        <v>0</v>
      </c>
      <c r="L17" s="905">
        <v>0</v>
      </c>
      <c r="M17" s="905">
        <v>0</v>
      </c>
      <c r="N17" s="905">
        <v>0</v>
      </c>
      <c r="O17" s="905">
        <v>0</v>
      </c>
      <c r="P17" s="905">
        <v>0</v>
      </c>
      <c r="Q17" s="905">
        <v>0</v>
      </c>
      <c r="R17" s="905">
        <v>0</v>
      </c>
      <c r="S17" s="905">
        <v>0</v>
      </c>
      <c r="T17" s="905">
        <v>0</v>
      </c>
      <c r="U17" s="905">
        <v>0</v>
      </c>
      <c r="V17" s="905">
        <v>0</v>
      </c>
      <c r="W17" s="905">
        <v>0</v>
      </c>
      <c r="X17" s="905">
        <v>0</v>
      </c>
      <c r="Y17" s="905">
        <v>0</v>
      </c>
      <c r="Z17" s="905">
        <v>0</v>
      </c>
      <c r="AA17" s="905">
        <v>0</v>
      </c>
      <c r="AB17" s="905">
        <v>0</v>
      </c>
      <c r="AC17" s="905">
        <v>0</v>
      </c>
      <c r="AD17" s="905">
        <v>0</v>
      </c>
      <c r="AE17" s="905">
        <v>0</v>
      </c>
    </row>
    <row r="18" spans="1:31" hidden="1">
      <c r="A18" s="1004" t="s">
        <v>55</v>
      </c>
      <c r="B18" s="1004" t="s">
        <v>66</v>
      </c>
      <c r="C18" s="1005" t="s">
        <v>227</v>
      </c>
      <c r="D18" s="1011">
        <v>0</v>
      </c>
      <c r="E18" s="905">
        <v>0</v>
      </c>
      <c r="F18" s="905">
        <v>0</v>
      </c>
      <c r="G18" s="905">
        <v>0</v>
      </c>
      <c r="H18" s="905">
        <v>0</v>
      </c>
      <c r="I18" s="905">
        <v>0</v>
      </c>
      <c r="J18" s="905">
        <v>0</v>
      </c>
      <c r="K18" s="905">
        <v>0</v>
      </c>
      <c r="L18" s="905">
        <v>0</v>
      </c>
      <c r="M18" s="905">
        <v>0</v>
      </c>
      <c r="N18" s="905">
        <v>0</v>
      </c>
      <c r="O18" s="905">
        <v>0</v>
      </c>
      <c r="P18" s="905">
        <v>0</v>
      </c>
      <c r="Q18" s="905">
        <v>0</v>
      </c>
      <c r="R18" s="905">
        <v>0</v>
      </c>
      <c r="S18" s="905">
        <v>0</v>
      </c>
      <c r="T18" s="905">
        <v>0</v>
      </c>
      <c r="U18" s="905">
        <v>0</v>
      </c>
      <c r="V18" s="905">
        <v>0</v>
      </c>
      <c r="W18" s="905">
        <v>0</v>
      </c>
      <c r="X18" s="905">
        <v>0</v>
      </c>
      <c r="Y18" s="905">
        <v>0</v>
      </c>
      <c r="Z18" s="905">
        <v>0</v>
      </c>
      <c r="AA18" s="905">
        <v>0</v>
      </c>
      <c r="AB18" s="905">
        <v>0</v>
      </c>
      <c r="AC18" s="905">
        <v>0</v>
      </c>
      <c r="AD18" s="905">
        <v>0</v>
      </c>
      <c r="AE18" s="905">
        <v>0</v>
      </c>
    </row>
    <row r="19" spans="1:31" ht="30.6">
      <c r="A19" s="1004" t="s">
        <v>55</v>
      </c>
      <c r="B19" s="1004" t="s">
        <v>1637</v>
      </c>
      <c r="C19" s="1005" t="s">
        <v>1638</v>
      </c>
      <c r="D19" s="1011">
        <v>5</v>
      </c>
      <c r="E19" s="905"/>
      <c r="F19" s="905"/>
      <c r="G19" s="905"/>
      <c r="H19" s="905"/>
      <c r="I19" s="905"/>
      <c r="J19" s="905"/>
      <c r="K19" s="905"/>
      <c r="L19" s="905"/>
      <c r="M19" s="905"/>
      <c r="N19" s="905"/>
      <c r="O19" s="905"/>
      <c r="P19" s="905"/>
      <c r="Q19" s="905"/>
      <c r="R19" s="905"/>
      <c r="S19" s="905"/>
      <c r="T19" s="905"/>
      <c r="U19" s="905"/>
      <c r="V19" s="905"/>
      <c r="W19" s="905"/>
      <c r="X19" s="905"/>
      <c r="Y19" s="905"/>
      <c r="Z19" s="905"/>
      <c r="AA19" s="905"/>
      <c r="AB19" s="905"/>
      <c r="AC19" s="905"/>
      <c r="AD19" s="905"/>
      <c r="AE19" s="905"/>
    </row>
    <row r="20" spans="1:31" s="1014" customFormat="1" ht="30">
      <c r="A20" s="1012">
        <v>2</v>
      </c>
      <c r="B20" s="1012" t="s">
        <v>228</v>
      </c>
      <c r="C20" s="1013"/>
      <c r="D20" s="892">
        <v>20.65</v>
      </c>
      <c r="E20" s="892">
        <v>1.1499999999999999</v>
      </c>
      <c r="F20" s="892">
        <v>0</v>
      </c>
      <c r="G20" s="892">
        <v>0</v>
      </c>
      <c r="H20" s="892">
        <v>0</v>
      </c>
      <c r="I20" s="892">
        <v>0</v>
      </c>
      <c r="J20" s="892">
        <v>0</v>
      </c>
      <c r="K20" s="892">
        <v>0</v>
      </c>
      <c r="L20" s="892">
        <v>0</v>
      </c>
      <c r="M20" s="892">
        <v>0</v>
      </c>
      <c r="N20" s="892">
        <v>0</v>
      </c>
      <c r="O20" s="892">
        <v>0</v>
      </c>
      <c r="P20" s="892">
        <v>0</v>
      </c>
      <c r="Q20" s="892">
        <v>0</v>
      </c>
      <c r="R20" s="892">
        <v>0</v>
      </c>
      <c r="S20" s="892">
        <v>0</v>
      </c>
      <c r="T20" s="892">
        <v>0</v>
      </c>
      <c r="U20" s="892">
        <v>0</v>
      </c>
      <c r="V20" s="892">
        <v>0</v>
      </c>
      <c r="W20" s="892">
        <v>0</v>
      </c>
      <c r="X20" s="892">
        <v>9</v>
      </c>
      <c r="Y20" s="892">
        <f>+Y22+Y30</f>
        <v>7.5</v>
      </c>
      <c r="Z20" s="892">
        <v>0</v>
      </c>
      <c r="AA20" s="892">
        <v>0</v>
      </c>
      <c r="AB20" s="892">
        <v>0</v>
      </c>
      <c r="AC20" s="892">
        <v>0</v>
      </c>
      <c r="AD20" s="892">
        <v>0</v>
      </c>
      <c r="AE20" s="892">
        <v>3</v>
      </c>
    </row>
    <row r="21" spans="1:31" s="1015" customFormat="1">
      <c r="A21" s="1007"/>
      <c r="B21" s="1007" t="s">
        <v>37</v>
      </c>
      <c r="C21" s="1008"/>
      <c r="D21" s="914">
        <v>0</v>
      </c>
      <c r="E21" s="914">
        <v>0</v>
      </c>
      <c r="F21" s="914">
        <v>0</v>
      </c>
      <c r="G21" s="914">
        <v>0</v>
      </c>
      <c r="H21" s="914">
        <v>0</v>
      </c>
      <c r="I21" s="914">
        <v>0</v>
      </c>
      <c r="J21" s="914">
        <v>0</v>
      </c>
      <c r="K21" s="914">
        <v>0</v>
      </c>
      <c r="L21" s="914">
        <v>0</v>
      </c>
      <c r="M21" s="914">
        <v>0</v>
      </c>
      <c r="N21" s="914">
        <v>0</v>
      </c>
      <c r="O21" s="914">
        <v>0</v>
      </c>
      <c r="P21" s="914">
        <v>0</v>
      </c>
      <c r="Q21" s="914">
        <v>0</v>
      </c>
      <c r="R21" s="914">
        <v>0</v>
      </c>
      <c r="S21" s="914">
        <v>0</v>
      </c>
      <c r="T21" s="914">
        <v>0</v>
      </c>
      <c r="U21" s="914">
        <v>0</v>
      </c>
      <c r="V21" s="914">
        <v>0</v>
      </c>
      <c r="W21" s="914">
        <v>0</v>
      </c>
      <c r="X21" s="914">
        <v>0</v>
      </c>
      <c r="Y21" s="914">
        <v>0</v>
      </c>
      <c r="Z21" s="914">
        <v>0</v>
      </c>
      <c r="AA21" s="914">
        <v>0</v>
      </c>
      <c r="AB21" s="914">
        <v>0</v>
      </c>
      <c r="AC21" s="914">
        <v>0</v>
      </c>
      <c r="AD21" s="914">
        <v>0</v>
      </c>
      <c r="AE21" s="914">
        <v>0</v>
      </c>
    </row>
    <row r="22" spans="1:31" ht="30.6">
      <c r="A22" s="1004" t="s">
        <v>70</v>
      </c>
      <c r="B22" s="1004" t="s">
        <v>274</v>
      </c>
      <c r="C22" s="1005" t="s">
        <v>229</v>
      </c>
      <c r="D22" s="905">
        <v>0.5</v>
      </c>
      <c r="E22" s="905">
        <v>0</v>
      </c>
      <c r="F22" s="905">
        <v>0</v>
      </c>
      <c r="G22" s="905">
        <v>0</v>
      </c>
      <c r="H22" s="905">
        <v>0</v>
      </c>
      <c r="I22" s="905">
        <v>0</v>
      </c>
      <c r="J22" s="905">
        <v>0</v>
      </c>
      <c r="K22" s="905">
        <v>0</v>
      </c>
      <c r="L22" s="905">
        <v>0</v>
      </c>
      <c r="M22" s="905">
        <v>0</v>
      </c>
      <c r="N22" s="905">
        <v>0</v>
      </c>
      <c r="O22" s="905">
        <v>0</v>
      </c>
      <c r="P22" s="905">
        <v>0</v>
      </c>
      <c r="Q22" s="905">
        <v>0</v>
      </c>
      <c r="R22" s="905">
        <v>0</v>
      </c>
      <c r="S22" s="905">
        <v>0</v>
      </c>
      <c r="T22" s="905">
        <v>0</v>
      </c>
      <c r="U22" s="905">
        <v>0</v>
      </c>
      <c r="V22" s="905">
        <v>0</v>
      </c>
      <c r="W22" s="905">
        <v>0</v>
      </c>
      <c r="X22" s="905">
        <v>0</v>
      </c>
      <c r="Y22" s="905">
        <v>0.5</v>
      </c>
      <c r="Z22" s="905">
        <v>0</v>
      </c>
      <c r="AA22" s="905">
        <v>0</v>
      </c>
      <c r="AB22" s="905">
        <v>0</v>
      </c>
      <c r="AC22" s="905">
        <v>0</v>
      </c>
      <c r="AD22" s="905">
        <v>0</v>
      </c>
      <c r="AE22" s="905">
        <v>0</v>
      </c>
    </row>
    <row r="23" spans="1:31" ht="15.3" hidden="1" customHeight="1">
      <c r="A23" s="1004" t="s">
        <v>73</v>
      </c>
      <c r="B23" s="1004" t="s">
        <v>230</v>
      </c>
      <c r="C23" s="1005" t="s">
        <v>231</v>
      </c>
      <c r="D23" s="905">
        <v>0</v>
      </c>
      <c r="E23" s="905">
        <v>0</v>
      </c>
      <c r="F23" s="905">
        <v>0</v>
      </c>
      <c r="G23" s="905">
        <v>0</v>
      </c>
      <c r="H23" s="905">
        <v>0</v>
      </c>
      <c r="I23" s="905">
        <v>0</v>
      </c>
      <c r="J23" s="905">
        <v>0</v>
      </c>
      <c r="K23" s="905">
        <v>0</v>
      </c>
      <c r="L23" s="905">
        <v>0</v>
      </c>
      <c r="M23" s="905">
        <v>0</v>
      </c>
      <c r="N23" s="905">
        <v>0</v>
      </c>
      <c r="O23" s="905">
        <v>0</v>
      </c>
      <c r="P23" s="905">
        <v>0</v>
      </c>
      <c r="Q23" s="905">
        <v>0</v>
      </c>
      <c r="R23" s="905">
        <v>0</v>
      </c>
      <c r="S23" s="905">
        <v>0</v>
      </c>
      <c r="T23" s="905">
        <v>0</v>
      </c>
      <c r="U23" s="905">
        <v>0</v>
      </c>
      <c r="V23" s="905">
        <v>0</v>
      </c>
      <c r="W23" s="905">
        <v>0</v>
      </c>
      <c r="X23" s="905">
        <v>0</v>
      </c>
      <c r="Y23" s="905">
        <v>0</v>
      </c>
      <c r="Z23" s="905">
        <v>0</v>
      </c>
      <c r="AA23" s="905">
        <v>0</v>
      </c>
      <c r="AB23" s="905">
        <v>0</v>
      </c>
      <c r="AC23" s="905">
        <v>0</v>
      </c>
      <c r="AD23" s="905">
        <v>0</v>
      </c>
      <c r="AE23" s="905">
        <v>0</v>
      </c>
    </row>
    <row r="24" spans="1:31" ht="15.3" hidden="1" customHeight="1">
      <c r="A24" s="1004" t="s">
        <v>76</v>
      </c>
      <c r="B24" s="1004" t="s">
        <v>275</v>
      </c>
      <c r="C24" s="1005" t="s">
        <v>232</v>
      </c>
      <c r="D24" s="905">
        <v>0</v>
      </c>
      <c r="E24" s="905">
        <v>0</v>
      </c>
      <c r="F24" s="905">
        <v>0</v>
      </c>
      <c r="G24" s="905">
        <v>0</v>
      </c>
      <c r="H24" s="905">
        <v>0</v>
      </c>
      <c r="I24" s="905">
        <v>0</v>
      </c>
      <c r="J24" s="905">
        <v>0</v>
      </c>
      <c r="K24" s="905">
        <v>0</v>
      </c>
      <c r="L24" s="905">
        <v>0</v>
      </c>
      <c r="M24" s="905">
        <v>0</v>
      </c>
      <c r="N24" s="905">
        <v>0</v>
      </c>
      <c r="O24" s="905">
        <v>0</v>
      </c>
      <c r="P24" s="905">
        <v>0</v>
      </c>
      <c r="Q24" s="905">
        <v>0</v>
      </c>
      <c r="R24" s="905">
        <v>0</v>
      </c>
      <c r="S24" s="905">
        <v>0</v>
      </c>
      <c r="T24" s="905">
        <v>0</v>
      </c>
      <c r="U24" s="905">
        <v>0</v>
      </c>
      <c r="V24" s="905">
        <v>0</v>
      </c>
      <c r="W24" s="905">
        <v>0</v>
      </c>
      <c r="X24" s="905">
        <v>0</v>
      </c>
      <c r="Y24" s="905">
        <v>0</v>
      </c>
      <c r="Z24" s="905">
        <v>0</v>
      </c>
      <c r="AA24" s="905">
        <v>0</v>
      </c>
      <c r="AB24" s="905">
        <v>0</v>
      </c>
      <c r="AC24" s="905">
        <v>0</v>
      </c>
      <c r="AD24" s="905">
        <v>0</v>
      </c>
      <c r="AE24" s="905">
        <v>0</v>
      </c>
    </row>
    <row r="25" spans="1:31" ht="15.3" hidden="1" customHeight="1">
      <c r="A25" s="1004" t="s">
        <v>79</v>
      </c>
      <c r="B25" s="1004" t="s">
        <v>233</v>
      </c>
      <c r="C25" s="1005" t="s">
        <v>234</v>
      </c>
      <c r="D25" s="905">
        <v>0</v>
      </c>
      <c r="E25" s="905">
        <v>0</v>
      </c>
      <c r="F25" s="905">
        <v>0</v>
      </c>
      <c r="G25" s="905">
        <v>0</v>
      </c>
      <c r="H25" s="905">
        <v>0</v>
      </c>
      <c r="I25" s="905">
        <v>0</v>
      </c>
      <c r="J25" s="905">
        <v>0</v>
      </c>
      <c r="K25" s="905">
        <v>0</v>
      </c>
      <c r="L25" s="905">
        <v>0</v>
      </c>
      <c r="M25" s="905">
        <v>0</v>
      </c>
      <c r="N25" s="905">
        <v>0</v>
      </c>
      <c r="O25" s="905">
        <v>0</v>
      </c>
      <c r="P25" s="905">
        <v>0</v>
      </c>
      <c r="Q25" s="905">
        <v>0</v>
      </c>
      <c r="R25" s="905">
        <v>0</v>
      </c>
      <c r="S25" s="905">
        <v>0</v>
      </c>
      <c r="T25" s="905">
        <v>0</v>
      </c>
      <c r="U25" s="905">
        <v>0</v>
      </c>
      <c r="V25" s="905">
        <v>0</v>
      </c>
      <c r="W25" s="905">
        <v>0</v>
      </c>
      <c r="X25" s="905">
        <v>0</v>
      </c>
      <c r="Y25" s="905">
        <v>0</v>
      </c>
      <c r="Z25" s="905">
        <v>0</v>
      </c>
      <c r="AA25" s="905">
        <v>0</v>
      </c>
      <c r="AB25" s="905">
        <v>0</v>
      </c>
      <c r="AC25" s="905">
        <v>0</v>
      </c>
      <c r="AD25" s="905">
        <v>0</v>
      </c>
      <c r="AE25" s="905">
        <v>0</v>
      </c>
    </row>
    <row r="26" spans="1:31" ht="30.6" hidden="1" customHeight="1">
      <c r="A26" s="1004" t="s">
        <v>82</v>
      </c>
      <c r="B26" s="1004" t="s">
        <v>276</v>
      </c>
      <c r="C26" s="1005" t="s">
        <v>235</v>
      </c>
      <c r="D26" s="905">
        <v>0</v>
      </c>
      <c r="E26" s="905">
        <v>0</v>
      </c>
      <c r="F26" s="905">
        <v>0</v>
      </c>
      <c r="G26" s="905">
        <v>0</v>
      </c>
      <c r="H26" s="905">
        <v>0</v>
      </c>
      <c r="I26" s="905">
        <v>0</v>
      </c>
      <c r="J26" s="905">
        <v>0</v>
      </c>
      <c r="K26" s="905">
        <v>0</v>
      </c>
      <c r="L26" s="905">
        <v>0</v>
      </c>
      <c r="M26" s="905">
        <v>0</v>
      </c>
      <c r="N26" s="905">
        <v>0</v>
      </c>
      <c r="O26" s="905">
        <v>0</v>
      </c>
      <c r="P26" s="905">
        <v>0</v>
      </c>
      <c r="Q26" s="905">
        <v>0</v>
      </c>
      <c r="R26" s="905">
        <v>0</v>
      </c>
      <c r="S26" s="905">
        <v>0</v>
      </c>
      <c r="T26" s="905">
        <v>0</v>
      </c>
      <c r="U26" s="905">
        <v>0</v>
      </c>
      <c r="V26" s="905">
        <v>0</v>
      </c>
      <c r="W26" s="905">
        <v>0</v>
      </c>
      <c r="X26" s="905">
        <v>0</v>
      </c>
      <c r="Y26" s="905">
        <v>0</v>
      </c>
      <c r="Z26" s="905">
        <v>0</v>
      </c>
      <c r="AA26" s="905">
        <v>0</v>
      </c>
      <c r="AB26" s="905">
        <v>0</v>
      </c>
      <c r="AC26" s="905">
        <v>0</v>
      </c>
      <c r="AD26" s="905">
        <v>0</v>
      </c>
      <c r="AE26" s="905">
        <v>0</v>
      </c>
    </row>
    <row r="27" spans="1:31" ht="30.6" hidden="1" customHeight="1">
      <c r="A27" s="1004" t="s">
        <v>85</v>
      </c>
      <c r="B27" s="1004" t="s">
        <v>281</v>
      </c>
      <c r="C27" s="1005" t="s">
        <v>236</v>
      </c>
      <c r="D27" s="905">
        <v>0</v>
      </c>
      <c r="E27" s="905">
        <v>0</v>
      </c>
      <c r="F27" s="905">
        <v>0</v>
      </c>
      <c r="G27" s="905">
        <v>0</v>
      </c>
      <c r="H27" s="905">
        <v>0</v>
      </c>
      <c r="I27" s="905">
        <v>0</v>
      </c>
      <c r="J27" s="905">
        <v>0</v>
      </c>
      <c r="K27" s="905">
        <v>0</v>
      </c>
      <c r="L27" s="905">
        <v>0</v>
      </c>
      <c r="M27" s="905">
        <v>0</v>
      </c>
      <c r="N27" s="905">
        <v>0</v>
      </c>
      <c r="O27" s="905">
        <v>0</v>
      </c>
      <c r="P27" s="905">
        <v>0</v>
      </c>
      <c r="Q27" s="905">
        <v>0</v>
      </c>
      <c r="R27" s="905">
        <v>0</v>
      </c>
      <c r="S27" s="905">
        <v>0</v>
      </c>
      <c r="T27" s="905">
        <v>0</v>
      </c>
      <c r="U27" s="905">
        <v>0</v>
      </c>
      <c r="V27" s="905">
        <v>0</v>
      </c>
      <c r="W27" s="905">
        <v>0</v>
      </c>
      <c r="X27" s="905">
        <v>0</v>
      </c>
      <c r="Y27" s="905">
        <v>0</v>
      </c>
      <c r="Z27" s="905">
        <v>0</v>
      </c>
      <c r="AA27" s="905">
        <v>0</v>
      </c>
      <c r="AB27" s="905">
        <v>0</v>
      </c>
      <c r="AC27" s="905">
        <v>0</v>
      </c>
      <c r="AD27" s="905">
        <v>0</v>
      </c>
      <c r="AE27" s="905">
        <v>0</v>
      </c>
    </row>
    <row r="28" spans="1:31" ht="30.6" hidden="1" customHeight="1">
      <c r="A28" s="1004" t="s">
        <v>88</v>
      </c>
      <c r="B28" s="1004" t="s">
        <v>277</v>
      </c>
      <c r="C28" s="1005" t="s">
        <v>237</v>
      </c>
      <c r="D28" s="905">
        <v>0</v>
      </c>
      <c r="E28" s="905">
        <v>0</v>
      </c>
      <c r="F28" s="905">
        <v>0</v>
      </c>
      <c r="G28" s="905">
        <v>0</v>
      </c>
      <c r="H28" s="905">
        <v>0</v>
      </c>
      <c r="I28" s="905">
        <v>0</v>
      </c>
      <c r="J28" s="905">
        <v>0</v>
      </c>
      <c r="K28" s="905">
        <v>0</v>
      </c>
      <c r="L28" s="905">
        <v>0</v>
      </c>
      <c r="M28" s="905">
        <v>0</v>
      </c>
      <c r="N28" s="905">
        <v>0</v>
      </c>
      <c r="O28" s="905">
        <v>0</v>
      </c>
      <c r="P28" s="905">
        <v>0</v>
      </c>
      <c r="Q28" s="905">
        <v>0</v>
      </c>
      <c r="R28" s="905">
        <v>0</v>
      </c>
      <c r="S28" s="905">
        <v>0</v>
      </c>
      <c r="T28" s="905">
        <v>0</v>
      </c>
      <c r="U28" s="905">
        <v>0</v>
      </c>
      <c r="V28" s="905">
        <v>0</v>
      </c>
      <c r="W28" s="905">
        <v>0</v>
      </c>
      <c r="X28" s="905">
        <v>0</v>
      </c>
      <c r="Y28" s="905">
        <v>0</v>
      </c>
      <c r="Z28" s="905">
        <v>0</v>
      </c>
      <c r="AA28" s="905">
        <v>0</v>
      </c>
      <c r="AB28" s="905">
        <v>0</v>
      </c>
      <c r="AC28" s="905">
        <v>0</v>
      </c>
      <c r="AD28" s="905">
        <v>0</v>
      </c>
      <c r="AE28" s="905">
        <v>0</v>
      </c>
    </row>
    <row r="29" spans="1:31" ht="30.6" hidden="1" customHeight="1">
      <c r="A29" s="1004" t="s">
        <v>91</v>
      </c>
      <c r="B29" s="1004" t="s">
        <v>279</v>
      </c>
      <c r="C29" s="1005" t="s">
        <v>238</v>
      </c>
      <c r="D29" s="1016">
        <v>0</v>
      </c>
      <c r="E29" s="1016">
        <v>0</v>
      </c>
      <c r="F29" s="1016">
        <v>0</v>
      </c>
      <c r="G29" s="1016">
        <v>0</v>
      </c>
      <c r="H29" s="1016">
        <v>0</v>
      </c>
      <c r="I29" s="1016">
        <v>0</v>
      </c>
      <c r="J29" s="1016">
        <v>0</v>
      </c>
      <c r="K29" s="1016">
        <v>0</v>
      </c>
      <c r="L29" s="1016">
        <v>0</v>
      </c>
      <c r="M29" s="1016">
        <v>0</v>
      </c>
      <c r="N29" s="1016">
        <v>0</v>
      </c>
      <c r="O29" s="1016">
        <v>0</v>
      </c>
      <c r="P29" s="1016">
        <v>0</v>
      </c>
      <c r="Q29" s="1016">
        <v>0</v>
      </c>
      <c r="R29" s="1016">
        <v>0</v>
      </c>
      <c r="S29" s="1016">
        <v>0</v>
      </c>
      <c r="T29" s="1016">
        <v>0</v>
      </c>
      <c r="U29" s="1016">
        <v>0</v>
      </c>
      <c r="V29" s="1016">
        <v>0</v>
      </c>
      <c r="W29" s="1016">
        <v>0</v>
      </c>
      <c r="X29" s="1016">
        <v>0</v>
      </c>
      <c r="Y29" s="1016">
        <v>0</v>
      </c>
      <c r="Z29" s="1016">
        <v>0</v>
      </c>
      <c r="AA29" s="1016">
        <v>0</v>
      </c>
      <c r="AB29" s="1016">
        <v>0</v>
      </c>
      <c r="AC29" s="1016">
        <v>0</v>
      </c>
      <c r="AD29" s="1016">
        <v>0</v>
      </c>
      <c r="AE29" s="1016">
        <v>0</v>
      </c>
    </row>
    <row r="30" spans="1:31" ht="16.2" hidden="1" customHeight="1">
      <c r="A30" s="1004" t="s">
        <v>73</v>
      </c>
      <c r="B30" s="1004" t="s">
        <v>280</v>
      </c>
      <c r="C30" s="1005" t="s">
        <v>239</v>
      </c>
      <c r="D30" s="1017">
        <f>20.15</f>
        <v>20.149999999999999</v>
      </c>
      <c r="E30" s="1017">
        <v>1.1499999999999999</v>
      </c>
      <c r="F30" s="1017">
        <v>0</v>
      </c>
      <c r="G30" s="1017">
        <v>0</v>
      </c>
      <c r="H30" s="1017">
        <v>0</v>
      </c>
      <c r="I30" s="1017">
        <v>0</v>
      </c>
      <c r="J30" s="1017">
        <v>0</v>
      </c>
      <c r="K30" s="1017">
        <v>0</v>
      </c>
      <c r="L30" s="1017">
        <v>0</v>
      </c>
      <c r="M30" s="1017">
        <v>0</v>
      </c>
      <c r="N30" s="1017">
        <v>0</v>
      </c>
      <c r="O30" s="1017">
        <v>0</v>
      </c>
      <c r="P30" s="1017">
        <v>0</v>
      </c>
      <c r="Q30" s="1017">
        <v>0</v>
      </c>
      <c r="R30" s="1017">
        <v>0</v>
      </c>
      <c r="S30" s="1017">
        <v>0</v>
      </c>
      <c r="T30" s="1017">
        <v>0</v>
      </c>
      <c r="U30" s="1017">
        <v>0</v>
      </c>
      <c r="V30" s="1017">
        <v>0</v>
      </c>
      <c r="W30" s="1017">
        <v>0</v>
      </c>
      <c r="X30" s="1017">
        <v>9</v>
      </c>
      <c r="Y30" s="1017">
        <v>7</v>
      </c>
      <c r="Z30" s="1017">
        <v>0</v>
      </c>
      <c r="AA30" s="1017">
        <v>0</v>
      </c>
      <c r="AB30" s="1017">
        <v>0</v>
      </c>
      <c r="AC30" s="1017">
        <v>0</v>
      </c>
      <c r="AD30" s="1017">
        <v>0</v>
      </c>
      <c r="AE30" s="1017">
        <v>3</v>
      </c>
    </row>
    <row r="31" spans="1:31" s="1014" customFormat="1" ht="30">
      <c r="A31" s="1018">
        <v>3</v>
      </c>
      <c r="B31" s="1018" t="s">
        <v>241</v>
      </c>
      <c r="C31" s="1019" t="s">
        <v>242</v>
      </c>
      <c r="D31" s="1020">
        <v>11.83</v>
      </c>
      <c r="E31" s="1020">
        <v>0</v>
      </c>
      <c r="F31" s="1020">
        <v>0</v>
      </c>
      <c r="G31" s="1020">
        <v>0</v>
      </c>
      <c r="H31" s="1020">
        <v>1.5300000000000002</v>
      </c>
      <c r="I31" s="1020">
        <v>0</v>
      </c>
      <c r="J31" s="1020">
        <v>0</v>
      </c>
      <c r="K31" s="1020">
        <v>0</v>
      </c>
      <c r="L31" s="1020">
        <v>0</v>
      </c>
      <c r="M31" s="1020">
        <v>0.1</v>
      </c>
      <c r="N31" s="1020">
        <v>0</v>
      </c>
      <c r="O31" s="1020">
        <v>0</v>
      </c>
      <c r="P31" s="1020">
        <v>0</v>
      </c>
      <c r="Q31" s="1020">
        <v>0</v>
      </c>
      <c r="R31" s="1020">
        <v>0</v>
      </c>
      <c r="S31" s="1020">
        <v>0</v>
      </c>
      <c r="T31" s="1020">
        <v>0</v>
      </c>
      <c r="U31" s="1020">
        <v>0</v>
      </c>
      <c r="V31" s="1020">
        <v>0.88000000000000012</v>
      </c>
      <c r="W31" s="1020">
        <v>0.43</v>
      </c>
      <c r="X31" s="1020">
        <v>0</v>
      </c>
      <c r="Y31" s="1020">
        <v>0</v>
      </c>
      <c r="Z31" s="1020">
        <v>0</v>
      </c>
      <c r="AA31" s="1020">
        <v>0</v>
      </c>
      <c r="AB31" s="1020">
        <v>2.2399999999999998</v>
      </c>
      <c r="AC31" s="1020">
        <v>0</v>
      </c>
      <c r="AD31" s="1020">
        <v>6.5400000000000009</v>
      </c>
      <c r="AE31" s="1020">
        <v>0.11</v>
      </c>
    </row>
    <row r="32" spans="1:31" s="1021" customFormat="1" ht="32.700000000000003" hidden="1" customHeight="1">
      <c r="A32" s="1401" t="s">
        <v>1639</v>
      </c>
      <c r="B32" s="1401"/>
      <c r="C32" s="1401"/>
      <c r="D32" s="1401"/>
      <c r="E32" s="1401"/>
      <c r="F32" s="1401"/>
      <c r="G32" s="1401"/>
      <c r="H32" s="1401"/>
    </row>
    <row r="33" spans="1:8" s="1021" customFormat="1" ht="14.1">
      <c r="A33" s="1402"/>
      <c r="B33" s="1402"/>
      <c r="C33" s="1402"/>
      <c r="D33" s="1402"/>
      <c r="E33" s="1402"/>
      <c r="F33" s="1402"/>
      <c r="G33" s="1402"/>
      <c r="H33" s="1402"/>
    </row>
  </sheetData>
  <mergeCells count="10">
    <mergeCell ref="A1:O1"/>
    <mergeCell ref="E4:H4"/>
    <mergeCell ref="A32:H33"/>
    <mergeCell ref="A2:H2"/>
    <mergeCell ref="A3:H3"/>
    <mergeCell ref="D5:D6"/>
    <mergeCell ref="C5:C6"/>
    <mergeCell ref="B5:B6"/>
    <mergeCell ref="A5:A6"/>
    <mergeCell ref="E5:AE5"/>
  </mergeCells>
  <pageMargins left="0.87" right="0.16" top="1.37" bottom="0.75" header="0.3" footer="0.3"/>
  <pageSetup paperSize="8" scale="69" orientation="landscape"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59"/>
  <sheetViews>
    <sheetView showZeros="0" workbookViewId="0">
      <pane xSplit="4" ySplit="7" topLeftCell="S8" activePane="bottomRight" state="frozen"/>
      <selection pane="topRight" activeCell="E1" sqref="E1"/>
      <selection pane="bottomLeft" activeCell="A8" sqref="A8"/>
      <selection pane="bottomRight" activeCell="A57" sqref="A57:XFD58"/>
    </sheetView>
  </sheetViews>
  <sheetFormatPr defaultColWidth="6.6796875" defaultRowHeight="16.2"/>
  <cols>
    <col min="1" max="1" width="4.453125" style="652" customWidth="1"/>
    <col min="2" max="2" width="33.76953125" style="652" customWidth="1"/>
    <col min="3" max="3" width="6.08984375" style="966" customWidth="1"/>
    <col min="4" max="4" width="9.76953125" style="652" bestFit="1" customWidth="1"/>
    <col min="5" max="5" width="8.31640625" style="652" bestFit="1" customWidth="1"/>
    <col min="6" max="6" width="7.76953125" style="652" bestFit="1" customWidth="1"/>
    <col min="7" max="7" width="7.31640625" style="652" bestFit="1" customWidth="1"/>
    <col min="8" max="8" width="7.76953125" style="652" customWidth="1"/>
    <col min="9" max="9" width="8.31640625" style="652" customWidth="1"/>
    <col min="10" max="10" width="8.2265625" style="652" bestFit="1" customWidth="1"/>
    <col min="11" max="11" width="8.6796875" style="652" bestFit="1" customWidth="1"/>
    <col min="12" max="12" width="8.76953125" style="652" bestFit="1" customWidth="1"/>
    <col min="13" max="13" width="8.453125" style="652" bestFit="1" customWidth="1"/>
    <col min="14" max="14" width="8.76953125" style="652" bestFit="1" customWidth="1"/>
    <col min="15" max="15" width="9.08984375" style="652" bestFit="1" customWidth="1"/>
    <col min="16" max="16" width="10.08984375" style="652" bestFit="1" customWidth="1"/>
    <col min="17" max="17" width="7.76953125" style="652" customWidth="1"/>
    <col min="18" max="18" width="9.08984375" style="652" bestFit="1" customWidth="1"/>
    <col min="19" max="19" width="8.08984375" style="652" bestFit="1" customWidth="1"/>
    <col min="20" max="20" width="9.453125" style="652" bestFit="1" customWidth="1"/>
    <col min="21" max="21" width="8.76953125" style="652" bestFit="1" customWidth="1"/>
    <col min="22" max="22" width="7.6796875" style="652" customWidth="1"/>
    <col min="23" max="23" width="9.54296875" style="652" customWidth="1"/>
    <col min="24" max="24" width="6.6796875" style="652"/>
    <col min="25" max="25" width="7.6796875" style="652" customWidth="1"/>
    <col min="26" max="27" width="6.6796875" style="652"/>
    <col min="28" max="28" width="7.453125" style="652" bestFit="1" customWidth="1"/>
    <col min="29" max="29" width="6.6796875" style="652"/>
    <col min="30" max="31" width="7.453125" style="652" bestFit="1" customWidth="1"/>
    <col min="32" max="256" width="6.6796875" style="652"/>
    <col min="257" max="257" width="4.453125" style="652" customWidth="1"/>
    <col min="258" max="258" width="36.6796875" style="652" customWidth="1"/>
    <col min="259" max="259" width="6.08984375" style="652" customWidth="1"/>
    <col min="260" max="260" width="9.76953125" style="652" bestFit="1" customWidth="1"/>
    <col min="261" max="264" width="5.31640625" style="652" customWidth="1"/>
    <col min="265" max="512" width="6.6796875" style="652"/>
    <col min="513" max="513" width="4.453125" style="652" customWidth="1"/>
    <col min="514" max="514" width="36.6796875" style="652" customWidth="1"/>
    <col min="515" max="515" width="6.08984375" style="652" customWidth="1"/>
    <col min="516" max="516" width="9.76953125" style="652" bestFit="1" customWidth="1"/>
    <col min="517" max="520" width="5.31640625" style="652" customWidth="1"/>
    <col min="521" max="768" width="6.6796875" style="652"/>
    <col min="769" max="769" width="4.453125" style="652" customWidth="1"/>
    <col min="770" max="770" width="36.6796875" style="652" customWidth="1"/>
    <col min="771" max="771" width="6.08984375" style="652" customWidth="1"/>
    <col min="772" max="772" width="9.76953125" style="652" bestFit="1" customWidth="1"/>
    <col min="773" max="776" width="5.31640625" style="652" customWidth="1"/>
    <col min="777" max="1024" width="6.6796875" style="652"/>
    <col min="1025" max="1025" width="4.453125" style="652" customWidth="1"/>
    <col min="1026" max="1026" width="36.6796875" style="652" customWidth="1"/>
    <col min="1027" max="1027" width="6.08984375" style="652" customWidth="1"/>
    <col min="1028" max="1028" width="9.76953125" style="652" bestFit="1" customWidth="1"/>
    <col min="1029" max="1032" width="5.31640625" style="652" customWidth="1"/>
    <col min="1033" max="1280" width="6.6796875" style="652"/>
    <col min="1281" max="1281" width="4.453125" style="652" customWidth="1"/>
    <col min="1282" max="1282" width="36.6796875" style="652" customWidth="1"/>
    <col min="1283" max="1283" width="6.08984375" style="652" customWidth="1"/>
    <col min="1284" max="1284" width="9.76953125" style="652" bestFit="1" customWidth="1"/>
    <col min="1285" max="1288" width="5.31640625" style="652" customWidth="1"/>
    <col min="1289" max="1536" width="6.6796875" style="652"/>
    <col min="1537" max="1537" width="4.453125" style="652" customWidth="1"/>
    <col min="1538" max="1538" width="36.6796875" style="652" customWidth="1"/>
    <col min="1539" max="1539" width="6.08984375" style="652" customWidth="1"/>
    <col min="1540" max="1540" width="9.76953125" style="652" bestFit="1" customWidth="1"/>
    <col min="1541" max="1544" width="5.31640625" style="652" customWidth="1"/>
    <col min="1545" max="1792" width="6.6796875" style="652"/>
    <col min="1793" max="1793" width="4.453125" style="652" customWidth="1"/>
    <col min="1794" max="1794" width="36.6796875" style="652" customWidth="1"/>
    <col min="1795" max="1795" width="6.08984375" style="652" customWidth="1"/>
    <col min="1796" max="1796" width="9.76953125" style="652" bestFit="1" customWidth="1"/>
    <col min="1797" max="1800" width="5.31640625" style="652" customWidth="1"/>
    <col min="1801" max="2048" width="6.6796875" style="652"/>
    <col min="2049" max="2049" width="4.453125" style="652" customWidth="1"/>
    <col min="2050" max="2050" width="36.6796875" style="652" customWidth="1"/>
    <col min="2051" max="2051" width="6.08984375" style="652" customWidth="1"/>
    <col min="2052" max="2052" width="9.76953125" style="652" bestFit="1" customWidth="1"/>
    <col min="2053" max="2056" width="5.31640625" style="652" customWidth="1"/>
    <col min="2057" max="2304" width="6.6796875" style="652"/>
    <col min="2305" max="2305" width="4.453125" style="652" customWidth="1"/>
    <col min="2306" max="2306" width="36.6796875" style="652" customWidth="1"/>
    <col min="2307" max="2307" width="6.08984375" style="652" customWidth="1"/>
    <col min="2308" max="2308" width="9.76953125" style="652" bestFit="1" customWidth="1"/>
    <col min="2309" max="2312" width="5.31640625" style="652" customWidth="1"/>
    <col min="2313" max="2560" width="6.6796875" style="652"/>
    <col min="2561" max="2561" width="4.453125" style="652" customWidth="1"/>
    <col min="2562" max="2562" width="36.6796875" style="652" customWidth="1"/>
    <col min="2563" max="2563" width="6.08984375" style="652" customWidth="1"/>
    <col min="2564" max="2564" width="9.76953125" style="652" bestFit="1" customWidth="1"/>
    <col min="2565" max="2568" width="5.31640625" style="652" customWidth="1"/>
    <col min="2569" max="2816" width="6.6796875" style="652"/>
    <col min="2817" max="2817" width="4.453125" style="652" customWidth="1"/>
    <col min="2818" max="2818" width="36.6796875" style="652" customWidth="1"/>
    <col min="2819" max="2819" width="6.08984375" style="652" customWidth="1"/>
    <col min="2820" max="2820" width="9.76953125" style="652" bestFit="1" customWidth="1"/>
    <col min="2821" max="2824" width="5.31640625" style="652" customWidth="1"/>
    <col min="2825" max="3072" width="6.6796875" style="652"/>
    <col min="3073" max="3073" width="4.453125" style="652" customWidth="1"/>
    <col min="3074" max="3074" width="36.6796875" style="652" customWidth="1"/>
    <col min="3075" max="3075" width="6.08984375" style="652" customWidth="1"/>
    <col min="3076" max="3076" width="9.76953125" style="652" bestFit="1" customWidth="1"/>
    <col min="3077" max="3080" width="5.31640625" style="652" customWidth="1"/>
    <col min="3081" max="3328" width="6.6796875" style="652"/>
    <col min="3329" max="3329" width="4.453125" style="652" customWidth="1"/>
    <col min="3330" max="3330" width="36.6796875" style="652" customWidth="1"/>
    <col min="3331" max="3331" width="6.08984375" style="652" customWidth="1"/>
    <col min="3332" max="3332" width="9.76953125" style="652" bestFit="1" customWidth="1"/>
    <col min="3333" max="3336" width="5.31640625" style="652" customWidth="1"/>
    <col min="3337" max="3584" width="6.6796875" style="652"/>
    <col min="3585" max="3585" width="4.453125" style="652" customWidth="1"/>
    <col min="3586" max="3586" width="36.6796875" style="652" customWidth="1"/>
    <col min="3587" max="3587" width="6.08984375" style="652" customWidth="1"/>
    <col min="3588" max="3588" width="9.76953125" style="652" bestFit="1" customWidth="1"/>
    <col min="3589" max="3592" width="5.31640625" style="652" customWidth="1"/>
    <col min="3593" max="3840" width="6.6796875" style="652"/>
    <col min="3841" max="3841" width="4.453125" style="652" customWidth="1"/>
    <col min="3842" max="3842" width="36.6796875" style="652" customWidth="1"/>
    <col min="3843" max="3843" width="6.08984375" style="652" customWidth="1"/>
    <col min="3844" max="3844" width="9.76953125" style="652" bestFit="1" customWidth="1"/>
    <col min="3845" max="3848" width="5.31640625" style="652" customWidth="1"/>
    <col min="3849" max="4096" width="6.6796875" style="652"/>
    <col min="4097" max="4097" width="4.453125" style="652" customWidth="1"/>
    <col min="4098" max="4098" width="36.6796875" style="652" customWidth="1"/>
    <col min="4099" max="4099" width="6.08984375" style="652" customWidth="1"/>
    <col min="4100" max="4100" width="9.76953125" style="652" bestFit="1" customWidth="1"/>
    <col min="4101" max="4104" width="5.31640625" style="652" customWidth="1"/>
    <col min="4105" max="4352" width="6.6796875" style="652"/>
    <col min="4353" max="4353" width="4.453125" style="652" customWidth="1"/>
    <col min="4354" max="4354" width="36.6796875" style="652" customWidth="1"/>
    <col min="4355" max="4355" width="6.08984375" style="652" customWidth="1"/>
    <col min="4356" max="4356" width="9.76953125" style="652" bestFit="1" customWidth="1"/>
    <col min="4357" max="4360" width="5.31640625" style="652" customWidth="1"/>
    <col min="4361" max="4608" width="6.6796875" style="652"/>
    <col min="4609" max="4609" width="4.453125" style="652" customWidth="1"/>
    <col min="4610" max="4610" width="36.6796875" style="652" customWidth="1"/>
    <col min="4611" max="4611" width="6.08984375" style="652" customWidth="1"/>
    <col min="4612" max="4612" width="9.76953125" style="652" bestFit="1" customWidth="1"/>
    <col min="4613" max="4616" width="5.31640625" style="652" customWidth="1"/>
    <col min="4617" max="4864" width="6.6796875" style="652"/>
    <col min="4865" max="4865" width="4.453125" style="652" customWidth="1"/>
    <col min="4866" max="4866" width="36.6796875" style="652" customWidth="1"/>
    <col min="4867" max="4867" width="6.08984375" style="652" customWidth="1"/>
    <col min="4868" max="4868" width="9.76953125" style="652" bestFit="1" customWidth="1"/>
    <col min="4869" max="4872" width="5.31640625" style="652" customWidth="1"/>
    <col min="4873" max="5120" width="6.6796875" style="652"/>
    <col min="5121" max="5121" width="4.453125" style="652" customWidth="1"/>
    <col min="5122" max="5122" width="36.6796875" style="652" customWidth="1"/>
    <col min="5123" max="5123" width="6.08984375" style="652" customWidth="1"/>
    <col min="5124" max="5124" width="9.76953125" style="652" bestFit="1" customWidth="1"/>
    <col min="5125" max="5128" width="5.31640625" style="652" customWidth="1"/>
    <col min="5129" max="5376" width="6.6796875" style="652"/>
    <col min="5377" max="5377" width="4.453125" style="652" customWidth="1"/>
    <col min="5378" max="5378" width="36.6796875" style="652" customWidth="1"/>
    <col min="5379" max="5379" width="6.08984375" style="652" customWidth="1"/>
    <col min="5380" max="5380" width="9.76953125" style="652" bestFit="1" customWidth="1"/>
    <col min="5381" max="5384" width="5.31640625" style="652" customWidth="1"/>
    <col min="5385" max="5632" width="6.6796875" style="652"/>
    <col min="5633" max="5633" width="4.453125" style="652" customWidth="1"/>
    <col min="5634" max="5634" width="36.6796875" style="652" customWidth="1"/>
    <col min="5635" max="5635" width="6.08984375" style="652" customWidth="1"/>
    <col min="5636" max="5636" width="9.76953125" style="652" bestFit="1" customWidth="1"/>
    <col min="5637" max="5640" width="5.31640625" style="652" customWidth="1"/>
    <col min="5641" max="5888" width="6.6796875" style="652"/>
    <col min="5889" max="5889" width="4.453125" style="652" customWidth="1"/>
    <col min="5890" max="5890" width="36.6796875" style="652" customWidth="1"/>
    <col min="5891" max="5891" width="6.08984375" style="652" customWidth="1"/>
    <col min="5892" max="5892" width="9.76953125" style="652" bestFit="1" customWidth="1"/>
    <col min="5893" max="5896" width="5.31640625" style="652" customWidth="1"/>
    <col min="5897" max="6144" width="6.6796875" style="652"/>
    <col min="6145" max="6145" width="4.453125" style="652" customWidth="1"/>
    <col min="6146" max="6146" width="36.6796875" style="652" customWidth="1"/>
    <col min="6147" max="6147" width="6.08984375" style="652" customWidth="1"/>
    <col min="6148" max="6148" width="9.76953125" style="652" bestFit="1" customWidth="1"/>
    <col min="6149" max="6152" width="5.31640625" style="652" customWidth="1"/>
    <col min="6153" max="6400" width="6.6796875" style="652"/>
    <col min="6401" max="6401" width="4.453125" style="652" customWidth="1"/>
    <col min="6402" max="6402" width="36.6796875" style="652" customWidth="1"/>
    <col min="6403" max="6403" width="6.08984375" style="652" customWidth="1"/>
    <col min="6404" max="6404" width="9.76953125" style="652" bestFit="1" customWidth="1"/>
    <col min="6405" max="6408" width="5.31640625" style="652" customWidth="1"/>
    <col min="6409" max="6656" width="6.6796875" style="652"/>
    <col min="6657" max="6657" width="4.453125" style="652" customWidth="1"/>
    <col min="6658" max="6658" width="36.6796875" style="652" customWidth="1"/>
    <col min="6659" max="6659" width="6.08984375" style="652" customWidth="1"/>
    <col min="6660" max="6660" width="9.76953125" style="652" bestFit="1" customWidth="1"/>
    <col min="6661" max="6664" width="5.31640625" style="652" customWidth="1"/>
    <col min="6665" max="6912" width="6.6796875" style="652"/>
    <col min="6913" max="6913" width="4.453125" style="652" customWidth="1"/>
    <col min="6914" max="6914" width="36.6796875" style="652" customWidth="1"/>
    <col min="6915" max="6915" width="6.08984375" style="652" customWidth="1"/>
    <col min="6916" max="6916" width="9.76953125" style="652" bestFit="1" customWidth="1"/>
    <col min="6917" max="6920" width="5.31640625" style="652" customWidth="1"/>
    <col min="6921" max="7168" width="6.6796875" style="652"/>
    <col min="7169" max="7169" width="4.453125" style="652" customWidth="1"/>
    <col min="7170" max="7170" width="36.6796875" style="652" customWidth="1"/>
    <col min="7171" max="7171" width="6.08984375" style="652" customWidth="1"/>
    <col min="7172" max="7172" width="9.76953125" style="652" bestFit="1" customWidth="1"/>
    <col min="7173" max="7176" width="5.31640625" style="652" customWidth="1"/>
    <col min="7177" max="7424" width="6.6796875" style="652"/>
    <col min="7425" max="7425" width="4.453125" style="652" customWidth="1"/>
    <col min="7426" max="7426" width="36.6796875" style="652" customWidth="1"/>
    <col min="7427" max="7427" width="6.08984375" style="652" customWidth="1"/>
    <col min="7428" max="7428" width="9.76953125" style="652" bestFit="1" customWidth="1"/>
    <col min="7429" max="7432" width="5.31640625" style="652" customWidth="1"/>
    <col min="7433" max="7680" width="6.6796875" style="652"/>
    <col min="7681" max="7681" width="4.453125" style="652" customWidth="1"/>
    <col min="7682" max="7682" width="36.6796875" style="652" customWidth="1"/>
    <col min="7683" max="7683" width="6.08984375" style="652" customWidth="1"/>
    <col min="7684" max="7684" width="9.76953125" style="652" bestFit="1" customWidth="1"/>
    <col min="7685" max="7688" width="5.31640625" style="652" customWidth="1"/>
    <col min="7689" max="7936" width="6.6796875" style="652"/>
    <col min="7937" max="7937" width="4.453125" style="652" customWidth="1"/>
    <col min="7938" max="7938" width="36.6796875" style="652" customWidth="1"/>
    <col min="7939" max="7939" width="6.08984375" style="652" customWidth="1"/>
    <col min="7940" max="7940" width="9.76953125" style="652" bestFit="1" customWidth="1"/>
    <col min="7941" max="7944" width="5.31640625" style="652" customWidth="1"/>
    <col min="7945" max="8192" width="6.6796875" style="652"/>
    <col min="8193" max="8193" width="4.453125" style="652" customWidth="1"/>
    <col min="8194" max="8194" width="36.6796875" style="652" customWidth="1"/>
    <col min="8195" max="8195" width="6.08984375" style="652" customWidth="1"/>
    <col min="8196" max="8196" width="9.76953125" style="652" bestFit="1" customWidth="1"/>
    <col min="8197" max="8200" width="5.31640625" style="652" customWidth="1"/>
    <col min="8201" max="8448" width="6.6796875" style="652"/>
    <col min="8449" max="8449" width="4.453125" style="652" customWidth="1"/>
    <col min="8450" max="8450" width="36.6796875" style="652" customWidth="1"/>
    <col min="8451" max="8451" width="6.08984375" style="652" customWidth="1"/>
    <col min="8452" max="8452" width="9.76953125" style="652" bestFit="1" customWidth="1"/>
    <col min="8453" max="8456" width="5.31640625" style="652" customWidth="1"/>
    <col min="8457" max="8704" width="6.6796875" style="652"/>
    <col min="8705" max="8705" width="4.453125" style="652" customWidth="1"/>
    <col min="8706" max="8706" width="36.6796875" style="652" customWidth="1"/>
    <col min="8707" max="8707" width="6.08984375" style="652" customWidth="1"/>
    <col min="8708" max="8708" width="9.76953125" style="652" bestFit="1" customWidth="1"/>
    <col min="8709" max="8712" width="5.31640625" style="652" customWidth="1"/>
    <col min="8713" max="8960" width="6.6796875" style="652"/>
    <col min="8961" max="8961" width="4.453125" style="652" customWidth="1"/>
    <col min="8962" max="8962" width="36.6796875" style="652" customWidth="1"/>
    <col min="8963" max="8963" width="6.08984375" style="652" customWidth="1"/>
    <col min="8964" max="8964" width="9.76953125" style="652" bestFit="1" customWidth="1"/>
    <col min="8965" max="8968" width="5.31640625" style="652" customWidth="1"/>
    <col min="8969" max="9216" width="6.6796875" style="652"/>
    <col min="9217" max="9217" width="4.453125" style="652" customWidth="1"/>
    <col min="9218" max="9218" width="36.6796875" style="652" customWidth="1"/>
    <col min="9219" max="9219" width="6.08984375" style="652" customWidth="1"/>
    <col min="9220" max="9220" width="9.76953125" style="652" bestFit="1" customWidth="1"/>
    <col min="9221" max="9224" width="5.31640625" style="652" customWidth="1"/>
    <col min="9225" max="9472" width="6.6796875" style="652"/>
    <col min="9473" max="9473" width="4.453125" style="652" customWidth="1"/>
    <col min="9474" max="9474" width="36.6796875" style="652" customWidth="1"/>
    <col min="9475" max="9475" width="6.08984375" style="652" customWidth="1"/>
    <col min="9476" max="9476" width="9.76953125" style="652" bestFit="1" customWidth="1"/>
    <col min="9477" max="9480" width="5.31640625" style="652" customWidth="1"/>
    <col min="9481" max="9728" width="6.6796875" style="652"/>
    <col min="9729" max="9729" width="4.453125" style="652" customWidth="1"/>
    <col min="9730" max="9730" width="36.6796875" style="652" customWidth="1"/>
    <col min="9731" max="9731" width="6.08984375" style="652" customWidth="1"/>
    <col min="9732" max="9732" width="9.76953125" style="652" bestFit="1" customWidth="1"/>
    <col min="9733" max="9736" width="5.31640625" style="652" customWidth="1"/>
    <col min="9737" max="9984" width="6.6796875" style="652"/>
    <col min="9985" max="9985" width="4.453125" style="652" customWidth="1"/>
    <col min="9986" max="9986" width="36.6796875" style="652" customWidth="1"/>
    <col min="9987" max="9987" width="6.08984375" style="652" customWidth="1"/>
    <col min="9988" max="9988" width="9.76953125" style="652" bestFit="1" customWidth="1"/>
    <col min="9989" max="9992" width="5.31640625" style="652" customWidth="1"/>
    <col min="9993" max="10240" width="6.6796875" style="652"/>
    <col min="10241" max="10241" width="4.453125" style="652" customWidth="1"/>
    <col min="10242" max="10242" width="36.6796875" style="652" customWidth="1"/>
    <col min="10243" max="10243" width="6.08984375" style="652" customWidth="1"/>
    <col min="10244" max="10244" width="9.76953125" style="652" bestFit="1" customWidth="1"/>
    <col min="10245" max="10248" width="5.31640625" style="652" customWidth="1"/>
    <col min="10249" max="10496" width="6.6796875" style="652"/>
    <col min="10497" max="10497" width="4.453125" style="652" customWidth="1"/>
    <col min="10498" max="10498" width="36.6796875" style="652" customWidth="1"/>
    <col min="10499" max="10499" width="6.08984375" style="652" customWidth="1"/>
    <col min="10500" max="10500" width="9.76953125" style="652" bestFit="1" customWidth="1"/>
    <col min="10501" max="10504" width="5.31640625" style="652" customWidth="1"/>
    <col min="10505" max="10752" width="6.6796875" style="652"/>
    <col min="10753" max="10753" width="4.453125" style="652" customWidth="1"/>
    <col min="10754" max="10754" width="36.6796875" style="652" customWidth="1"/>
    <col min="10755" max="10755" width="6.08984375" style="652" customWidth="1"/>
    <col min="10756" max="10756" width="9.76953125" style="652" bestFit="1" customWidth="1"/>
    <col min="10757" max="10760" width="5.31640625" style="652" customWidth="1"/>
    <col min="10761" max="11008" width="6.6796875" style="652"/>
    <col min="11009" max="11009" width="4.453125" style="652" customWidth="1"/>
    <col min="11010" max="11010" width="36.6796875" style="652" customWidth="1"/>
    <col min="11011" max="11011" width="6.08984375" style="652" customWidth="1"/>
    <col min="11012" max="11012" width="9.76953125" style="652" bestFit="1" customWidth="1"/>
    <col min="11013" max="11016" width="5.31640625" style="652" customWidth="1"/>
    <col min="11017" max="11264" width="6.6796875" style="652"/>
    <col min="11265" max="11265" width="4.453125" style="652" customWidth="1"/>
    <col min="11266" max="11266" width="36.6796875" style="652" customWidth="1"/>
    <col min="11267" max="11267" width="6.08984375" style="652" customWidth="1"/>
    <col min="11268" max="11268" width="9.76953125" style="652" bestFit="1" customWidth="1"/>
    <col min="11269" max="11272" width="5.31640625" style="652" customWidth="1"/>
    <col min="11273" max="11520" width="6.6796875" style="652"/>
    <col min="11521" max="11521" width="4.453125" style="652" customWidth="1"/>
    <col min="11522" max="11522" width="36.6796875" style="652" customWidth="1"/>
    <col min="11523" max="11523" width="6.08984375" style="652" customWidth="1"/>
    <col min="11524" max="11524" width="9.76953125" style="652" bestFit="1" customWidth="1"/>
    <col min="11525" max="11528" width="5.31640625" style="652" customWidth="1"/>
    <col min="11529" max="11776" width="6.6796875" style="652"/>
    <col min="11777" max="11777" width="4.453125" style="652" customWidth="1"/>
    <col min="11778" max="11778" width="36.6796875" style="652" customWidth="1"/>
    <col min="11779" max="11779" width="6.08984375" style="652" customWidth="1"/>
    <col min="11780" max="11780" width="9.76953125" style="652" bestFit="1" customWidth="1"/>
    <col min="11781" max="11784" width="5.31640625" style="652" customWidth="1"/>
    <col min="11785" max="12032" width="6.6796875" style="652"/>
    <col min="12033" max="12033" width="4.453125" style="652" customWidth="1"/>
    <col min="12034" max="12034" width="36.6796875" style="652" customWidth="1"/>
    <col min="12035" max="12035" width="6.08984375" style="652" customWidth="1"/>
    <col min="12036" max="12036" width="9.76953125" style="652" bestFit="1" customWidth="1"/>
    <col min="12037" max="12040" width="5.31640625" style="652" customWidth="1"/>
    <col min="12041" max="12288" width="6.6796875" style="652"/>
    <col min="12289" max="12289" width="4.453125" style="652" customWidth="1"/>
    <col min="12290" max="12290" width="36.6796875" style="652" customWidth="1"/>
    <col min="12291" max="12291" width="6.08984375" style="652" customWidth="1"/>
    <col min="12292" max="12292" width="9.76953125" style="652" bestFit="1" customWidth="1"/>
    <col min="12293" max="12296" width="5.31640625" style="652" customWidth="1"/>
    <col min="12297" max="12544" width="6.6796875" style="652"/>
    <col min="12545" max="12545" width="4.453125" style="652" customWidth="1"/>
    <col min="12546" max="12546" width="36.6796875" style="652" customWidth="1"/>
    <col min="12547" max="12547" width="6.08984375" style="652" customWidth="1"/>
    <col min="12548" max="12548" width="9.76953125" style="652" bestFit="1" customWidth="1"/>
    <col min="12549" max="12552" width="5.31640625" style="652" customWidth="1"/>
    <col min="12553" max="12800" width="6.6796875" style="652"/>
    <col min="12801" max="12801" width="4.453125" style="652" customWidth="1"/>
    <col min="12802" max="12802" width="36.6796875" style="652" customWidth="1"/>
    <col min="12803" max="12803" width="6.08984375" style="652" customWidth="1"/>
    <col min="12804" max="12804" width="9.76953125" style="652" bestFit="1" customWidth="1"/>
    <col min="12805" max="12808" width="5.31640625" style="652" customWidth="1"/>
    <col min="12809" max="13056" width="6.6796875" style="652"/>
    <col min="13057" max="13057" width="4.453125" style="652" customWidth="1"/>
    <col min="13058" max="13058" width="36.6796875" style="652" customWidth="1"/>
    <col min="13059" max="13059" width="6.08984375" style="652" customWidth="1"/>
    <col min="13060" max="13060" width="9.76953125" style="652" bestFit="1" customWidth="1"/>
    <col min="13061" max="13064" width="5.31640625" style="652" customWidth="1"/>
    <col min="13065" max="13312" width="6.6796875" style="652"/>
    <col min="13313" max="13313" width="4.453125" style="652" customWidth="1"/>
    <col min="13314" max="13314" width="36.6796875" style="652" customWidth="1"/>
    <col min="13315" max="13315" width="6.08984375" style="652" customWidth="1"/>
    <col min="13316" max="13316" width="9.76953125" style="652" bestFit="1" customWidth="1"/>
    <col min="13317" max="13320" width="5.31640625" style="652" customWidth="1"/>
    <col min="13321" max="13568" width="6.6796875" style="652"/>
    <col min="13569" max="13569" width="4.453125" style="652" customWidth="1"/>
    <col min="13570" max="13570" width="36.6796875" style="652" customWidth="1"/>
    <col min="13571" max="13571" width="6.08984375" style="652" customWidth="1"/>
    <col min="13572" max="13572" width="9.76953125" style="652" bestFit="1" customWidth="1"/>
    <col min="13573" max="13576" width="5.31640625" style="652" customWidth="1"/>
    <col min="13577" max="13824" width="6.6796875" style="652"/>
    <col min="13825" max="13825" width="4.453125" style="652" customWidth="1"/>
    <col min="13826" max="13826" width="36.6796875" style="652" customWidth="1"/>
    <col min="13827" max="13827" width="6.08984375" style="652" customWidth="1"/>
    <col min="13828" max="13828" width="9.76953125" style="652" bestFit="1" customWidth="1"/>
    <col min="13829" max="13832" width="5.31640625" style="652" customWidth="1"/>
    <col min="13833" max="14080" width="6.6796875" style="652"/>
    <col min="14081" max="14081" width="4.453125" style="652" customWidth="1"/>
    <col min="14082" max="14082" width="36.6796875" style="652" customWidth="1"/>
    <col min="14083" max="14083" width="6.08984375" style="652" customWidth="1"/>
    <col min="14084" max="14084" width="9.76953125" style="652" bestFit="1" customWidth="1"/>
    <col min="14085" max="14088" width="5.31640625" style="652" customWidth="1"/>
    <col min="14089" max="14336" width="6.6796875" style="652"/>
    <col min="14337" max="14337" width="4.453125" style="652" customWidth="1"/>
    <col min="14338" max="14338" width="36.6796875" style="652" customWidth="1"/>
    <col min="14339" max="14339" width="6.08984375" style="652" customWidth="1"/>
    <col min="14340" max="14340" width="9.76953125" style="652" bestFit="1" customWidth="1"/>
    <col min="14341" max="14344" width="5.31640625" style="652" customWidth="1"/>
    <col min="14345" max="14592" width="6.6796875" style="652"/>
    <col min="14593" max="14593" width="4.453125" style="652" customWidth="1"/>
    <col min="14594" max="14594" width="36.6796875" style="652" customWidth="1"/>
    <col min="14595" max="14595" width="6.08984375" style="652" customWidth="1"/>
    <col min="14596" max="14596" width="9.76953125" style="652" bestFit="1" customWidth="1"/>
    <col min="14597" max="14600" width="5.31640625" style="652" customWidth="1"/>
    <col min="14601" max="14848" width="6.6796875" style="652"/>
    <col min="14849" max="14849" width="4.453125" style="652" customWidth="1"/>
    <col min="14850" max="14850" width="36.6796875" style="652" customWidth="1"/>
    <col min="14851" max="14851" width="6.08984375" style="652" customWidth="1"/>
    <col min="14852" max="14852" width="9.76953125" style="652" bestFit="1" customWidth="1"/>
    <col min="14853" max="14856" width="5.31640625" style="652" customWidth="1"/>
    <col min="14857" max="15104" width="6.6796875" style="652"/>
    <col min="15105" max="15105" width="4.453125" style="652" customWidth="1"/>
    <col min="15106" max="15106" width="36.6796875" style="652" customWidth="1"/>
    <col min="15107" max="15107" width="6.08984375" style="652" customWidth="1"/>
    <col min="15108" max="15108" width="9.76953125" style="652" bestFit="1" customWidth="1"/>
    <col min="15109" max="15112" width="5.31640625" style="652" customWidth="1"/>
    <col min="15113" max="15360" width="6.6796875" style="652"/>
    <col min="15361" max="15361" width="4.453125" style="652" customWidth="1"/>
    <col min="15362" max="15362" width="36.6796875" style="652" customWidth="1"/>
    <col min="15363" max="15363" width="6.08984375" style="652" customWidth="1"/>
    <col min="15364" max="15364" width="9.76953125" style="652" bestFit="1" customWidth="1"/>
    <col min="15365" max="15368" width="5.31640625" style="652" customWidth="1"/>
    <col min="15369" max="15616" width="6.6796875" style="652"/>
    <col min="15617" max="15617" width="4.453125" style="652" customWidth="1"/>
    <col min="15618" max="15618" width="36.6796875" style="652" customWidth="1"/>
    <col min="15619" max="15619" width="6.08984375" style="652" customWidth="1"/>
    <col min="15620" max="15620" width="9.76953125" style="652" bestFit="1" customWidth="1"/>
    <col min="15621" max="15624" width="5.31640625" style="652" customWidth="1"/>
    <col min="15625" max="15872" width="6.6796875" style="652"/>
    <col min="15873" max="15873" width="4.453125" style="652" customWidth="1"/>
    <col min="15874" max="15874" width="36.6796875" style="652" customWidth="1"/>
    <col min="15875" max="15875" width="6.08984375" style="652" customWidth="1"/>
    <col min="15876" max="15876" width="9.76953125" style="652" bestFit="1" customWidth="1"/>
    <col min="15877" max="15880" width="5.31640625" style="652" customWidth="1"/>
    <col min="15881" max="16128" width="6.6796875" style="652"/>
    <col min="16129" max="16129" width="4.453125" style="652" customWidth="1"/>
    <col min="16130" max="16130" width="36.6796875" style="652" customWidth="1"/>
    <col min="16131" max="16131" width="6.08984375" style="652" customWidth="1"/>
    <col min="16132" max="16132" width="9.76953125" style="652" bestFit="1" customWidth="1"/>
    <col min="16133" max="16136" width="5.31640625" style="652" customWidth="1"/>
    <col min="16137" max="16384" width="6.6796875" style="652"/>
  </cols>
  <sheetData>
    <row r="1" spans="1:31" ht="17.399999999999999">
      <c r="A1" s="1413" t="s">
        <v>17</v>
      </c>
      <c r="B1" s="1413"/>
      <c r="C1" s="1413"/>
      <c r="D1" s="1413"/>
      <c r="E1" s="1413"/>
      <c r="F1" s="1413"/>
      <c r="G1" s="1413"/>
      <c r="H1" s="1413"/>
    </row>
    <row r="2" spans="1:31" s="1024" customFormat="1">
      <c r="A2" s="1416" t="s">
        <v>312</v>
      </c>
      <c r="B2" s="1417"/>
      <c r="C2" s="1417"/>
      <c r="D2" s="1417"/>
      <c r="E2" s="1417"/>
      <c r="F2" s="1417"/>
      <c r="G2" s="1417"/>
      <c r="H2" s="1417"/>
    </row>
    <row r="3" spans="1:31" ht="16.8">
      <c r="A3" s="1415" t="s">
        <v>580</v>
      </c>
      <c r="B3" s="1415"/>
      <c r="C3" s="1415"/>
      <c r="D3" s="1415"/>
      <c r="E3" s="1415"/>
      <c r="F3" s="1415"/>
      <c r="G3" s="1415"/>
      <c r="H3" s="1415"/>
      <c r="I3" s="1025"/>
      <c r="J3" s="1025"/>
    </row>
    <row r="4" spans="1:31">
      <c r="A4" s="974"/>
      <c r="B4" s="974"/>
      <c r="C4" s="974"/>
      <c r="D4" s="974"/>
      <c r="E4" s="1414" t="s">
        <v>30</v>
      </c>
      <c r="F4" s="1414"/>
      <c r="G4" s="1414"/>
      <c r="H4" s="1414"/>
    </row>
    <row r="5" spans="1:31" ht="45">
      <c r="A5" s="971" t="s">
        <v>0</v>
      </c>
      <c r="B5" s="1026" t="s">
        <v>31</v>
      </c>
      <c r="C5" s="1027" t="s">
        <v>32</v>
      </c>
      <c r="D5" s="1028" t="s">
        <v>33</v>
      </c>
      <c r="E5" s="975" t="s">
        <v>284</v>
      </c>
      <c r="F5" s="975" t="s">
        <v>285</v>
      </c>
      <c r="G5" s="975" t="s">
        <v>286</v>
      </c>
      <c r="H5" s="975" t="s">
        <v>287</v>
      </c>
      <c r="I5" s="975" t="s">
        <v>288</v>
      </c>
      <c r="J5" s="975" t="s">
        <v>289</v>
      </c>
      <c r="K5" s="975" t="s">
        <v>290</v>
      </c>
      <c r="L5" s="975" t="s">
        <v>291</v>
      </c>
      <c r="M5" s="975" t="s">
        <v>292</v>
      </c>
      <c r="N5" s="975" t="s">
        <v>293</v>
      </c>
      <c r="O5" s="975" t="s">
        <v>294</v>
      </c>
      <c r="P5" s="975" t="s">
        <v>295</v>
      </c>
      <c r="Q5" s="975" t="s">
        <v>296</v>
      </c>
      <c r="R5" s="975" t="s">
        <v>297</v>
      </c>
      <c r="S5" s="975" t="s">
        <v>298</v>
      </c>
      <c r="T5" s="975" t="s">
        <v>299</v>
      </c>
      <c r="U5" s="975" t="s">
        <v>300</v>
      </c>
      <c r="V5" s="975" t="s">
        <v>301</v>
      </c>
      <c r="W5" s="975" t="s">
        <v>302</v>
      </c>
      <c r="X5" s="975" t="s">
        <v>303</v>
      </c>
      <c r="Y5" s="975" t="s">
        <v>304</v>
      </c>
      <c r="Z5" s="975" t="s">
        <v>305</v>
      </c>
      <c r="AA5" s="975" t="s">
        <v>306</v>
      </c>
      <c r="AB5" s="975" t="s">
        <v>307</v>
      </c>
      <c r="AC5" s="975" t="s">
        <v>308</v>
      </c>
      <c r="AD5" s="975" t="s">
        <v>309</v>
      </c>
      <c r="AE5" s="975" t="s">
        <v>310</v>
      </c>
    </row>
    <row r="6" spans="1:31" ht="32.4">
      <c r="A6" s="1029" t="s">
        <v>264</v>
      </c>
      <c r="B6" s="1029" t="s">
        <v>265</v>
      </c>
      <c r="C6" s="1029" t="s">
        <v>266</v>
      </c>
      <c r="D6" s="1030" t="s">
        <v>1641</v>
      </c>
      <c r="E6" s="1031" t="s">
        <v>268</v>
      </c>
      <c r="F6" s="1032">
        <v>-6</v>
      </c>
      <c r="G6" s="1031">
        <v>-7</v>
      </c>
      <c r="H6" s="1032">
        <v>-8</v>
      </c>
      <c r="I6" s="1031">
        <v>-9</v>
      </c>
      <c r="J6" s="1032">
        <v>-10</v>
      </c>
      <c r="K6" s="1031">
        <v>-11</v>
      </c>
      <c r="L6" s="1032">
        <v>-12</v>
      </c>
      <c r="M6" s="1031">
        <v>-13</v>
      </c>
      <c r="N6" s="1032">
        <v>-14</v>
      </c>
      <c r="O6" s="1031">
        <v>-15</v>
      </c>
      <c r="P6" s="1032">
        <v>-16</v>
      </c>
      <c r="Q6" s="1031">
        <v>-17</v>
      </c>
      <c r="R6" s="1032">
        <v>-18</v>
      </c>
      <c r="S6" s="1031">
        <v>-19</v>
      </c>
      <c r="T6" s="1032">
        <v>-20</v>
      </c>
      <c r="U6" s="1031">
        <v>-21</v>
      </c>
      <c r="V6" s="1032">
        <v>-22</v>
      </c>
      <c r="W6" s="1031">
        <v>-23</v>
      </c>
      <c r="X6" s="1032">
        <v>-24</v>
      </c>
      <c r="Y6" s="1031">
        <v>-25</v>
      </c>
      <c r="Z6" s="1032">
        <v>-26</v>
      </c>
      <c r="AA6" s="1031">
        <v>-27</v>
      </c>
      <c r="AB6" s="1032">
        <v>-28</v>
      </c>
      <c r="AC6" s="1031">
        <v>-29</v>
      </c>
      <c r="AD6" s="1032">
        <v>-30</v>
      </c>
      <c r="AE6" s="1031">
        <v>-31</v>
      </c>
    </row>
    <row r="7" spans="1:31" s="635" customFormat="1" ht="15.9">
      <c r="A7" s="1033"/>
      <c r="B7" s="1033" t="s">
        <v>364</v>
      </c>
      <c r="C7" s="1034"/>
      <c r="D7" s="1035">
        <f>+D8+D20</f>
        <v>415.33076999999992</v>
      </c>
      <c r="E7" s="1035">
        <f t="shared" ref="E7:AE7" si="0">+E8+E20</f>
        <v>27.130000000000003</v>
      </c>
      <c r="F7" s="1035">
        <f t="shared" si="0"/>
        <v>13.520000000000001</v>
      </c>
      <c r="G7" s="1035">
        <f t="shared" si="0"/>
        <v>4.5300000000000011</v>
      </c>
      <c r="H7" s="1035">
        <f t="shared" si="0"/>
        <v>22.6</v>
      </c>
      <c r="I7" s="1035">
        <f t="shared" si="0"/>
        <v>0</v>
      </c>
      <c r="J7" s="1035">
        <f t="shared" si="0"/>
        <v>0.44</v>
      </c>
      <c r="K7" s="1035">
        <f t="shared" si="0"/>
        <v>0.12</v>
      </c>
      <c r="L7" s="1035">
        <f t="shared" si="0"/>
        <v>0.79</v>
      </c>
      <c r="M7" s="1035">
        <f t="shared" si="0"/>
        <v>0</v>
      </c>
      <c r="N7" s="1035">
        <f t="shared" si="0"/>
        <v>0</v>
      </c>
      <c r="O7" s="1035">
        <f t="shared" si="0"/>
        <v>0.24</v>
      </c>
      <c r="P7" s="1035">
        <f t="shared" si="0"/>
        <v>0.02</v>
      </c>
      <c r="Q7" s="1035">
        <f t="shared" si="0"/>
        <v>0</v>
      </c>
      <c r="R7" s="1035">
        <f t="shared" si="0"/>
        <v>0</v>
      </c>
      <c r="S7" s="1035">
        <f t="shared" si="0"/>
        <v>0.1</v>
      </c>
      <c r="T7" s="1035">
        <f t="shared" si="0"/>
        <v>0</v>
      </c>
      <c r="U7" s="1035">
        <f t="shared" si="0"/>
        <v>95.33</v>
      </c>
      <c r="V7" s="1035">
        <f t="shared" si="0"/>
        <v>19.5</v>
      </c>
      <c r="W7" s="1035">
        <f t="shared" si="0"/>
        <v>5.6177000000000001</v>
      </c>
      <c r="X7" s="1035">
        <f t="shared" si="0"/>
        <v>13.969999999999999</v>
      </c>
      <c r="Y7" s="1035">
        <f t="shared" si="0"/>
        <v>31.699999999999996</v>
      </c>
      <c r="Z7" s="1035">
        <f t="shared" si="0"/>
        <v>12.083069999999998</v>
      </c>
      <c r="AA7" s="1035">
        <f t="shared" si="0"/>
        <v>4.6300000000000008</v>
      </c>
      <c r="AB7" s="1035">
        <f t="shared" si="0"/>
        <v>15.17</v>
      </c>
      <c r="AC7" s="1035">
        <f t="shared" si="0"/>
        <v>1.85</v>
      </c>
      <c r="AD7" s="1035">
        <f t="shared" si="0"/>
        <v>105.05</v>
      </c>
      <c r="AE7" s="1035">
        <f t="shared" si="0"/>
        <v>40.94</v>
      </c>
    </row>
    <row r="8" spans="1:31" s="635" customFormat="1" ht="15.9">
      <c r="A8" s="1036">
        <v>1</v>
      </c>
      <c r="B8" s="1036" t="s">
        <v>35</v>
      </c>
      <c r="C8" s="1037" t="s">
        <v>36</v>
      </c>
      <c r="D8" s="1038">
        <v>329.95306999999991</v>
      </c>
      <c r="E8" s="1039">
        <v>27.01</v>
      </c>
      <c r="F8" s="1039">
        <v>4.3499999999999996</v>
      </c>
      <c r="G8" s="1039">
        <v>0.03</v>
      </c>
      <c r="H8" s="1039">
        <v>10.67</v>
      </c>
      <c r="I8" s="1039">
        <v>0</v>
      </c>
      <c r="J8" s="1039">
        <v>0</v>
      </c>
      <c r="K8" s="1039">
        <v>0</v>
      </c>
      <c r="L8" s="1039">
        <v>0</v>
      </c>
      <c r="M8" s="1039">
        <v>0</v>
      </c>
      <c r="N8" s="1039">
        <v>0</v>
      </c>
      <c r="O8" s="1039">
        <v>0.1</v>
      </c>
      <c r="P8" s="1039">
        <v>0</v>
      </c>
      <c r="Q8" s="1039">
        <v>0</v>
      </c>
      <c r="R8" s="1039">
        <v>0</v>
      </c>
      <c r="S8" s="1039">
        <v>0</v>
      </c>
      <c r="T8" s="1039">
        <v>0</v>
      </c>
      <c r="U8" s="1039">
        <v>94.87</v>
      </c>
      <c r="V8" s="1039">
        <v>6.76</v>
      </c>
      <c r="W8" s="1039">
        <v>1.8</v>
      </c>
      <c r="X8" s="1039">
        <v>13.7</v>
      </c>
      <c r="Y8" s="1039">
        <v>28.349999999999994</v>
      </c>
      <c r="Z8" s="1039">
        <v>10.403069999999998</v>
      </c>
      <c r="AA8" s="1039">
        <v>1.73</v>
      </c>
      <c r="AB8" s="1039">
        <v>12.91</v>
      </c>
      <c r="AC8" s="1039">
        <v>1.34</v>
      </c>
      <c r="AD8" s="1039">
        <v>87.16</v>
      </c>
      <c r="AE8" s="1039">
        <v>28.770000000000003</v>
      </c>
    </row>
    <row r="9" spans="1:31" ht="15.3" hidden="1" customHeight="1">
      <c r="A9" s="1040" t="s">
        <v>38</v>
      </c>
      <c r="B9" s="1040" t="s">
        <v>39</v>
      </c>
      <c r="C9" s="1041" t="s">
        <v>40</v>
      </c>
      <c r="D9" s="1042">
        <v>26.12</v>
      </c>
      <c r="E9" s="1043">
        <v>0</v>
      </c>
      <c r="F9" s="1043">
        <v>0</v>
      </c>
      <c r="G9" s="1043">
        <v>0</v>
      </c>
      <c r="H9" s="1043">
        <v>0.3</v>
      </c>
      <c r="I9" s="1043">
        <v>0</v>
      </c>
      <c r="J9" s="1043">
        <v>0</v>
      </c>
      <c r="K9" s="1043">
        <v>0</v>
      </c>
      <c r="L9" s="1043">
        <v>0</v>
      </c>
      <c r="M9" s="1043">
        <v>0</v>
      </c>
      <c r="N9" s="1043">
        <v>0</v>
      </c>
      <c r="O9" s="1043">
        <v>0</v>
      </c>
      <c r="P9" s="1043">
        <v>0</v>
      </c>
      <c r="Q9" s="1043">
        <v>0</v>
      </c>
      <c r="R9" s="1043">
        <v>0</v>
      </c>
      <c r="S9" s="1043">
        <v>0</v>
      </c>
      <c r="T9" s="1043">
        <v>0</v>
      </c>
      <c r="U9" s="1043">
        <v>0</v>
      </c>
      <c r="V9" s="1043">
        <v>0</v>
      </c>
      <c r="W9" s="1043">
        <v>0</v>
      </c>
      <c r="X9" s="1043">
        <v>0</v>
      </c>
      <c r="Y9" s="1043">
        <v>2.6799999999999997</v>
      </c>
      <c r="Z9" s="1043">
        <v>7.52</v>
      </c>
      <c r="AA9" s="1043">
        <v>0.15</v>
      </c>
      <c r="AB9" s="1043">
        <v>2.91</v>
      </c>
      <c r="AC9" s="1043">
        <v>1.24</v>
      </c>
      <c r="AD9" s="1043">
        <v>8.41</v>
      </c>
      <c r="AE9" s="1043">
        <v>2.9099999999999997</v>
      </c>
    </row>
    <row r="10" spans="1:31" s="1048" customFormat="1">
      <c r="A10" s="1044"/>
      <c r="B10" s="1044" t="s">
        <v>41</v>
      </c>
      <c r="C10" s="1045" t="s">
        <v>42</v>
      </c>
      <c r="D10" s="1046">
        <v>21.810000000000002</v>
      </c>
      <c r="E10" s="1047">
        <v>0</v>
      </c>
      <c r="F10" s="1047">
        <v>0</v>
      </c>
      <c r="G10" s="1047">
        <v>0</v>
      </c>
      <c r="H10" s="1047">
        <v>0.3</v>
      </c>
      <c r="I10" s="1047">
        <v>0</v>
      </c>
      <c r="J10" s="1047">
        <v>0</v>
      </c>
      <c r="K10" s="1047">
        <v>0</v>
      </c>
      <c r="L10" s="1047">
        <v>0</v>
      </c>
      <c r="M10" s="1047">
        <v>0</v>
      </c>
      <c r="N10" s="1047">
        <v>0</v>
      </c>
      <c r="O10" s="1047">
        <v>0</v>
      </c>
      <c r="P10" s="1047">
        <v>0</v>
      </c>
      <c r="Q10" s="1047">
        <v>0</v>
      </c>
      <c r="R10" s="1047">
        <v>0</v>
      </c>
      <c r="S10" s="1047">
        <v>0</v>
      </c>
      <c r="T10" s="1047">
        <v>0</v>
      </c>
      <c r="U10" s="1047">
        <v>0</v>
      </c>
      <c r="V10" s="1047">
        <v>0</v>
      </c>
      <c r="W10" s="1047">
        <v>0</v>
      </c>
      <c r="X10" s="1047">
        <v>0</v>
      </c>
      <c r="Y10" s="1047">
        <v>2.67</v>
      </c>
      <c r="Z10" s="1047">
        <v>6.13</v>
      </c>
      <c r="AA10" s="1047">
        <v>0.15</v>
      </c>
      <c r="AB10" s="1047">
        <v>2.91</v>
      </c>
      <c r="AC10" s="1047">
        <v>1.24</v>
      </c>
      <c r="AD10" s="1047">
        <v>8.41</v>
      </c>
      <c r="AE10" s="1047">
        <v>0</v>
      </c>
    </row>
    <row r="11" spans="1:31" s="1048" customFormat="1">
      <c r="A11" s="1044"/>
      <c r="B11" s="1044" t="s">
        <v>1642</v>
      </c>
      <c r="C11" s="1045" t="s">
        <v>326</v>
      </c>
      <c r="D11" s="1046">
        <v>4.3099999999999996</v>
      </c>
      <c r="E11" s="1047">
        <v>0</v>
      </c>
      <c r="F11" s="1047">
        <v>0</v>
      </c>
      <c r="G11" s="1047">
        <v>0</v>
      </c>
      <c r="H11" s="1047">
        <v>0</v>
      </c>
      <c r="I11" s="1047">
        <v>0</v>
      </c>
      <c r="J11" s="1047">
        <v>0</v>
      </c>
      <c r="K11" s="1047">
        <v>0</v>
      </c>
      <c r="L11" s="1047">
        <v>0</v>
      </c>
      <c r="M11" s="1047">
        <v>0</v>
      </c>
      <c r="N11" s="1047">
        <v>0</v>
      </c>
      <c r="O11" s="1047">
        <v>0</v>
      </c>
      <c r="P11" s="1047">
        <v>0</v>
      </c>
      <c r="Q11" s="1047">
        <v>0</v>
      </c>
      <c r="R11" s="1047">
        <v>0</v>
      </c>
      <c r="S11" s="1047">
        <v>0</v>
      </c>
      <c r="T11" s="1047">
        <v>0</v>
      </c>
      <c r="U11" s="1047">
        <v>0</v>
      </c>
      <c r="V11" s="1047">
        <v>0</v>
      </c>
      <c r="W11" s="1047">
        <v>0</v>
      </c>
      <c r="X11" s="1047">
        <v>0</v>
      </c>
      <c r="Y11" s="1047">
        <v>0.01</v>
      </c>
      <c r="Z11" s="1047">
        <v>1.39</v>
      </c>
      <c r="AA11" s="1047">
        <v>0</v>
      </c>
      <c r="AB11" s="1047">
        <v>0</v>
      </c>
      <c r="AC11" s="1047">
        <v>0</v>
      </c>
      <c r="AD11" s="1047">
        <v>0</v>
      </c>
      <c r="AE11" s="1047">
        <v>2.9099999999999997</v>
      </c>
    </row>
    <row r="12" spans="1:31">
      <c r="A12" s="1040" t="s">
        <v>43</v>
      </c>
      <c r="B12" s="1040" t="s">
        <v>44</v>
      </c>
      <c r="C12" s="1041" t="s">
        <v>45</v>
      </c>
      <c r="D12" s="1042">
        <v>77.040000000000035</v>
      </c>
      <c r="E12" s="1049">
        <v>0</v>
      </c>
      <c r="F12" s="1049">
        <v>2.5</v>
      </c>
      <c r="G12" s="1049">
        <v>0</v>
      </c>
      <c r="H12" s="1049">
        <v>0.38</v>
      </c>
      <c r="I12" s="1049">
        <v>0</v>
      </c>
      <c r="J12" s="1049">
        <v>0</v>
      </c>
      <c r="K12" s="1049">
        <v>0</v>
      </c>
      <c r="L12" s="1049">
        <v>0</v>
      </c>
      <c r="M12" s="1049">
        <v>0</v>
      </c>
      <c r="N12" s="1049">
        <v>0</v>
      </c>
      <c r="O12" s="1049">
        <v>0</v>
      </c>
      <c r="P12" s="1049">
        <v>0</v>
      </c>
      <c r="Q12" s="1049">
        <v>0</v>
      </c>
      <c r="R12" s="1049">
        <v>0</v>
      </c>
      <c r="S12" s="1049">
        <v>0</v>
      </c>
      <c r="T12" s="1049">
        <v>0</v>
      </c>
      <c r="U12" s="1049">
        <v>44.470000000000006</v>
      </c>
      <c r="V12" s="1049">
        <v>6.32</v>
      </c>
      <c r="W12" s="1049">
        <v>0.78</v>
      </c>
      <c r="X12" s="1049">
        <v>6.27</v>
      </c>
      <c r="Y12" s="1049">
        <v>6.9300000000000006</v>
      </c>
      <c r="Z12" s="1049">
        <v>1.04</v>
      </c>
      <c r="AA12" s="1049">
        <v>0</v>
      </c>
      <c r="AB12" s="1049">
        <v>2.93</v>
      </c>
      <c r="AC12" s="1049">
        <v>0</v>
      </c>
      <c r="AD12" s="1049">
        <v>3.73</v>
      </c>
      <c r="AE12" s="1049">
        <v>1.6900000000000002</v>
      </c>
    </row>
    <row r="13" spans="1:31">
      <c r="A13" s="1040" t="s">
        <v>46</v>
      </c>
      <c r="B13" s="1040" t="s">
        <v>47</v>
      </c>
      <c r="C13" s="1041" t="s">
        <v>48</v>
      </c>
      <c r="D13" s="1042">
        <v>90.740000000000009</v>
      </c>
      <c r="E13" s="1049">
        <v>27.01</v>
      </c>
      <c r="F13" s="1049">
        <v>1.1599999999999999</v>
      </c>
      <c r="G13" s="1049">
        <v>0.03</v>
      </c>
      <c r="H13" s="1049">
        <v>8.48</v>
      </c>
      <c r="I13" s="1049">
        <v>0</v>
      </c>
      <c r="J13" s="1049">
        <v>0</v>
      </c>
      <c r="K13" s="1049">
        <v>0</v>
      </c>
      <c r="L13" s="1049">
        <v>0</v>
      </c>
      <c r="M13" s="1049">
        <v>0</v>
      </c>
      <c r="N13" s="1049">
        <v>0</v>
      </c>
      <c r="O13" s="1049">
        <v>0.1</v>
      </c>
      <c r="P13" s="1049">
        <v>0</v>
      </c>
      <c r="Q13" s="1049">
        <v>0</v>
      </c>
      <c r="R13" s="1049">
        <v>0</v>
      </c>
      <c r="S13" s="1049">
        <v>0</v>
      </c>
      <c r="T13" s="1049">
        <v>0</v>
      </c>
      <c r="U13" s="1049">
        <v>4.41</v>
      </c>
      <c r="V13" s="1049">
        <v>0.42</v>
      </c>
      <c r="W13" s="1049">
        <v>0</v>
      </c>
      <c r="X13" s="1049">
        <v>5.04</v>
      </c>
      <c r="Y13" s="1049">
        <v>13.009999999999994</v>
      </c>
      <c r="Z13" s="1049">
        <v>1.52</v>
      </c>
      <c r="AA13" s="1049">
        <v>1.58</v>
      </c>
      <c r="AB13" s="1049">
        <v>7.02</v>
      </c>
      <c r="AC13" s="1049">
        <v>0.1</v>
      </c>
      <c r="AD13" s="1049">
        <v>3.65</v>
      </c>
      <c r="AE13" s="1049">
        <v>17.21</v>
      </c>
    </row>
    <row r="14" spans="1:31" hidden="1">
      <c r="A14" s="1040" t="s">
        <v>49</v>
      </c>
      <c r="B14" s="1040" t="s">
        <v>50</v>
      </c>
      <c r="C14" s="1041" t="s">
        <v>51</v>
      </c>
      <c r="D14" s="1042">
        <v>0</v>
      </c>
      <c r="E14" s="1049">
        <v>0</v>
      </c>
      <c r="F14" s="1049">
        <v>0</v>
      </c>
      <c r="G14" s="1049">
        <v>0</v>
      </c>
      <c r="H14" s="1049">
        <v>0</v>
      </c>
      <c r="I14" s="1049">
        <v>0</v>
      </c>
      <c r="J14" s="1049">
        <v>0</v>
      </c>
      <c r="K14" s="1049">
        <v>0</v>
      </c>
      <c r="L14" s="1049">
        <v>0</v>
      </c>
      <c r="M14" s="1049">
        <v>0</v>
      </c>
      <c r="N14" s="1049">
        <v>0</v>
      </c>
      <c r="O14" s="1049">
        <v>0</v>
      </c>
      <c r="P14" s="1049">
        <v>0</v>
      </c>
      <c r="Q14" s="1049">
        <v>0</v>
      </c>
      <c r="R14" s="1049">
        <v>0</v>
      </c>
      <c r="S14" s="1049">
        <v>0</v>
      </c>
      <c r="T14" s="1049">
        <v>0</v>
      </c>
      <c r="U14" s="1049">
        <v>0</v>
      </c>
      <c r="V14" s="1049">
        <v>0</v>
      </c>
      <c r="W14" s="1049">
        <v>0</v>
      </c>
      <c r="X14" s="1049">
        <v>0</v>
      </c>
      <c r="Y14" s="1049">
        <v>0</v>
      </c>
      <c r="Z14" s="1049">
        <v>0</v>
      </c>
      <c r="AA14" s="1049">
        <v>0</v>
      </c>
      <c r="AB14" s="1049">
        <v>0</v>
      </c>
      <c r="AC14" s="1049">
        <v>0</v>
      </c>
      <c r="AD14" s="1049">
        <v>0</v>
      </c>
      <c r="AE14" s="1049">
        <v>0</v>
      </c>
    </row>
    <row r="15" spans="1:31" hidden="1">
      <c r="A15" s="1040" t="s">
        <v>52</v>
      </c>
      <c r="B15" s="1040" t="s">
        <v>53</v>
      </c>
      <c r="C15" s="1041" t="s">
        <v>54</v>
      </c>
      <c r="D15" s="1042">
        <v>0</v>
      </c>
      <c r="E15" s="1049">
        <v>0</v>
      </c>
      <c r="F15" s="1049">
        <v>0</v>
      </c>
      <c r="G15" s="1049">
        <v>0</v>
      </c>
      <c r="H15" s="1049">
        <v>0</v>
      </c>
      <c r="I15" s="1049">
        <v>0</v>
      </c>
      <c r="J15" s="1049">
        <v>0</v>
      </c>
      <c r="K15" s="1049">
        <v>0</v>
      </c>
      <c r="L15" s="1049">
        <v>0</v>
      </c>
      <c r="M15" s="1049">
        <v>0</v>
      </c>
      <c r="N15" s="1049">
        <v>0</v>
      </c>
      <c r="O15" s="1049">
        <v>0</v>
      </c>
      <c r="P15" s="1049">
        <v>0</v>
      </c>
      <c r="Q15" s="1049">
        <v>0</v>
      </c>
      <c r="R15" s="1049">
        <v>0</v>
      </c>
      <c r="S15" s="1049">
        <v>0</v>
      </c>
      <c r="T15" s="1049">
        <v>0</v>
      </c>
      <c r="U15" s="1049">
        <v>0</v>
      </c>
      <c r="V15" s="1049">
        <v>0</v>
      </c>
      <c r="W15" s="1049">
        <v>0</v>
      </c>
      <c r="X15" s="1049">
        <v>0</v>
      </c>
      <c r="Y15" s="1049">
        <v>0</v>
      </c>
      <c r="Z15" s="1049">
        <v>0</v>
      </c>
      <c r="AA15" s="1049">
        <v>0</v>
      </c>
      <c r="AB15" s="1049">
        <v>0</v>
      </c>
      <c r="AC15" s="1049">
        <v>0</v>
      </c>
      <c r="AD15" s="1049">
        <v>0</v>
      </c>
      <c r="AE15" s="1049">
        <v>0</v>
      </c>
    </row>
    <row r="16" spans="1:31">
      <c r="A16" s="1040" t="s">
        <v>49</v>
      </c>
      <c r="B16" s="1040" t="s">
        <v>56</v>
      </c>
      <c r="C16" s="1041" t="s">
        <v>57</v>
      </c>
      <c r="D16" s="1042">
        <v>60.150000000000013</v>
      </c>
      <c r="E16" s="1049">
        <v>0</v>
      </c>
      <c r="F16" s="1049">
        <v>0.69</v>
      </c>
      <c r="G16" s="1049">
        <v>0</v>
      </c>
      <c r="H16" s="1049">
        <v>0.41</v>
      </c>
      <c r="I16" s="1049">
        <v>0</v>
      </c>
      <c r="J16" s="1049">
        <v>0</v>
      </c>
      <c r="K16" s="1049">
        <v>0</v>
      </c>
      <c r="L16" s="1049">
        <v>0</v>
      </c>
      <c r="M16" s="1049">
        <v>0</v>
      </c>
      <c r="N16" s="1049">
        <v>0</v>
      </c>
      <c r="O16" s="1049">
        <v>0</v>
      </c>
      <c r="P16" s="1049">
        <v>0</v>
      </c>
      <c r="Q16" s="1049">
        <v>0</v>
      </c>
      <c r="R16" s="1049">
        <v>0</v>
      </c>
      <c r="S16" s="1049">
        <v>0</v>
      </c>
      <c r="T16" s="1049">
        <v>0</v>
      </c>
      <c r="U16" s="1049">
        <v>45.99</v>
      </c>
      <c r="V16" s="1049">
        <v>0</v>
      </c>
      <c r="W16" s="1049">
        <v>0</v>
      </c>
      <c r="X16" s="1049">
        <v>2.25</v>
      </c>
      <c r="Y16" s="1049">
        <v>5.73</v>
      </c>
      <c r="Z16" s="1049">
        <v>0.03</v>
      </c>
      <c r="AA16" s="1049">
        <v>0</v>
      </c>
      <c r="AB16" s="1049">
        <v>0</v>
      </c>
      <c r="AC16" s="1049">
        <v>0</v>
      </c>
      <c r="AD16" s="1049">
        <v>0.06</v>
      </c>
      <c r="AE16" s="1049">
        <v>4.99</v>
      </c>
    </row>
    <row r="17" spans="1:31">
      <c r="A17" s="1040" t="s">
        <v>52</v>
      </c>
      <c r="B17" s="1040" t="s">
        <v>1066</v>
      </c>
      <c r="C17" s="1041" t="s">
        <v>61</v>
      </c>
      <c r="D17" s="1050">
        <v>75.903069999999985</v>
      </c>
      <c r="E17" s="1049">
        <v>0</v>
      </c>
      <c r="F17" s="1049">
        <v>0</v>
      </c>
      <c r="G17" s="1049">
        <v>0</v>
      </c>
      <c r="H17" s="1049">
        <v>1.1000000000000001</v>
      </c>
      <c r="I17" s="1049">
        <v>0</v>
      </c>
      <c r="J17" s="1049">
        <v>0</v>
      </c>
      <c r="K17" s="1049">
        <v>0</v>
      </c>
      <c r="L17" s="1049">
        <v>0</v>
      </c>
      <c r="M17" s="1049">
        <v>0</v>
      </c>
      <c r="N17" s="1049">
        <v>0</v>
      </c>
      <c r="O17" s="1049">
        <v>0</v>
      </c>
      <c r="P17" s="1049">
        <v>0</v>
      </c>
      <c r="Q17" s="1049">
        <v>0</v>
      </c>
      <c r="R17" s="1049">
        <v>0</v>
      </c>
      <c r="S17" s="1049">
        <v>0</v>
      </c>
      <c r="T17" s="1049">
        <v>0</v>
      </c>
      <c r="U17" s="1049">
        <v>0</v>
      </c>
      <c r="V17" s="1049">
        <v>0.02</v>
      </c>
      <c r="W17" s="1049">
        <v>1.02</v>
      </c>
      <c r="X17" s="1049">
        <v>0.14000000000000001</v>
      </c>
      <c r="Y17" s="1049">
        <v>0</v>
      </c>
      <c r="Z17" s="1049">
        <v>0.29307</v>
      </c>
      <c r="AA17" s="1049">
        <v>0</v>
      </c>
      <c r="AB17" s="1049">
        <v>0.05</v>
      </c>
      <c r="AC17" s="1049">
        <v>0</v>
      </c>
      <c r="AD17" s="1049">
        <v>71.309999999999988</v>
      </c>
      <c r="AE17" s="1049">
        <v>1.9699999999999998</v>
      </c>
    </row>
    <row r="18" spans="1:31" hidden="1">
      <c r="A18" s="1040" t="s">
        <v>62</v>
      </c>
      <c r="B18" s="1040" t="s">
        <v>63</v>
      </c>
      <c r="C18" s="1041" t="s">
        <v>64</v>
      </c>
      <c r="D18" s="1042">
        <v>0</v>
      </c>
      <c r="E18" s="1049">
        <v>0</v>
      </c>
      <c r="F18" s="1049">
        <v>0</v>
      </c>
      <c r="G18" s="1049">
        <v>0</v>
      </c>
      <c r="H18" s="1049">
        <v>0</v>
      </c>
      <c r="I18" s="1049">
        <v>0</v>
      </c>
      <c r="J18" s="1049">
        <v>0</v>
      </c>
      <c r="K18" s="1049">
        <v>0</v>
      </c>
      <c r="L18" s="1049">
        <v>0</v>
      </c>
      <c r="M18" s="1049">
        <v>0</v>
      </c>
      <c r="N18" s="1049">
        <v>0</v>
      </c>
      <c r="O18" s="1049">
        <v>0</v>
      </c>
      <c r="P18" s="1049">
        <v>0</v>
      </c>
      <c r="Q18" s="1049">
        <v>0</v>
      </c>
      <c r="R18" s="1049">
        <v>0</v>
      </c>
      <c r="S18" s="1049">
        <v>0</v>
      </c>
      <c r="T18" s="1049">
        <v>0</v>
      </c>
      <c r="U18" s="1049">
        <v>0</v>
      </c>
      <c r="V18" s="1049">
        <v>0</v>
      </c>
      <c r="W18" s="1049">
        <v>0</v>
      </c>
      <c r="X18" s="1049">
        <v>0</v>
      </c>
      <c r="Y18" s="1049">
        <v>0</v>
      </c>
      <c r="Z18" s="1049">
        <v>0</v>
      </c>
      <c r="AA18" s="1049">
        <v>0</v>
      </c>
      <c r="AB18" s="1049">
        <v>0</v>
      </c>
      <c r="AC18" s="1049">
        <v>0</v>
      </c>
      <c r="AD18" s="1049">
        <v>0</v>
      </c>
      <c r="AE18" s="1049">
        <v>0</v>
      </c>
    </row>
    <row r="19" spans="1:31" ht="15.3" hidden="1" customHeight="1">
      <c r="A19" s="1040" t="s">
        <v>62</v>
      </c>
      <c r="B19" s="1040" t="s">
        <v>66</v>
      </c>
      <c r="C19" s="1041" t="s">
        <v>67</v>
      </c>
      <c r="D19" s="1042">
        <v>0</v>
      </c>
      <c r="E19" s="1049">
        <v>0</v>
      </c>
      <c r="F19" s="1049">
        <v>0</v>
      </c>
      <c r="G19" s="1049">
        <v>0</v>
      </c>
      <c r="H19" s="1049">
        <v>0</v>
      </c>
      <c r="I19" s="1049">
        <v>0</v>
      </c>
      <c r="J19" s="1049">
        <v>0</v>
      </c>
      <c r="K19" s="1049">
        <v>0</v>
      </c>
      <c r="L19" s="1049">
        <v>0</v>
      </c>
      <c r="M19" s="1049">
        <v>0</v>
      </c>
      <c r="N19" s="1049">
        <v>0</v>
      </c>
      <c r="O19" s="1049">
        <v>0</v>
      </c>
      <c r="P19" s="1049">
        <v>0</v>
      </c>
      <c r="Q19" s="1049">
        <v>0</v>
      </c>
      <c r="R19" s="1049">
        <v>0</v>
      </c>
      <c r="S19" s="1049">
        <v>0</v>
      </c>
      <c r="T19" s="1049">
        <v>0</v>
      </c>
      <c r="U19" s="1049">
        <v>0</v>
      </c>
      <c r="V19" s="1049">
        <v>0</v>
      </c>
      <c r="W19" s="1049">
        <v>0</v>
      </c>
      <c r="X19" s="1049">
        <v>0</v>
      </c>
      <c r="Y19" s="1049">
        <v>0</v>
      </c>
      <c r="Z19" s="1049">
        <v>0</v>
      </c>
      <c r="AA19" s="1049">
        <v>0</v>
      </c>
      <c r="AB19" s="1049">
        <v>0</v>
      </c>
      <c r="AC19" s="1049">
        <v>0</v>
      </c>
      <c r="AD19" s="1049">
        <v>0</v>
      </c>
      <c r="AE19" s="1049">
        <v>0</v>
      </c>
    </row>
    <row r="20" spans="1:31" s="635" customFormat="1" ht="15.3" customHeight="1">
      <c r="A20" s="1051">
        <v>2</v>
      </c>
      <c r="B20" s="1051" t="s">
        <v>68</v>
      </c>
      <c r="C20" s="1037" t="s">
        <v>69</v>
      </c>
      <c r="D20" s="1038">
        <v>85.377700000000019</v>
      </c>
      <c r="E20" s="1052">
        <v>0.12</v>
      </c>
      <c r="F20" s="1052">
        <v>9.1700000000000017</v>
      </c>
      <c r="G20" s="1052">
        <v>4.5000000000000009</v>
      </c>
      <c r="H20" s="1052">
        <v>11.93</v>
      </c>
      <c r="I20" s="1052">
        <v>0</v>
      </c>
      <c r="J20" s="1052">
        <v>0.44</v>
      </c>
      <c r="K20" s="1052">
        <v>0.12</v>
      </c>
      <c r="L20" s="1052">
        <v>0.79</v>
      </c>
      <c r="M20" s="1052">
        <v>0</v>
      </c>
      <c r="N20" s="1052">
        <v>0</v>
      </c>
      <c r="O20" s="1052">
        <v>0.13999999999999999</v>
      </c>
      <c r="P20" s="1052">
        <v>0.02</v>
      </c>
      <c r="Q20" s="1052">
        <v>0</v>
      </c>
      <c r="R20" s="1052">
        <v>0</v>
      </c>
      <c r="S20" s="1052">
        <v>0.1</v>
      </c>
      <c r="T20" s="1052">
        <v>0</v>
      </c>
      <c r="U20" s="1052">
        <v>0.46</v>
      </c>
      <c r="V20" s="1052">
        <v>12.74</v>
      </c>
      <c r="W20" s="1052">
        <v>3.8176999999999999</v>
      </c>
      <c r="X20" s="1052">
        <v>0.27</v>
      </c>
      <c r="Y20" s="1052">
        <v>3.3499999999999996</v>
      </c>
      <c r="Z20" s="1052">
        <v>1.6800000000000002</v>
      </c>
      <c r="AA20" s="1052">
        <v>2.9000000000000004</v>
      </c>
      <c r="AB20" s="1052">
        <v>2.2600000000000002</v>
      </c>
      <c r="AC20" s="1052">
        <v>0.51</v>
      </c>
      <c r="AD20" s="1052">
        <v>17.89</v>
      </c>
      <c r="AE20" s="1052">
        <v>12.169999999999996</v>
      </c>
    </row>
    <row r="21" spans="1:31">
      <c r="A21" s="1040" t="s">
        <v>70</v>
      </c>
      <c r="B21" s="1040" t="s">
        <v>71</v>
      </c>
      <c r="C21" s="1041" t="s">
        <v>72</v>
      </c>
      <c r="D21" s="1042">
        <v>0.04</v>
      </c>
      <c r="E21" s="1049">
        <v>0</v>
      </c>
      <c r="F21" s="1049">
        <v>0</v>
      </c>
      <c r="G21" s="1049">
        <v>0</v>
      </c>
      <c r="H21" s="1049">
        <v>0</v>
      </c>
      <c r="I21" s="1049">
        <v>0</v>
      </c>
      <c r="J21" s="1049">
        <v>0.04</v>
      </c>
      <c r="K21" s="1049">
        <v>0</v>
      </c>
      <c r="L21" s="1049">
        <v>0</v>
      </c>
      <c r="M21" s="1049">
        <v>0</v>
      </c>
      <c r="N21" s="1049">
        <v>0</v>
      </c>
      <c r="O21" s="1049">
        <v>0</v>
      </c>
      <c r="P21" s="1049">
        <v>0</v>
      </c>
      <c r="Q21" s="1049">
        <v>0</v>
      </c>
      <c r="R21" s="1049">
        <v>0</v>
      </c>
      <c r="S21" s="1049">
        <v>0</v>
      </c>
      <c r="T21" s="1049">
        <v>0</v>
      </c>
      <c r="U21" s="1049">
        <v>0</v>
      </c>
      <c r="V21" s="1049">
        <v>0</v>
      </c>
      <c r="W21" s="1049">
        <v>0</v>
      </c>
      <c r="X21" s="1049">
        <v>0</v>
      </c>
      <c r="Y21" s="1049">
        <v>0</v>
      </c>
      <c r="Z21" s="1049">
        <v>0</v>
      </c>
      <c r="AA21" s="1049">
        <v>0</v>
      </c>
      <c r="AB21" s="1049">
        <v>0</v>
      </c>
      <c r="AC21" s="1049">
        <v>0</v>
      </c>
      <c r="AD21" s="1049">
        <v>0</v>
      </c>
      <c r="AE21" s="1049">
        <v>0</v>
      </c>
    </row>
    <row r="22" spans="1:31" ht="15.3" hidden="1" customHeight="1">
      <c r="A22" s="1040" t="s">
        <v>73</v>
      </c>
      <c r="B22" s="1040" t="s">
        <v>74</v>
      </c>
      <c r="C22" s="1041" t="s">
        <v>75</v>
      </c>
      <c r="D22" s="1042">
        <v>0</v>
      </c>
      <c r="E22" s="1049">
        <v>0</v>
      </c>
      <c r="F22" s="1049">
        <v>0</v>
      </c>
      <c r="G22" s="1049">
        <v>0</v>
      </c>
      <c r="H22" s="1049">
        <v>0</v>
      </c>
      <c r="I22" s="1049">
        <v>0</v>
      </c>
      <c r="J22" s="1049">
        <v>0</v>
      </c>
      <c r="K22" s="1049">
        <v>0</v>
      </c>
      <c r="L22" s="1049">
        <v>0</v>
      </c>
      <c r="M22" s="1049">
        <v>0</v>
      </c>
      <c r="N22" s="1049">
        <v>0</v>
      </c>
      <c r="O22" s="1049">
        <v>0</v>
      </c>
      <c r="P22" s="1049">
        <v>0</v>
      </c>
      <c r="Q22" s="1049">
        <v>0</v>
      </c>
      <c r="R22" s="1049">
        <v>0</v>
      </c>
      <c r="S22" s="1049">
        <v>0</v>
      </c>
      <c r="T22" s="1049">
        <v>0</v>
      </c>
      <c r="U22" s="1049">
        <v>0</v>
      </c>
      <c r="V22" s="1049">
        <v>0</v>
      </c>
      <c r="W22" s="1049">
        <v>0</v>
      </c>
      <c r="X22" s="1049">
        <v>0</v>
      </c>
      <c r="Y22" s="1049">
        <v>0</v>
      </c>
      <c r="Z22" s="1049">
        <v>0</v>
      </c>
      <c r="AA22" s="1049">
        <v>0</v>
      </c>
      <c r="AB22" s="1049">
        <v>0</v>
      </c>
      <c r="AC22" s="1049">
        <v>0</v>
      </c>
      <c r="AD22" s="1049">
        <v>0</v>
      </c>
      <c r="AE22" s="1049">
        <v>0</v>
      </c>
    </row>
    <row r="23" spans="1:31" hidden="1">
      <c r="A23" s="1040" t="s">
        <v>76</v>
      </c>
      <c r="B23" s="1040" t="s">
        <v>77</v>
      </c>
      <c r="C23" s="1041" t="s">
        <v>78</v>
      </c>
      <c r="D23" s="1042">
        <v>0</v>
      </c>
      <c r="E23" s="1049">
        <v>0</v>
      </c>
      <c r="F23" s="1049">
        <v>0</v>
      </c>
      <c r="G23" s="1049">
        <v>0</v>
      </c>
      <c r="H23" s="1049">
        <v>0</v>
      </c>
      <c r="I23" s="1049">
        <v>0</v>
      </c>
      <c r="J23" s="1049">
        <v>0</v>
      </c>
      <c r="K23" s="1049">
        <v>0</v>
      </c>
      <c r="L23" s="1049">
        <v>0</v>
      </c>
      <c r="M23" s="1049">
        <v>0</v>
      </c>
      <c r="N23" s="1049">
        <v>0</v>
      </c>
      <c r="O23" s="1049">
        <v>0</v>
      </c>
      <c r="P23" s="1049">
        <v>0</v>
      </c>
      <c r="Q23" s="1049">
        <v>0</v>
      </c>
      <c r="R23" s="1049">
        <v>0</v>
      </c>
      <c r="S23" s="1049">
        <v>0</v>
      </c>
      <c r="T23" s="1049">
        <v>0</v>
      </c>
      <c r="U23" s="1049">
        <v>0</v>
      </c>
      <c r="V23" s="1049">
        <v>0</v>
      </c>
      <c r="W23" s="1049">
        <v>0</v>
      </c>
      <c r="X23" s="1049">
        <v>0</v>
      </c>
      <c r="Y23" s="1049">
        <v>0</v>
      </c>
      <c r="Z23" s="1049">
        <v>0</v>
      </c>
      <c r="AA23" s="1049">
        <v>0</v>
      </c>
      <c r="AB23" s="1049">
        <v>0</v>
      </c>
      <c r="AC23" s="1049">
        <v>0</v>
      </c>
      <c r="AD23" s="1049">
        <v>0</v>
      </c>
      <c r="AE23" s="1049">
        <v>0</v>
      </c>
    </row>
    <row r="24" spans="1:31" hidden="1">
      <c r="A24" s="1040" t="s">
        <v>79</v>
      </c>
      <c r="B24" s="1040" t="s">
        <v>1643</v>
      </c>
      <c r="C24" s="1041" t="s">
        <v>329</v>
      </c>
      <c r="D24" s="1042">
        <v>0</v>
      </c>
      <c r="E24" s="1049">
        <v>0</v>
      </c>
      <c r="F24" s="1049">
        <v>0</v>
      </c>
      <c r="G24" s="1049">
        <v>0</v>
      </c>
      <c r="H24" s="1049">
        <v>0</v>
      </c>
      <c r="I24" s="1049">
        <v>0</v>
      </c>
      <c r="J24" s="1049">
        <v>0</v>
      </c>
      <c r="K24" s="1049">
        <v>0</v>
      </c>
      <c r="L24" s="1049">
        <v>0</v>
      </c>
      <c r="M24" s="1049">
        <v>0</v>
      </c>
      <c r="N24" s="1049">
        <v>0</v>
      </c>
      <c r="O24" s="1049">
        <v>0</v>
      </c>
      <c r="P24" s="1049">
        <v>0</v>
      </c>
      <c r="Q24" s="1049">
        <v>0</v>
      </c>
      <c r="R24" s="1049">
        <v>0</v>
      </c>
      <c r="S24" s="1049">
        <v>0</v>
      </c>
      <c r="T24" s="1049">
        <v>0</v>
      </c>
      <c r="U24" s="1049">
        <v>0</v>
      </c>
      <c r="V24" s="1049">
        <v>0</v>
      </c>
      <c r="W24" s="1049">
        <v>0</v>
      </c>
      <c r="X24" s="1049">
        <v>0</v>
      </c>
      <c r="Y24" s="1049">
        <v>0</v>
      </c>
      <c r="Z24" s="1049">
        <v>0</v>
      </c>
      <c r="AA24" s="1049">
        <v>0</v>
      </c>
      <c r="AB24" s="1049">
        <v>0</v>
      </c>
      <c r="AC24" s="1049">
        <v>0</v>
      </c>
      <c r="AD24" s="1049">
        <v>0</v>
      </c>
      <c r="AE24" s="1049">
        <v>0</v>
      </c>
    </row>
    <row r="25" spans="1:31" hidden="1">
      <c r="A25" s="1040" t="s">
        <v>82</v>
      </c>
      <c r="B25" s="1040" t="s">
        <v>80</v>
      </c>
      <c r="C25" s="1041" t="s">
        <v>81</v>
      </c>
      <c r="D25" s="1042">
        <v>0</v>
      </c>
      <c r="E25" s="1049">
        <v>0</v>
      </c>
      <c r="F25" s="1049">
        <v>0</v>
      </c>
      <c r="G25" s="1049">
        <v>0</v>
      </c>
      <c r="H25" s="1049">
        <v>0</v>
      </c>
      <c r="I25" s="1049">
        <v>0</v>
      </c>
      <c r="J25" s="1049">
        <v>0</v>
      </c>
      <c r="K25" s="1049">
        <v>0</v>
      </c>
      <c r="L25" s="1049">
        <v>0</v>
      </c>
      <c r="M25" s="1049">
        <v>0</v>
      </c>
      <c r="N25" s="1049">
        <v>0</v>
      </c>
      <c r="O25" s="1049">
        <v>0</v>
      </c>
      <c r="P25" s="1049">
        <v>0</v>
      </c>
      <c r="Q25" s="1049">
        <v>0</v>
      </c>
      <c r="R25" s="1049">
        <v>0</v>
      </c>
      <c r="S25" s="1049">
        <v>0</v>
      </c>
      <c r="T25" s="1049">
        <v>0</v>
      </c>
      <c r="U25" s="1049">
        <v>0</v>
      </c>
      <c r="V25" s="1049">
        <v>0</v>
      </c>
      <c r="W25" s="1049">
        <v>0</v>
      </c>
      <c r="X25" s="1049">
        <v>0</v>
      </c>
      <c r="Y25" s="1049">
        <v>0</v>
      </c>
      <c r="Z25" s="1049">
        <v>0</v>
      </c>
      <c r="AA25" s="1049">
        <v>0</v>
      </c>
      <c r="AB25" s="1049">
        <v>0</v>
      </c>
      <c r="AC25" s="1049">
        <v>0</v>
      </c>
      <c r="AD25" s="1049">
        <v>0</v>
      </c>
      <c r="AE25" s="1049">
        <v>0</v>
      </c>
    </row>
    <row r="26" spans="1:31" hidden="1">
      <c r="A26" s="1040" t="s">
        <v>76</v>
      </c>
      <c r="B26" s="1040" t="s">
        <v>83</v>
      </c>
      <c r="C26" s="1041" t="s">
        <v>84</v>
      </c>
      <c r="D26" s="1042">
        <v>0</v>
      </c>
      <c r="E26" s="1049">
        <v>0</v>
      </c>
      <c r="F26" s="1049">
        <v>0</v>
      </c>
      <c r="G26" s="1049">
        <v>0</v>
      </c>
      <c r="H26" s="1049">
        <v>0</v>
      </c>
      <c r="I26" s="1049">
        <v>0</v>
      </c>
      <c r="J26" s="1049">
        <v>0</v>
      </c>
      <c r="K26" s="1049">
        <v>0</v>
      </c>
      <c r="L26" s="1049">
        <v>0</v>
      </c>
      <c r="M26" s="1049">
        <v>0</v>
      </c>
      <c r="N26" s="1049">
        <v>0</v>
      </c>
      <c r="O26" s="1049">
        <v>0</v>
      </c>
      <c r="P26" s="1049">
        <v>0</v>
      </c>
      <c r="Q26" s="1049">
        <v>0</v>
      </c>
      <c r="R26" s="1049">
        <v>0</v>
      </c>
      <c r="S26" s="1049">
        <v>0</v>
      </c>
      <c r="T26" s="1049">
        <v>0</v>
      </c>
      <c r="U26" s="1049">
        <v>0</v>
      </c>
      <c r="V26" s="1049">
        <v>0</v>
      </c>
      <c r="W26" s="1049">
        <v>0</v>
      </c>
      <c r="X26" s="1049">
        <v>0</v>
      </c>
      <c r="Y26" s="1049">
        <v>0</v>
      </c>
      <c r="Z26" s="1049">
        <v>0</v>
      </c>
      <c r="AA26" s="1049">
        <v>0</v>
      </c>
      <c r="AB26" s="1049">
        <v>0</v>
      </c>
      <c r="AC26" s="1049">
        <v>0</v>
      </c>
      <c r="AD26" s="1049">
        <v>0</v>
      </c>
      <c r="AE26" s="1049">
        <v>0</v>
      </c>
    </row>
    <row r="27" spans="1:31">
      <c r="A27" s="1040" t="s">
        <v>73</v>
      </c>
      <c r="B27" s="1040" t="s">
        <v>86</v>
      </c>
      <c r="C27" s="1041" t="s">
        <v>87</v>
      </c>
      <c r="D27" s="1042">
        <v>1.0620000000000001</v>
      </c>
      <c r="E27" s="1049">
        <v>0</v>
      </c>
      <c r="F27" s="1049">
        <v>0</v>
      </c>
      <c r="G27" s="1049">
        <v>0.23</v>
      </c>
      <c r="H27" s="1049">
        <v>0</v>
      </c>
      <c r="I27" s="1049">
        <v>0</v>
      </c>
      <c r="J27" s="1049">
        <v>0</v>
      </c>
      <c r="K27" s="1049">
        <v>0</v>
      </c>
      <c r="L27" s="1049">
        <v>0.03</v>
      </c>
      <c r="M27" s="1049">
        <v>0</v>
      </c>
      <c r="N27" s="1049">
        <v>0</v>
      </c>
      <c r="O27" s="1049">
        <v>4.9999999999999989E-2</v>
      </c>
      <c r="P27" s="1049">
        <v>0</v>
      </c>
      <c r="Q27" s="1049">
        <v>0</v>
      </c>
      <c r="R27" s="1049">
        <v>0</v>
      </c>
      <c r="S27" s="1049">
        <v>0</v>
      </c>
      <c r="T27" s="1049">
        <v>0</v>
      </c>
      <c r="U27" s="1049">
        <v>0.44</v>
      </c>
      <c r="V27" s="1049">
        <v>0</v>
      </c>
      <c r="W27" s="1049">
        <v>0.27200000000000002</v>
      </c>
      <c r="X27" s="1049">
        <v>0</v>
      </c>
      <c r="Y27" s="1049">
        <v>0</v>
      </c>
      <c r="Z27" s="1049">
        <v>0</v>
      </c>
      <c r="AA27" s="1049">
        <v>0</v>
      </c>
      <c r="AB27" s="1049">
        <v>0</v>
      </c>
      <c r="AC27" s="1049">
        <v>0</v>
      </c>
      <c r="AD27" s="1049">
        <v>0</v>
      </c>
      <c r="AE27" s="1049">
        <v>0.04</v>
      </c>
    </row>
    <row r="28" spans="1:31" hidden="1">
      <c r="A28" s="1040" t="s">
        <v>82</v>
      </c>
      <c r="B28" s="1040" t="s">
        <v>89</v>
      </c>
      <c r="C28" s="1041" t="s">
        <v>90</v>
      </c>
      <c r="D28" s="1042">
        <v>0</v>
      </c>
      <c r="E28" s="1049">
        <v>0</v>
      </c>
      <c r="F28" s="1049">
        <v>0</v>
      </c>
      <c r="G28" s="1049">
        <v>0</v>
      </c>
      <c r="H28" s="1049">
        <v>0</v>
      </c>
      <c r="I28" s="1049">
        <v>0</v>
      </c>
      <c r="J28" s="1049">
        <v>0</v>
      </c>
      <c r="K28" s="1049">
        <v>0</v>
      </c>
      <c r="L28" s="1049">
        <v>0</v>
      </c>
      <c r="M28" s="1049">
        <v>0</v>
      </c>
      <c r="N28" s="1049">
        <v>0</v>
      </c>
      <c r="O28" s="1049">
        <v>0</v>
      </c>
      <c r="P28" s="1049">
        <v>0</v>
      </c>
      <c r="Q28" s="1049">
        <v>0</v>
      </c>
      <c r="R28" s="1049">
        <v>0</v>
      </c>
      <c r="S28" s="1049">
        <v>0</v>
      </c>
      <c r="T28" s="1049">
        <v>0</v>
      </c>
      <c r="U28" s="1049">
        <v>0</v>
      </c>
      <c r="V28" s="1049">
        <v>0</v>
      </c>
      <c r="W28" s="1049">
        <v>0</v>
      </c>
      <c r="X28" s="1049">
        <v>0</v>
      </c>
      <c r="Y28" s="1049">
        <v>0</v>
      </c>
      <c r="Z28" s="1049">
        <v>0</v>
      </c>
      <c r="AA28" s="1049">
        <v>0</v>
      </c>
      <c r="AB28" s="1049">
        <v>0</v>
      </c>
      <c r="AC28" s="1049">
        <v>0</v>
      </c>
      <c r="AD28" s="1049">
        <v>0</v>
      </c>
      <c r="AE28" s="1049">
        <v>0</v>
      </c>
    </row>
    <row r="29" spans="1:31" ht="32.4" hidden="1">
      <c r="A29" s="1053" t="s">
        <v>159</v>
      </c>
      <c r="B29" s="1040" t="s">
        <v>92</v>
      </c>
      <c r="C29" s="1041" t="s">
        <v>93</v>
      </c>
      <c r="D29" s="1050">
        <v>0</v>
      </c>
      <c r="E29" s="1049">
        <v>0</v>
      </c>
      <c r="F29" s="1049">
        <v>0</v>
      </c>
      <c r="G29" s="1049">
        <v>0</v>
      </c>
      <c r="H29" s="1049">
        <v>0</v>
      </c>
      <c r="I29" s="1049">
        <v>0</v>
      </c>
      <c r="J29" s="1049">
        <v>0</v>
      </c>
      <c r="K29" s="1049">
        <v>0</v>
      </c>
      <c r="L29" s="1049">
        <v>0</v>
      </c>
      <c r="M29" s="1049">
        <v>0</v>
      </c>
      <c r="N29" s="1049">
        <v>0</v>
      </c>
      <c r="O29" s="1049">
        <v>0</v>
      </c>
      <c r="P29" s="1049">
        <v>0</v>
      </c>
      <c r="Q29" s="1049">
        <v>0</v>
      </c>
      <c r="R29" s="1049">
        <v>0</v>
      </c>
      <c r="S29" s="1049">
        <v>0</v>
      </c>
      <c r="T29" s="1049">
        <v>0</v>
      </c>
      <c r="U29" s="1049">
        <v>0</v>
      </c>
      <c r="V29" s="1049">
        <v>0</v>
      </c>
      <c r="W29" s="1049">
        <v>0</v>
      </c>
      <c r="X29" s="1049">
        <v>0</v>
      </c>
      <c r="Y29" s="1049">
        <v>0</v>
      </c>
      <c r="Z29" s="1049">
        <v>0</v>
      </c>
      <c r="AA29" s="1049">
        <v>0</v>
      </c>
      <c r="AB29" s="1049">
        <v>0</v>
      </c>
      <c r="AC29" s="1049">
        <v>0</v>
      </c>
      <c r="AD29" s="1049">
        <v>0</v>
      </c>
      <c r="AE29" s="1049">
        <v>0</v>
      </c>
    </row>
    <row r="30" spans="1:31" ht="32.4">
      <c r="A30" s="1040" t="s">
        <v>76</v>
      </c>
      <c r="B30" s="1040" t="s">
        <v>174</v>
      </c>
      <c r="C30" s="1041" t="s">
        <v>95</v>
      </c>
      <c r="D30" s="1050">
        <f>SUM(D32:D46)</f>
        <v>18.690000000000001</v>
      </c>
      <c r="E30" s="1050">
        <f t="shared" ref="E30:AE30" si="1">SUM(E32:E46)</f>
        <v>0</v>
      </c>
      <c r="F30" s="1050">
        <f t="shared" si="1"/>
        <v>1.2300000000000002</v>
      </c>
      <c r="G30" s="1050">
        <f t="shared" si="1"/>
        <v>0.11</v>
      </c>
      <c r="H30" s="1050">
        <f t="shared" si="1"/>
        <v>1.3</v>
      </c>
      <c r="I30" s="1050">
        <f t="shared" si="1"/>
        <v>0</v>
      </c>
      <c r="J30" s="1050">
        <f t="shared" si="1"/>
        <v>0</v>
      </c>
      <c r="K30" s="1050">
        <f t="shared" si="1"/>
        <v>0</v>
      </c>
      <c r="L30" s="1050">
        <f t="shared" si="1"/>
        <v>0</v>
      </c>
      <c r="M30" s="1050">
        <f t="shared" si="1"/>
        <v>0</v>
      </c>
      <c r="N30" s="1050">
        <f t="shared" si="1"/>
        <v>0</v>
      </c>
      <c r="O30" s="1050">
        <f t="shared" si="1"/>
        <v>0</v>
      </c>
      <c r="P30" s="1050">
        <f t="shared" si="1"/>
        <v>0</v>
      </c>
      <c r="Q30" s="1050">
        <f t="shared" si="1"/>
        <v>0</v>
      </c>
      <c r="R30" s="1050">
        <f t="shared" si="1"/>
        <v>0</v>
      </c>
      <c r="S30" s="1050">
        <f t="shared" si="1"/>
        <v>0</v>
      </c>
      <c r="T30" s="1050">
        <f t="shared" si="1"/>
        <v>0</v>
      </c>
      <c r="U30" s="1050">
        <f t="shared" si="1"/>
        <v>0</v>
      </c>
      <c r="V30" s="1050">
        <f t="shared" si="1"/>
        <v>0</v>
      </c>
      <c r="W30" s="1050">
        <f t="shared" si="1"/>
        <v>0.06</v>
      </c>
      <c r="X30" s="1050">
        <f t="shared" si="1"/>
        <v>0</v>
      </c>
      <c r="Y30" s="1050">
        <f t="shared" si="1"/>
        <v>0</v>
      </c>
      <c r="Z30" s="1050">
        <f t="shared" si="1"/>
        <v>0.59</v>
      </c>
      <c r="AA30" s="1050">
        <f t="shared" si="1"/>
        <v>0.72</v>
      </c>
      <c r="AB30" s="1050">
        <f t="shared" si="1"/>
        <v>1.2900000000000003</v>
      </c>
      <c r="AC30" s="1050">
        <f t="shared" si="1"/>
        <v>0.12000000000000001</v>
      </c>
      <c r="AD30" s="1050">
        <f t="shared" si="1"/>
        <v>6.45</v>
      </c>
      <c r="AE30" s="1050">
        <f t="shared" si="1"/>
        <v>6.8199999999999994</v>
      </c>
    </row>
    <row r="31" spans="1:31">
      <c r="A31" s="1040"/>
      <c r="B31" s="1040" t="s">
        <v>1644</v>
      </c>
      <c r="C31" s="1041"/>
      <c r="D31" s="1050"/>
      <c r="E31" s="1054"/>
      <c r="F31" s="1054"/>
      <c r="G31" s="1054"/>
      <c r="H31" s="1054"/>
      <c r="I31" s="1054"/>
      <c r="J31" s="1054"/>
      <c r="K31" s="1054"/>
      <c r="L31" s="1054"/>
      <c r="M31" s="1054"/>
      <c r="N31" s="1054"/>
      <c r="O31" s="1054"/>
      <c r="P31" s="1054"/>
      <c r="Q31" s="1054"/>
      <c r="R31" s="1054"/>
      <c r="S31" s="1054"/>
      <c r="T31" s="1054"/>
      <c r="U31" s="1054"/>
      <c r="V31" s="1054"/>
      <c r="W31" s="1054"/>
      <c r="X31" s="1054"/>
      <c r="Y31" s="1054"/>
      <c r="Z31" s="1054"/>
      <c r="AA31" s="1054"/>
      <c r="AB31" s="1054"/>
      <c r="AC31" s="1054"/>
      <c r="AD31" s="1054"/>
      <c r="AE31" s="1054"/>
    </row>
    <row r="32" spans="1:31">
      <c r="A32" s="1040"/>
      <c r="B32" s="1055" t="s">
        <v>97</v>
      </c>
      <c r="C32" s="1056" t="s">
        <v>1051</v>
      </c>
      <c r="D32" s="1050">
        <v>10.25</v>
      </c>
      <c r="E32" s="1049">
        <v>0</v>
      </c>
      <c r="F32" s="1049">
        <v>0</v>
      </c>
      <c r="G32" s="1049">
        <v>0</v>
      </c>
      <c r="H32" s="1049">
        <v>0</v>
      </c>
      <c r="I32" s="1049">
        <v>0</v>
      </c>
      <c r="J32" s="1049">
        <v>0</v>
      </c>
      <c r="K32" s="1049">
        <v>0</v>
      </c>
      <c r="L32" s="1049">
        <v>0</v>
      </c>
      <c r="M32" s="1049">
        <v>0</v>
      </c>
      <c r="N32" s="1049">
        <v>0</v>
      </c>
      <c r="O32" s="1049">
        <v>0</v>
      </c>
      <c r="P32" s="1049">
        <v>0</v>
      </c>
      <c r="Q32" s="1049">
        <v>0</v>
      </c>
      <c r="R32" s="1049">
        <v>0</v>
      </c>
      <c r="S32" s="1049">
        <v>0</v>
      </c>
      <c r="T32" s="1049">
        <v>0</v>
      </c>
      <c r="U32" s="1049">
        <v>0</v>
      </c>
      <c r="V32" s="1049">
        <v>0</v>
      </c>
      <c r="W32" s="1049">
        <v>0</v>
      </c>
      <c r="X32" s="1049">
        <v>0</v>
      </c>
      <c r="Y32" s="1049">
        <v>0</v>
      </c>
      <c r="Z32" s="1049">
        <v>0.59</v>
      </c>
      <c r="AA32" s="1049">
        <v>0.72</v>
      </c>
      <c r="AB32" s="1049">
        <v>0.42000000000000004</v>
      </c>
      <c r="AC32" s="1049">
        <v>0</v>
      </c>
      <c r="AD32" s="1049">
        <v>1.7300000000000002</v>
      </c>
      <c r="AE32" s="1049">
        <v>6.7899999999999991</v>
      </c>
    </row>
    <row r="33" spans="1:31">
      <c r="A33" s="1040"/>
      <c r="B33" s="1055" t="s">
        <v>332</v>
      </c>
      <c r="C33" s="1056" t="s">
        <v>1052</v>
      </c>
      <c r="D33" s="1050">
        <v>3.4799999999999995</v>
      </c>
      <c r="E33" s="1049">
        <v>0</v>
      </c>
      <c r="F33" s="1049">
        <v>0</v>
      </c>
      <c r="G33" s="1049">
        <v>0</v>
      </c>
      <c r="H33" s="1049">
        <v>0</v>
      </c>
      <c r="I33" s="1049">
        <v>0</v>
      </c>
      <c r="J33" s="1049">
        <v>0</v>
      </c>
      <c r="K33" s="1049">
        <v>0</v>
      </c>
      <c r="L33" s="1049">
        <v>0</v>
      </c>
      <c r="M33" s="1049">
        <v>0</v>
      </c>
      <c r="N33" s="1049">
        <v>0</v>
      </c>
      <c r="O33" s="1049">
        <v>0</v>
      </c>
      <c r="P33" s="1049">
        <v>0</v>
      </c>
      <c r="Q33" s="1049">
        <v>0</v>
      </c>
      <c r="R33" s="1049">
        <v>0</v>
      </c>
      <c r="S33" s="1049">
        <v>0</v>
      </c>
      <c r="T33" s="1049">
        <v>0</v>
      </c>
      <c r="U33" s="1049">
        <v>0</v>
      </c>
      <c r="V33" s="1049">
        <v>0</v>
      </c>
      <c r="W33" s="1049">
        <v>0</v>
      </c>
      <c r="X33" s="1049">
        <v>0</v>
      </c>
      <c r="Y33" s="1049">
        <v>0</v>
      </c>
      <c r="Z33" s="1049">
        <v>0</v>
      </c>
      <c r="AA33" s="1049">
        <v>0</v>
      </c>
      <c r="AB33" s="1049">
        <v>0.45</v>
      </c>
      <c r="AC33" s="1049">
        <v>0.1</v>
      </c>
      <c r="AD33" s="1049">
        <v>2.9299999999999997</v>
      </c>
      <c r="AE33" s="1049">
        <v>0</v>
      </c>
    </row>
    <row r="34" spans="1:31">
      <c r="A34" s="1040"/>
      <c r="B34" s="1055" t="s">
        <v>1071</v>
      </c>
      <c r="C34" s="1056" t="s">
        <v>1072</v>
      </c>
      <c r="D34" s="1050">
        <v>0</v>
      </c>
      <c r="E34" s="1049">
        <v>0</v>
      </c>
      <c r="F34" s="1049">
        <v>0</v>
      </c>
      <c r="G34" s="1049">
        <v>0</v>
      </c>
      <c r="H34" s="1049">
        <v>0</v>
      </c>
      <c r="I34" s="1049">
        <v>0</v>
      </c>
      <c r="J34" s="1049">
        <v>0</v>
      </c>
      <c r="K34" s="1049">
        <v>0</v>
      </c>
      <c r="L34" s="1049">
        <v>0</v>
      </c>
      <c r="M34" s="1049">
        <v>0</v>
      </c>
      <c r="N34" s="1049">
        <v>0</v>
      </c>
      <c r="O34" s="1049">
        <v>0</v>
      </c>
      <c r="P34" s="1049">
        <v>0</v>
      </c>
      <c r="Q34" s="1049">
        <v>0</v>
      </c>
      <c r="R34" s="1049">
        <v>0</v>
      </c>
      <c r="S34" s="1049">
        <v>0</v>
      </c>
      <c r="T34" s="1049">
        <v>0</v>
      </c>
      <c r="U34" s="1049">
        <v>0</v>
      </c>
      <c r="V34" s="1049">
        <v>0</v>
      </c>
      <c r="W34" s="1049">
        <v>0</v>
      </c>
      <c r="X34" s="1049">
        <v>0</v>
      </c>
      <c r="Y34" s="1049">
        <v>0</v>
      </c>
      <c r="Z34" s="1049">
        <v>0</v>
      </c>
      <c r="AA34" s="1049">
        <v>0</v>
      </c>
      <c r="AB34" s="1049">
        <v>0</v>
      </c>
      <c r="AC34" s="1049">
        <v>0</v>
      </c>
      <c r="AD34" s="1049">
        <v>0</v>
      </c>
      <c r="AE34" s="1049">
        <v>0</v>
      </c>
    </row>
    <row r="35" spans="1:31">
      <c r="A35" s="1040"/>
      <c r="B35" s="1055" t="s">
        <v>334</v>
      </c>
      <c r="C35" s="1056" t="s">
        <v>1074</v>
      </c>
      <c r="D35" s="1050">
        <v>0</v>
      </c>
      <c r="E35" s="1049">
        <v>0</v>
      </c>
      <c r="F35" s="1049">
        <v>0</v>
      </c>
      <c r="G35" s="1049">
        <v>0</v>
      </c>
      <c r="H35" s="1049">
        <v>0</v>
      </c>
      <c r="I35" s="1049">
        <v>0</v>
      </c>
      <c r="J35" s="1049">
        <v>0</v>
      </c>
      <c r="K35" s="1049">
        <v>0</v>
      </c>
      <c r="L35" s="1049">
        <v>0</v>
      </c>
      <c r="M35" s="1049">
        <v>0</v>
      </c>
      <c r="N35" s="1049">
        <v>0</v>
      </c>
      <c r="O35" s="1049">
        <v>0</v>
      </c>
      <c r="P35" s="1049">
        <v>0</v>
      </c>
      <c r="Q35" s="1049">
        <v>0</v>
      </c>
      <c r="R35" s="1049">
        <v>0</v>
      </c>
      <c r="S35" s="1049">
        <v>0</v>
      </c>
      <c r="T35" s="1049">
        <v>0</v>
      </c>
      <c r="U35" s="1049">
        <v>0</v>
      </c>
      <c r="V35" s="1049">
        <v>0</v>
      </c>
      <c r="W35" s="1049">
        <v>0</v>
      </c>
      <c r="X35" s="1049">
        <v>0</v>
      </c>
      <c r="Y35" s="1049">
        <v>0</v>
      </c>
      <c r="Z35" s="1049">
        <v>0</v>
      </c>
      <c r="AA35" s="1049">
        <v>0</v>
      </c>
      <c r="AB35" s="1049">
        <v>0</v>
      </c>
      <c r="AC35" s="1049">
        <v>0</v>
      </c>
      <c r="AD35" s="1049">
        <v>0</v>
      </c>
      <c r="AE35" s="1049">
        <v>0</v>
      </c>
    </row>
    <row r="36" spans="1:31" ht="15.3" hidden="1" customHeight="1">
      <c r="A36" s="1040"/>
      <c r="B36" s="1055" t="s">
        <v>1076</v>
      </c>
      <c r="C36" s="1056" t="s">
        <v>1055</v>
      </c>
      <c r="D36" s="1050">
        <v>0</v>
      </c>
      <c r="E36" s="1049">
        <v>0</v>
      </c>
      <c r="F36" s="1049">
        <v>0</v>
      </c>
      <c r="G36" s="1049">
        <v>0</v>
      </c>
      <c r="H36" s="1049">
        <v>0</v>
      </c>
      <c r="I36" s="1049">
        <v>0</v>
      </c>
      <c r="J36" s="1049">
        <v>0</v>
      </c>
      <c r="K36" s="1049">
        <v>0</v>
      </c>
      <c r="L36" s="1049">
        <v>0</v>
      </c>
      <c r="M36" s="1049">
        <v>0</v>
      </c>
      <c r="N36" s="1049">
        <v>0</v>
      </c>
      <c r="O36" s="1049">
        <v>0</v>
      </c>
      <c r="P36" s="1049">
        <v>0</v>
      </c>
      <c r="Q36" s="1049">
        <v>0</v>
      </c>
      <c r="R36" s="1049">
        <v>0</v>
      </c>
      <c r="S36" s="1049">
        <v>0</v>
      </c>
      <c r="T36" s="1049">
        <v>0</v>
      </c>
      <c r="U36" s="1049">
        <v>0</v>
      </c>
      <c r="V36" s="1049">
        <v>0</v>
      </c>
      <c r="W36" s="1049">
        <v>0</v>
      </c>
      <c r="X36" s="1049">
        <v>0</v>
      </c>
      <c r="Y36" s="1049">
        <v>0</v>
      </c>
      <c r="Z36" s="1049">
        <v>0</v>
      </c>
      <c r="AA36" s="1049">
        <v>0</v>
      </c>
      <c r="AB36" s="1049">
        <v>0</v>
      </c>
      <c r="AC36" s="1049">
        <v>0</v>
      </c>
      <c r="AD36" s="1049">
        <v>0</v>
      </c>
      <c r="AE36" s="1049">
        <v>0</v>
      </c>
    </row>
    <row r="37" spans="1:31">
      <c r="A37" s="1040"/>
      <c r="B37" s="1055" t="s">
        <v>1078</v>
      </c>
      <c r="C37" s="1056" t="s">
        <v>1056</v>
      </c>
      <c r="D37" s="1050">
        <v>0.06</v>
      </c>
      <c r="E37" s="1049">
        <v>0</v>
      </c>
      <c r="F37" s="1049">
        <v>0</v>
      </c>
      <c r="G37" s="1049">
        <v>0</v>
      </c>
      <c r="H37" s="1049">
        <v>0</v>
      </c>
      <c r="I37" s="1049">
        <v>0</v>
      </c>
      <c r="J37" s="1049">
        <v>0</v>
      </c>
      <c r="K37" s="1049">
        <v>0</v>
      </c>
      <c r="L37" s="1049">
        <v>0</v>
      </c>
      <c r="M37" s="1049">
        <v>0</v>
      </c>
      <c r="N37" s="1049">
        <v>0</v>
      </c>
      <c r="O37" s="1049">
        <v>0</v>
      </c>
      <c r="P37" s="1049">
        <v>0</v>
      </c>
      <c r="Q37" s="1049">
        <v>0</v>
      </c>
      <c r="R37" s="1049">
        <v>0</v>
      </c>
      <c r="S37" s="1049">
        <v>0</v>
      </c>
      <c r="T37" s="1049">
        <v>0</v>
      </c>
      <c r="U37" s="1049">
        <v>0</v>
      </c>
      <c r="V37" s="1049">
        <v>0</v>
      </c>
      <c r="W37" s="1049">
        <v>0.06</v>
      </c>
      <c r="X37" s="1049">
        <v>0</v>
      </c>
      <c r="Y37" s="1049">
        <v>0</v>
      </c>
      <c r="Z37" s="1049">
        <v>0</v>
      </c>
      <c r="AA37" s="1049">
        <v>0</v>
      </c>
      <c r="AB37" s="1049">
        <v>0</v>
      </c>
      <c r="AC37" s="1049">
        <v>0</v>
      </c>
      <c r="AD37" s="1049">
        <v>0</v>
      </c>
      <c r="AE37" s="1049">
        <v>0</v>
      </c>
    </row>
    <row r="38" spans="1:31">
      <c r="A38" s="1040"/>
      <c r="B38" s="1055" t="s">
        <v>109</v>
      </c>
      <c r="C38" s="1056" t="s">
        <v>1057</v>
      </c>
      <c r="D38" s="1050">
        <v>0.05</v>
      </c>
      <c r="E38" s="1049">
        <v>0</v>
      </c>
      <c r="F38" s="1049">
        <v>0.05</v>
      </c>
      <c r="G38" s="1049">
        <v>0</v>
      </c>
      <c r="H38" s="1049">
        <v>0</v>
      </c>
      <c r="I38" s="1049">
        <v>0</v>
      </c>
      <c r="J38" s="1049">
        <v>0</v>
      </c>
      <c r="K38" s="1049">
        <v>0</v>
      </c>
      <c r="L38" s="1049">
        <v>0</v>
      </c>
      <c r="M38" s="1049">
        <v>0</v>
      </c>
      <c r="N38" s="1049">
        <v>0</v>
      </c>
      <c r="O38" s="1049">
        <v>0</v>
      </c>
      <c r="P38" s="1049">
        <v>0</v>
      </c>
      <c r="Q38" s="1049">
        <v>0</v>
      </c>
      <c r="R38" s="1049">
        <v>0</v>
      </c>
      <c r="S38" s="1049">
        <v>0</v>
      </c>
      <c r="T38" s="1049">
        <v>0</v>
      </c>
      <c r="U38" s="1049">
        <v>0</v>
      </c>
      <c r="V38" s="1049">
        <v>0</v>
      </c>
      <c r="W38" s="1049">
        <v>0</v>
      </c>
      <c r="X38" s="1049">
        <v>0</v>
      </c>
      <c r="Y38" s="1049">
        <v>0</v>
      </c>
      <c r="Z38" s="1049">
        <v>0</v>
      </c>
      <c r="AA38" s="1049">
        <v>0</v>
      </c>
      <c r="AB38" s="1049">
        <v>0</v>
      </c>
      <c r="AC38" s="1049">
        <v>0</v>
      </c>
      <c r="AD38" s="1049">
        <v>0</v>
      </c>
      <c r="AE38" s="1049">
        <v>0</v>
      </c>
    </row>
    <row r="39" spans="1:31">
      <c r="A39" s="1040"/>
      <c r="B39" s="1055" t="s">
        <v>1081</v>
      </c>
      <c r="C39" s="1056" t="s">
        <v>1058</v>
      </c>
      <c r="D39" s="1050">
        <v>0</v>
      </c>
      <c r="E39" s="1049">
        <v>0</v>
      </c>
      <c r="F39" s="1049">
        <v>0</v>
      </c>
      <c r="G39" s="1049">
        <v>0</v>
      </c>
      <c r="H39" s="1049">
        <v>0</v>
      </c>
      <c r="I39" s="1049">
        <v>0</v>
      </c>
      <c r="J39" s="1049">
        <v>0</v>
      </c>
      <c r="K39" s="1049">
        <v>0</v>
      </c>
      <c r="L39" s="1049">
        <v>0</v>
      </c>
      <c r="M39" s="1049">
        <v>0</v>
      </c>
      <c r="N39" s="1049">
        <v>0</v>
      </c>
      <c r="O39" s="1049">
        <v>0</v>
      </c>
      <c r="P39" s="1049">
        <v>0</v>
      </c>
      <c r="Q39" s="1049">
        <v>0</v>
      </c>
      <c r="R39" s="1049">
        <v>0</v>
      </c>
      <c r="S39" s="1049">
        <v>0</v>
      </c>
      <c r="T39" s="1049">
        <v>0</v>
      </c>
      <c r="U39" s="1049">
        <v>0</v>
      </c>
      <c r="V39" s="1049">
        <v>0</v>
      </c>
      <c r="W39" s="1049">
        <v>0</v>
      </c>
      <c r="X39" s="1049">
        <v>0</v>
      </c>
      <c r="Y39" s="1049">
        <v>0</v>
      </c>
      <c r="Z39" s="1049">
        <v>0</v>
      </c>
      <c r="AA39" s="1049">
        <v>0</v>
      </c>
      <c r="AB39" s="1049">
        <v>0</v>
      </c>
      <c r="AC39" s="1049">
        <v>0</v>
      </c>
      <c r="AD39" s="1049">
        <v>0</v>
      </c>
      <c r="AE39" s="1049">
        <v>0</v>
      </c>
    </row>
    <row r="40" spans="1:31" s="1048" customFormat="1" ht="15.3" hidden="1" customHeight="1">
      <c r="A40" s="1057"/>
      <c r="B40" s="1044" t="s">
        <v>115</v>
      </c>
      <c r="C40" s="1045" t="s">
        <v>116</v>
      </c>
      <c r="D40" s="1058">
        <v>0</v>
      </c>
      <c r="E40" s="1047">
        <v>0</v>
      </c>
      <c r="F40" s="1047">
        <v>0</v>
      </c>
      <c r="G40" s="1047">
        <v>0</v>
      </c>
      <c r="H40" s="1047">
        <v>0</v>
      </c>
      <c r="I40" s="1047">
        <v>0</v>
      </c>
      <c r="J40" s="1047">
        <v>0</v>
      </c>
      <c r="K40" s="1047">
        <v>0</v>
      </c>
      <c r="L40" s="1047">
        <v>0</v>
      </c>
      <c r="M40" s="1047">
        <v>0</v>
      </c>
      <c r="N40" s="1047">
        <v>0</v>
      </c>
      <c r="O40" s="1047">
        <v>0</v>
      </c>
      <c r="P40" s="1047">
        <v>0</v>
      </c>
      <c r="Q40" s="1047">
        <v>0</v>
      </c>
      <c r="R40" s="1047">
        <v>0</v>
      </c>
      <c r="S40" s="1047">
        <v>0</v>
      </c>
      <c r="T40" s="1047">
        <v>0</v>
      </c>
      <c r="U40" s="1047">
        <v>0</v>
      </c>
      <c r="V40" s="1047">
        <v>0</v>
      </c>
      <c r="W40" s="1047">
        <v>0</v>
      </c>
      <c r="X40" s="1047">
        <v>0</v>
      </c>
      <c r="Y40" s="1047">
        <v>0</v>
      </c>
      <c r="Z40" s="1047">
        <v>0</v>
      </c>
      <c r="AA40" s="1047">
        <v>0</v>
      </c>
      <c r="AB40" s="1047">
        <v>0</v>
      </c>
      <c r="AC40" s="1047">
        <v>0</v>
      </c>
      <c r="AD40" s="1047">
        <v>0</v>
      </c>
      <c r="AE40" s="1047">
        <v>0</v>
      </c>
    </row>
    <row r="41" spans="1:31" s="1048" customFormat="1" ht="15.3" hidden="1" customHeight="1">
      <c r="A41" s="1044"/>
      <c r="B41" s="1044" t="s">
        <v>117</v>
      </c>
      <c r="C41" s="1045" t="s">
        <v>118</v>
      </c>
      <c r="D41" s="1058">
        <v>0</v>
      </c>
      <c r="E41" s="1047">
        <v>0</v>
      </c>
      <c r="F41" s="1047">
        <v>0</v>
      </c>
      <c r="G41" s="1047">
        <v>0</v>
      </c>
      <c r="H41" s="1047">
        <v>0</v>
      </c>
      <c r="I41" s="1047">
        <v>0</v>
      </c>
      <c r="J41" s="1047">
        <v>0</v>
      </c>
      <c r="K41" s="1047">
        <v>0</v>
      </c>
      <c r="L41" s="1047">
        <v>0</v>
      </c>
      <c r="M41" s="1047">
        <v>0</v>
      </c>
      <c r="N41" s="1047">
        <v>0</v>
      </c>
      <c r="O41" s="1047">
        <v>0</v>
      </c>
      <c r="P41" s="1047">
        <v>0</v>
      </c>
      <c r="Q41" s="1047">
        <v>0</v>
      </c>
      <c r="R41" s="1047">
        <v>0</v>
      </c>
      <c r="S41" s="1047">
        <v>0</v>
      </c>
      <c r="T41" s="1047">
        <v>0</v>
      </c>
      <c r="U41" s="1047">
        <v>0</v>
      </c>
      <c r="V41" s="1047">
        <v>0</v>
      </c>
      <c r="W41" s="1047">
        <v>0</v>
      </c>
      <c r="X41" s="1047">
        <v>0</v>
      </c>
      <c r="Y41" s="1047">
        <v>0</v>
      </c>
      <c r="Z41" s="1047">
        <v>0</v>
      </c>
      <c r="AA41" s="1047">
        <v>0</v>
      </c>
      <c r="AB41" s="1047">
        <v>0</v>
      </c>
      <c r="AC41" s="1047">
        <v>0</v>
      </c>
      <c r="AD41" s="1047">
        <v>0</v>
      </c>
      <c r="AE41" s="1047">
        <v>0</v>
      </c>
    </row>
    <row r="42" spans="1:31" s="1048" customFormat="1" ht="15.3" hidden="1" customHeight="1">
      <c r="A42" s="1044"/>
      <c r="B42" s="1044" t="s">
        <v>119</v>
      </c>
      <c r="C42" s="1045" t="s">
        <v>120</v>
      </c>
      <c r="D42" s="1058">
        <v>0.72</v>
      </c>
      <c r="E42" s="1047">
        <v>0</v>
      </c>
      <c r="F42" s="1047">
        <v>0</v>
      </c>
      <c r="G42" s="1047">
        <v>0.11</v>
      </c>
      <c r="H42" s="1047">
        <v>0.47</v>
      </c>
      <c r="I42" s="1047">
        <v>0</v>
      </c>
      <c r="J42" s="1047">
        <v>0</v>
      </c>
      <c r="K42" s="1047">
        <v>0</v>
      </c>
      <c r="L42" s="1047">
        <v>0</v>
      </c>
      <c r="M42" s="1047">
        <v>0</v>
      </c>
      <c r="N42" s="1047">
        <v>0</v>
      </c>
      <c r="O42" s="1047">
        <v>0</v>
      </c>
      <c r="P42" s="1047">
        <v>0</v>
      </c>
      <c r="Q42" s="1047">
        <v>0</v>
      </c>
      <c r="R42" s="1047">
        <v>0</v>
      </c>
      <c r="S42" s="1047">
        <v>0</v>
      </c>
      <c r="T42" s="1047">
        <v>0</v>
      </c>
      <c r="U42" s="1047">
        <v>0</v>
      </c>
      <c r="V42" s="1047">
        <v>0</v>
      </c>
      <c r="W42" s="1047">
        <v>0</v>
      </c>
      <c r="X42" s="1047">
        <v>0</v>
      </c>
      <c r="Y42" s="1047">
        <v>0</v>
      </c>
      <c r="Z42" s="1047">
        <v>0</v>
      </c>
      <c r="AA42" s="1047">
        <v>0</v>
      </c>
      <c r="AB42" s="1047">
        <v>0.14000000000000001</v>
      </c>
      <c r="AC42" s="1047">
        <v>0</v>
      </c>
      <c r="AD42" s="1047">
        <v>0</v>
      </c>
      <c r="AE42" s="1047">
        <v>0</v>
      </c>
    </row>
    <row r="43" spans="1:31" s="1048" customFormat="1" ht="15.3" hidden="1" customHeight="1">
      <c r="A43" s="1044"/>
      <c r="B43" s="1044" t="s">
        <v>339</v>
      </c>
      <c r="C43" s="1045" t="s">
        <v>122</v>
      </c>
      <c r="D43" s="1058">
        <v>4.0900000000000007</v>
      </c>
      <c r="E43" s="1047">
        <v>0</v>
      </c>
      <c r="F43" s="1047">
        <v>1.1400000000000001</v>
      </c>
      <c r="G43" s="1047">
        <v>0</v>
      </c>
      <c r="H43" s="1047">
        <v>0.83000000000000007</v>
      </c>
      <c r="I43" s="1047">
        <v>0</v>
      </c>
      <c r="J43" s="1047">
        <v>0</v>
      </c>
      <c r="K43" s="1047">
        <v>0</v>
      </c>
      <c r="L43" s="1047">
        <v>0</v>
      </c>
      <c r="M43" s="1047">
        <v>0</v>
      </c>
      <c r="N43" s="1047">
        <v>0</v>
      </c>
      <c r="O43" s="1047">
        <v>0</v>
      </c>
      <c r="P43" s="1047">
        <v>0</v>
      </c>
      <c r="Q43" s="1047">
        <v>0</v>
      </c>
      <c r="R43" s="1047">
        <v>0</v>
      </c>
      <c r="S43" s="1047">
        <v>0</v>
      </c>
      <c r="T43" s="1047">
        <v>0</v>
      </c>
      <c r="U43" s="1047">
        <v>0</v>
      </c>
      <c r="V43" s="1047">
        <v>0</v>
      </c>
      <c r="W43" s="1047">
        <v>0</v>
      </c>
      <c r="X43" s="1047">
        <v>0</v>
      </c>
      <c r="Y43" s="1047">
        <v>0</v>
      </c>
      <c r="Z43" s="1047">
        <v>0</v>
      </c>
      <c r="AA43" s="1047">
        <v>0</v>
      </c>
      <c r="AB43" s="1047">
        <v>0.27999999999999997</v>
      </c>
      <c r="AC43" s="1047">
        <v>0.02</v>
      </c>
      <c r="AD43" s="1047">
        <v>1.79</v>
      </c>
      <c r="AE43" s="1047">
        <v>0.03</v>
      </c>
    </row>
    <row r="44" spans="1:31">
      <c r="A44" s="1040"/>
      <c r="B44" s="1055" t="s">
        <v>1087</v>
      </c>
      <c r="C44" s="1056" t="s">
        <v>1059</v>
      </c>
      <c r="D44" s="1050">
        <v>0</v>
      </c>
      <c r="E44" s="1049">
        <v>0</v>
      </c>
      <c r="F44" s="1049">
        <v>0</v>
      </c>
      <c r="G44" s="1049">
        <v>0</v>
      </c>
      <c r="H44" s="1049">
        <v>0</v>
      </c>
      <c r="I44" s="1049">
        <v>0</v>
      </c>
      <c r="J44" s="1049">
        <v>0</v>
      </c>
      <c r="K44" s="1049">
        <v>0</v>
      </c>
      <c r="L44" s="1049">
        <v>0</v>
      </c>
      <c r="M44" s="1049">
        <v>0</v>
      </c>
      <c r="N44" s="1049">
        <v>0</v>
      </c>
      <c r="O44" s="1049">
        <v>0</v>
      </c>
      <c r="P44" s="1049">
        <v>0</v>
      </c>
      <c r="Q44" s="1049">
        <v>0</v>
      </c>
      <c r="R44" s="1049">
        <v>0</v>
      </c>
      <c r="S44" s="1049">
        <v>0</v>
      </c>
      <c r="T44" s="1049">
        <v>0</v>
      </c>
      <c r="U44" s="1049">
        <v>0</v>
      </c>
      <c r="V44" s="1049">
        <v>0</v>
      </c>
      <c r="W44" s="1049">
        <v>0</v>
      </c>
      <c r="X44" s="1049">
        <v>0</v>
      </c>
      <c r="Y44" s="1049">
        <v>0</v>
      </c>
      <c r="Z44" s="1049">
        <v>0</v>
      </c>
      <c r="AA44" s="1049">
        <v>0</v>
      </c>
      <c r="AB44" s="1049">
        <v>0</v>
      </c>
      <c r="AC44" s="1049">
        <v>0</v>
      </c>
      <c r="AD44" s="1049">
        <v>0</v>
      </c>
      <c r="AE44" s="1049">
        <v>0</v>
      </c>
    </row>
    <row r="45" spans="1:31">
      <c r="A45" s="1040"/>
      <c r="B45" s="1055" t="s">
        <v>341</v>
      </c>
      <c r="C45" s="1056" t="s">
        <v>1060</v>
      </c>
      <c r="D45" s="1050">
        <v>0.04</v>
      </c>
      <c r="E45" s="1049">
        <v>0</v>
      </c>
      <c r="F45" s="1049">
        <v>0.04</v>
      </c>
      <c r="G45" s="1049">
        <v>0</v>
      </c>
      <c r="H45" s="1049">
        <v>0</v>
      </c>
      <c r="I45" s="1049">
        <v>0</v>
      </c>
      <c r="J45" s="1049">
        <v>0</v>
      </c>
      <c r="K45" s="1049">
        <v>0</v>
      </c>
      <c r="L45" s="1049">
        <v>0</v>
      </c>
      <c r="M45" s="1049">
        <v>0</v>
      </c>
      <c r="N45" s="1049">
        <v>0</v>
      </c>
      <c r="O45" s="1049">
        <v>0</v>
      </c>
      <c r="P45" s="1049">
        <v>0</v>
      </c>
      <c r="Q45" s="1049">
        <v>0</v>
      </c>
      <c r="R45" s="1049">
        <v>0</v>
      </c>
      <c r="S45" s="1049">
        <v>0</v>
      </c>
      <c r="T45" s="1049">
        <v>0</v>
      </c>
      <c r="U45" s="1049">
        <v>0</v>
      </c>
      <c r="V45" s="1049">
        <v>0</v>
      </c>
      <c r="W45" s="1049">
        <v>0</v>
      </c>
      <c r="X45" s="1049">
        <v>0</v>
      </c>
      <c r="Y45" s="1049">
        <v>0</v>
      </c>
      <c r="Z45" s="1049">
        <v>0</v>
      </c>
      <c r="AA45" s="1049">
        <v>0</v>
      </c>
      <c r="AB45" s="1049">
        <v>0</v>
      </c>
      <c r="AC45" s="1049">
        <v>0</v>
      </c>
      <c r="AD45" s="1049">
        <v>0</v>
      </c>
      <c r="AE45" s="1049">
        <v>0</v>
      </c>
    </row>
    <row r="46" spans="1:31" ht="15.3" hidden="1" customHeight="1">
      <c r="A46" s="1040"/>
      <c r="B46" s="1055" t="s">
        <v>127</v>
      </c>
      <c r="C46" s="1056" t="s">
        <v>128</v>
      </c>
      <c r="D46" s="1050">
        <v>0</v>
      </c>
      <c r="E46" s="1049">
        <v>0</v>
      </c>
      <c r="F46" s="1049">
        <v>0</v>
      </c>
      <c r="G46" s="1049">
        <v>0</v>
      </c>
      <c r="H46" s="1049">
        <v>0</v>
      </c>
      <c r="I46" s="1049">
        <v>0</v>
      </c>
      <c r="J46" s="1049">
        <v>0</v>
      </c>
      <c r="K46" s="1049">
        <v>0</v>
      </c>
      <c r="L46" s="1049">
        <v>0</v>
      </c>
      <c r="M46" s="1049">
        <v>0</v>
      </c>
      <c r="N46" s="1049">
        <v>0</v>
      </c>
      <c r="O46" s="1049">
        <v>0</v>
      </c>
      <c r="P46" s="1049">
        <v>0</v>
      </c>
      <c r="Q46" s="1049">
        <v>0</v>
      </c>
      <c r="R46" s="1049">
        <v>0</v>
      </c>
      <c r="S46" s="1049">
        <v>0</v>
      </c>
      <c r="T46" s="1049">
        <v>0</v>
      </c>
      <c r="U46" s="1049">
        <v>0</v>
      </c>
      <c r="V46" s="1049">
        <v>0</v>
      </c>
      <c r="W46" s="1049">
        <v>0</v>
      </c>
      <c r="X46" s="1049">
        <v>0</v>
      </c>
      <c r="Y46" s="1049">
        <v>0</v>
      </c>
      <c r="Z46" s="1049">
        <v>0</v>
      </c>
      <c r="AA46" s="1049">
        <v>0</v>
      </c>
      <c r="AB46" s="1049">
        <v>0</v>
      </c>
      <c r="AC46" s="1049">
        <v>0</v>
      </c>
      <c r="AD46" s="1049">
        <v>0</v>
      </c>
      <c r="AE46" s="1049">
        <v>0</v>
      </c>
    </row>
    <row r="47" spans="1:31" hidden="1">
      <c r="A47" s="1053" t="s">
        <v>132</v>
      </c>
      <c r="B47" s="1040" t="s">
        <v>130</v>
      </c>
      <c r="C47" s="1041" t="s">
        <v>131</v>
      </c>
      <c r="D47" s="1050">
        <v>0</v>
      </c>
      <c r="E47" s="1049">
        <v>0</v>
      </c>
      <c r="F47" s="1049">
        <v>0</v>
      </c>
      <c r="G47" s="1049">
        <v>0</v>
      </c>
      <c r="H47" s="1049">
        <v>0</v>
      </c>
      <c r="I47" s="1049">
        <v>0</v>
      </c>
      <c r="J47" s="1049">
        <v>0</v>
      </c>
      <c r="K47" s="1049">
        <v>0</v>
      </c>
      <c r="L47" s="1049">
        <v>0</v>
      </c>
      <c r="M47" s="1049">
        <v>0</v>
      </c>
      <c r="N47" s="1049">
        <v>0</v>
      </c>
      <c r="O47" s="1049">
        <v>0</v>
      </c>
      <c r="P47" s="1049">
        <v>0</v>
      </c>
      <c r="Q47" s="1049">
        <v>0</v>
      </c>
      <c r="R47" s="1049">
        <v>0</v>
      </c>
      <c r="S47" s="1049">
        <v>0</v>
      </c>
      <c r="T47" s="1049">
        <v>0</v>
      </c>
      <c r="U47" s="1049">
        <v>0</v>
      </c>
      <c r="V47" s="1049">
        <v>0</v>
      </c>
      <c r="W47" s="1049">
        <v>0</v>
      </c>
      <c r="X47" s="1049">
        <v>0</v>
      </c>
      <c r="Y47" s="1049">
        <v>0</v>
      </c>
      <c r="Z47" s="1049">
        <v>0</v>
      </c>
      <c r="AA47" s="1049">
        <v>0</v>
      </c>
      <c r="AB47" s="1049">
        <v>0</v>
      </c>
      <c r="AC47" s="1049">
        <v>0</v>
      </c>
      <c r="AD47" s="1049">
        <v>0</v>
      </c>
      <c r="AE47" s="1049">
        <v>0</v>
      </c>
    </row>
    <row r="48" spans="1:31" ht="15.3" hidden="1" customHeight="1">
      <c r="A48" s="1040" t="s">
        <v>162</v>
      </c>
      <c r="B48" s="1040" t="s">
        <v>133</v>
      </c>
      <c r="C48" s="1041" t="s">
        <v>134</v>
      </c>
      <c r="D48" s="1050">
        <v>0</v>
      </c>
      <c r="E48" s="1049">
        <v>0</v>
      </c>
      <c r="F48" s="1049">
        <v>0</v>
      </c>
      <c r="G48" s="1049">
        <v>0</v>
      </c>
      <c r="H48" s="1049">
        <v>0</v>
      </c>
      <c r="I48" s="1049">
        <v>0</v>
      </c>
      <c r="J48" s="1049">
        <v>0</v>
      </c>
      <c r="K48" s="1049">
        <v>0</v>
      </c>
      <c r="L48" s="1049">
        <v>0</v>
      </c>
      <c r="M48" s="1049">
        <v>0</v>
      </c>
      <c r="N48" s="1049">
        <v>0</v>
      </c>
      <c r="O48" s="1049">
        <v>0</v>
      </c>
      <c r="P48" s="1049">
        <v>0</v>
      </c>
      <c r="Q48" s="1049">
        <v>0</v>
      </c>
      <c r="R48" s="1049">
        <v>0</v>
      </c>
      <c r="S48" s="1049">
        <v>0</v>
      </c>
      <c r="T48" s="1049">
        <v>0</v>
      </c>
      <c r="U48" s="1049">
        <v>0</v>
      </c>
      <c r="V48" s="1049">
        <v>0</v>
      </c>
      <c r="W48" s="1049">
        <v>0</v>
      </c>
      <c r="X48" s="1049">
        <v>0</v>
      </c>
      <c r="Y48" s="1049">
        <v>0</v>
      </c>
      <c r="Z48" s="1049">
        <v>0</v>
      </c>
      <c r="AA48" s="1049">
        <v>0</v>
      </c>
      <c r="AB48" s="1049">
        <v>0</v>
      </c>
      <c r="AC48" s="1049">
        <v>0</v>
      </c>
      <c r="AD48" s="1049">
        <v>0</v>
      </c>
      <c r="AE48" s="1049">
        <v>0</v>
      </c>
    </row>
    <row r="49" spans="1:31">
      <c r="A49" s="1040" t="s">
        <v>79</v>
      </c>
      <c r="B49" s="1040" t="s">
        <v>136</v>
      </c>
      <c r="C49" s="1041" t="s">
        <v>137</v>
      </c>
      <c r="D49" s="1050">
        <v>0.85000000000000009</v>
      </c>
      <c r="E49" s="1049">
        <v>0</v>
      </c>
      <c r="F49" s="1049">
        <v>0.79</v>
      </c>
      <c r="G49" s="1049">
        <v>0</v>
      </c>
      <c r="H49" s="1049">
        <v>0</v>
      </c>
      <c r="I49" s="1049">
        <v>0</v>
      </c>
      <c r="J49" s="1049">
        <v>0</v>
      </c>
      <c r="K49" s="1049">
        <v>0</v>
      </c>
      <c r="L49" s="1049">
        <v>0</v>
      </c>
      <c r="M49" s="1049">
        <v>0</v>
      </c>
      <c r="N49" s="1049">
        <v>0</v>
      </c>
      <c r="O49" s="1049">
        <v>0</v>
      </c>
      <c r="P49" s="1049">
        <v>0</v>
      </c>
      <c r="Q49" s="1049">
        <v>0</v>
      </c>
      <c r="R49" s="1049">
        <v>0</v>
      </c>
      <c r="S49" s="1049">
        <v>0</v>
      </c>
      <c r="T49" s="1049">
        <v>0</v>
      </c>
      <c r="U49" s="1049">
        <v>0</v>
      </c>
      <c r="V49" s="1049">
        <v>0</v>
      </c>
      <c r="W49" s="1049">
        <v>0</v>
      </c>
      <c r="X49" s="1049">
        <v>0</v>
      </c>
      <c r="Y49" s="1049">
        <v>0</v>
      </c>
      <c r="Z49" s="1049">
        <v>0</v>
      </c>
      <c r="AA49" s="1049">
        <v>0</v>
      </c>
      <c r="AB49" s="1049">
        <v>0</v>
      </c>
      <c r="AC49" s="1049">
        <v>0.06</v>
      </c>
      <c r="AD49" s="1049">
        <v>0</v>
      </c>
      <c r="AE49" s="1049">
        <v>0</v>
      </c>
    </row>
    <row r="50" spans="1:31">
      <c r="A50" s="1040" t="s">
        <v>82</v>
      </c>
      <c r="B50" s="1040" t="s">
        <v>139</v>
      </c>
      <c r="C50" s="1041" t="s">
        <v>140</v>
      </c>
      <c r="D50" s="1042">
        <v>10.659999999999998</v>
      </c>
      <c r="E50" s="1049">
        <v>0</v>
      </c>
      <c r="F50" s="1049">
        <v>0</v>
      </c>
      <c r="G50" s="1049">
        <v>0</v>
      </c>
      <c r="H50" s="1049">
        <v>0</v>
      </c>
      <c r="I50" s="1049">
        <v>0</v>
      </c>
      <c r="J50" s="1049">
        <v>0</v>
      </c>
      <c r="K50" s="1049">
        <v>0</v>
      </c>
      <c r="L50" s="1049">
        <v>0</v>
      </c>
      <c r="M50" s="1049">
        <v>0</v>
      </c>
      <c r="N50" s="1049">
        <v>0</v>
      </c>
      <c r="O50" s="1049">
        <v>0</v>
      </c>
      <c r="P50" s="1049">
        <v>0</v>
      </c>
      <c r="Q50" s="1049">
        <v>0</v>
      </c>
      <c r="R50" s="1049">
        <v>0</v>
      </c>
      <c r="S50" s="1049">
        <v>0</v>
      </c>
      <c r="T50" s="1049">
        <v>0</v>
      </c>
      <c r="U50" s="1049">
        <v>0</v>
      </c>
      <c r="V50" s="1049">
        <v>0</v>
      </c>
      <c r="W50" s="1049">
        <v>0</v>
      </c>
      <c r="X50" s="1049">
        <v>0.27</v>
      </c>
      <c r="Y50" s="1049">
        <v>0.01</v>
      </c>
      <c r="Z50" s="1049">
        <v>0.05</v>
      </c>
      <c r="AA50" s="1049">
        <v>0.02</v>
      </c>
      <c r="AB50" s="1049">
        <v>0.13</v>
      </c>
      <c r="AC50" s="1049">
        <v>0.33</v>
      </c>
      <c r="AD50" s="1049">
        <v>4.54</v>
      </c>
      <c r="AE50" s="1049">
        <v>5.3099999999999987</v>
      </c>
    </row>
    <row r="51" spans="1:31">
      <c r="A51" s="1040" t="s">
        <v>85</v>
      </c>
      <c r="B51" s="1040" t="s">
        <v>142</v>
      </c>
      <c r="C51" s="1041" t="s">
        <v>143</v>
      </c>
      <c r="D51" s="1042">
        <v>39.355699999999999</v>
      </c>
      <c r="E51" s="1049">
        <v>0.12</v>
      </c>
      <c r="F51" s="1049">
        <v>7.15</v>
      </c>
      <c r="G51" s="1049">
        <v>4.16</v>
      </c>
      <c r="H51" s="1049">
        <v>10.33</v>
      </c>
      <c r="I51" s="1049">
        <v>0</v>
      </c>
      <c r="J51" s="1049">
        <v>0.4</v>
      </c>
      <c r="K51" s="1049">
        <v>0</v>
      </c>
      <c r="L51" s="1049">
        <v>0.76</v>
      </c>
      <c r="M51" s="1049">
        <v>0</v>
      </c>
      <c r="N51" s="1049">
        <v>0</v>
      </c>
      <c r="O51" s="1049">
        <v>0.09</v>
      </c>
      <c r="P51" s="1049">
        <v>0.02</v>
      </c>
      <c r="Q51" s="1049">
        <v>0</v>
      </c>
      <c r="R51" s="1049">
        <v>0</v>
      </c>
      <c r="S51" s="1049">
        <v>0.1</v>
      </c>
      <c r="T51" s="1049">
        <v>0</v>
      </c>
      <c r="U51" s="1049">
        <v>0.02</v>
      </c>
      <c r="V51" s="1049">
        <v>12.73</v>
      </c>
      <c r="W51" s="1049">
        <v>3.4757000000000002</v>
      </c>
      <c r="X51" s="1049">
        <v>0</v>
      </c>
      <c r="Y51" s="1049">
        <v>0</v>
      </c>
      <c r="Z51" s="1049">
        <v>0</v>
      </c>
      <c r="AA51" s="1049">
        <v>0</v>
      </c>
      <c r="AB51" s="1049">
        <v>0</v>
      </c>
      <c r="AC51" s="1049">
        <v>0</v>
      </c>
      <c r="AD51" s="1049">
        <v>0</v>
      </c>
      <c r="AE51" s="1049">
        <v>0</v>
      </c>
    </row>
    <row r="52" spans="1:31" hidden="1">
      <c r="A52" s="1040" t="s">
        <v>144</v>
      </c>
      <c r="B52" s="1040" t="s">
        <v>145</v>
      </c>
      <c r="C52" s="1041" t="s">
        <v>146</v>
      </c>
      <c r="D52" s="1042">
        <v>0</v>
      </c>
      <c r="E52" s="1049">
        <v>0</v>
      </c>
      <c r="F52" s="1049">
        <v>0</v>
      </c>
      <c r="G52" s="1049">
        <v>0</v>
      </c>
      <c r="H52" s="1049">
        <v>0</v>
      </c>
      <c r="I52" s="1049">
        <v>0</v>
      </c>
      <c r="J52" s="1049">
        <v>0</v>
      </c>
      <c r="K52" s="1049">
        <v>0</v>
      </c>
      <c r="L52" s="1049">
        <v>0</v>
      </c>
      <c r="M52" s="1049">
        <v>0</v>
      </c>
      <c r="N52" s="1049">
        <v>0</v>
      </c>
      <c r="O52" s="1049">
        <v>0</v>
      </c>
      <c r="P52" s="1049">
        <v>0</v>
      </c>
      <c r="Q52" s="1049">
        <v>0</v>
      </c>
      <c r="R52" s="1049">
        <v>0</v>
      </c>
      <c r="S52" s="1049">
        <v>0</v>
      </c>
      <c r="T52" s="1049">
        <v>0</v>
      </c>
      <c r="U52" s="1049">
        <v>0</v>
      </c>
      <c r="V52" s="1049">
        <v>0</v>
      </c>
      <c r="W52" s="1049">
        <v>0</v>
      </c>
      <c r="X52" s="1049">
        <v>0</v>
      </c>
      <c r="Y52" s="1049">
        <v>0</v>
      </c>
      <c r="Z52" s="1049">
        <v>0</v>
      </c>
      <c r="AA52" s="1049">
        <v>0</v>
      </c>
      <c r="AB52" s="1049">
        <v>0</v>
      </c>
      <c r="AC52" s="1049">
        <v>0</v>
      </c>
      <c r="AD52" s="1049">
        <v>0</v>
      </c>
      <c r="AE52" s="1049">
        <v>0</v>
      </c>
    </row>
    <row r="53" spans="1:31" hidden="1">
      <c r="A53" s="1040" t="s">
        <v>147</v>
      </c>
      <c r="B53" s="1040" t="s">
        <v>148</v>
      </c>
      <c r="C53" s="1041" t="s">
        <v>149</v>
      </c>
      <c r="D53" s="1050">
        <v>0</v>
      </c>
      <c r="E53" s="1049">
        <v>0</v>
      </c>
      <c r="F53" s="1049">
        <v>0</v>
      </c>
      <c r="G53" s="1049">
        <v>0</v>
      </c>
      <c r="H53" s="1049">
        <v>0</v>
      </c>
      <c r="I53" s="1049">
        <v>0</v>
      </c>
      <c r="J53" s="1049">
        <v>0</v>
      </c>
      <c r="K53" s="1049">
        <v>0</v>
      </c>
      <c r="L53" s="1049">
        <v>0</v>
      </c>
      <c r="M53" s="1049">
        <v>0</v>
      </c>
      <c r="N53" s="1049">
        <v>0</v>
      </c>
      <c r="O53" s="1049">
        <v>0</v>
      </c>
      <c r="P53" s="1049">
        <v>0</v>
      </c>
      <c r="Q53" s="1049">
        <v>0</v>
      </c>
      <c r="R53" s="1049">
        <v>0</v>
      </c>
      <c r="S53" s="1049">
        <v>0</v>
      </c>
      <c r="T53" s="1049">
        <v>0</v>
      </c>
      <c r="U53" s="1049">
        <v>0</v>
      </c>
      <c r="V53" s="1049">
        <v>0</v>
      </c>
      <c r="W53" s="1049">
        <v>0</v>
      </c>
      <c r="X53" s="1049">
        <v>0</v>
      </c>
      <c r="Y53" s="1049">
        <v>0</v>
      </c>
      <c r="Z53" s="1049">
        <v>0</v>
      </c>
      <c r="AA53" s="1049">
        <v>0</v>
      </c>
      <c r="AB53" s="1049">
        <v>0</v>
      </c>
      <c r="AC53" s="1049">
        <v>0</v>
      </c>
      <c r="AD53" s="1049">
        <v>0</v>
      </c>
      <c r="AE53" s="1049">
        <v>0</v>
      </c>
    </row>
    <row r="54" spans="1:31" hidden="1">
      <c r="A54" s="1040" t="s">
        <v>150</v>
      </c>
      <c r="B54" s="1040" t="s">
        <v>151</v>
      </c>
      <c r="C54" s="1041" t="s">
        <v>152</v>
      </c>
      <c r="D54" s="1050">
        <v>0</v>
      </c>
      <c r="E54" s="1049">
        <v>0</v>
      </c>
      <c r="F54" s="1049">
        <v>0</v>
      </c>
      <c r="G54" s="1049">
        <v>0</v>
      </c>
      <c r="H54" s="1049">
        <v>0</v>
      </c>
      <c r="I54" s="1049">
        <v>0</v>
      </c>
      <c r="J54" s="1049">
        <v>0</v>
      </c>
      <c r="K54" s="1049">
        <v>0</v>
      </c>
      <c r="L54" s="1049">
        <v>0</v>
      </c>
      <c r="M54" s="1049">
        <v>0</v>
      </c>
      <c r="N54" s="1049">
        <v>0</v>
      </c>
      <c r="O54" s="1049">
        <v>0</v>
      </c>
      <c r="P54" s="1049">
        <v>0</v>
      </c>
      <c r="Q54" s="1049">
        <v>0</v>
      </c>
      <c r="R54" s="1049">
        <v>0</v>
      </c>
      <c r="S54" s="1049">
        <v>0</v>
      </c>
      <c r="T54" s="1049">
        <v>0</v>
      </c>
      <c r="U54" s="1049">
        <v>0</v>
      </c>
      <c r="V54" s="1049">
        <v>0</v>
      </c>
      <c r="W54" s="1049">
        <v>0</v>
      </c>
      <c r="X54" s="1049">
        <v>0</v>
      </c>
      <c r="Y54" s="1049">
        <v>0</v>
      </c>
      <c r="Z54" s="1049">
        <v>0</v>
      </c>
      <c r="AA54" s="1049">
        <v>0</v>
      </c>
      <c r="AB54" s="1049">
        <v>0</v>
      </c>
      <c r="AC54" s="1049">
        <v>0</v>
      </c>
      <c r="AD54" s="1049">
        <v>0</v>
      </c>
      <c r="AE54" s="1049">
        <v>0</v>
      </c>
    </row>
    <row r="55" spans="1:31">
      <c r="A55" s="1040" t="s">
        <v>88</v>
      </c>
      <c r="B55" s="1040" t="s">
        <v>342</v>
      </c>
      <c r="C55" s="1041" t="s">
        <v>155</v>
      </c>
      <c r="D55" s="1050">
        <v>0.63</v>
      </c>
      <c r="E55" s="1049">
        <v>0</v>
      </c>
      <c r="F55" s="1049">
        <v>0</v>
      </c>
      <c r="G55" s="1049">
        <v>0</v>
      </c>
      <c r="H55" s="1049">
        <v>0.02</v>
      </c>
      <c r="I55" s="1049">
        <v>0</v>
      </c>
      <c r="J55" s="1049">
        <v>0</v>
      </c>
      <c r="K55" s="1049">
        <v>0</v>
      </c>
      <c r="L55" s="1049">
        <v>0</v>
      </c>
      <c r="M55" s="1049">
        <v>0</v>
      </c>
      <c r="N55" s="1049">
        <v>0</v>
      </c>
      <c r="O55" s="1049">
        <v>0</v>
      </c>
      <c r="P55" s="1049">
        <v>0</v>
      </c>
      <c r="Q55" s="1049">
        <v>0</v>
      </c>
      <c r="R55" s="1049">
        <v>0</v>
      </c>
      <c r="S55" s="1049">
        <v>0</v>
      </c>
      <c r="T55" s="1049">
        <v>0</v>
      </c>
      <c r="U55" s="1049">
        <v>0</v>
      </c>
      <c r="V55" s="1049">
        <v>0.01</v>
      </c>
      <c r="W55" s="1049">
        <v>0.01</v>
      </c>
      <c r="X55" s="1049">
        <v>0</v>
      </c>
      <c r="Y55" s="1049">
        <v>0</v>
      </c>
      <c r="Z55" s="1049">
        <v>0</v>
      </c>
      <c r="AA55" s="1049">
        <v>0</v>
      </c>
      <c r="AB55" s="1049">
        <v>0.59</v>
      </c>
      <c r="AC55" s="1049">
        <v>0</v>
      </c>
      <c r="AD55" s="1049">
        <v>0</v>
      </c>
      <c r="AE55" s="1049">
        <v>0</v>
      </c>
    </row>
    <row r="56" spans="1:31">
      <c r="A56" s="1059" t="s">
        <v>91</v>
      </c>
      <c r="B56" s="1059" t="s">
        <v>1090</v>
      </c>
      <c r="C56" s="1060" t="s">
        <v>158</v>
      </c>
      <c r="D56" s="1061">
        <v>14.09</v>
      </c>
      <c r="E56" s="1062">
        <v>0</v>
      </c>
      <c r="F56" s="1062">
        <v>0</v>
      </c>
      <c r="G56" s="1062">
        <v>0</v>
      </c>
      <c r="H56" s="1062">
        <v>0.28000000000000003</v>
      </c>
      <c r="I56" s="1062">
        <v>0</v>
      </c>
      <c r="J56" s="1062">
        <v>0</v>
      </c>
      <c r="K56" s="1062">
        <v>0.12</v>
      </c>
      <c r="L56" s="1062">
        <v>0</v>
      </c>
      <c r="M56" s="1062">
        <v>0</v>
      </c>
      <c r="N56" s="1062">
        <v>0</v>
      </c>
      <c r="O56" s="1062">
        <v>0</v>
      </c>
      <c r="P56" s="1062">
        <v>0</v>
      </c>
      <c r="Q56" s="1062">
        <v>0</v>
      </c>
      <c r="R56" s="1062">
        <v>0</v>
      </c>
      <c r="S56" s="1062">
        <v>0</v>
      </c>
      <c r="T56" s="1062">
        <v>0</v>
      </c>
      <c r="U56" s="1062">
        <v>0</v>
      </c>
      <c r="V56" s="1062">
        <v>0</v>
      </c>
      <c r="W56" s="1062">
        <v>0</v>
      </c>
      <c r="X56" s="1062">
        <v>0</v>
      </c>
      <c r="Y56" s="1062">
        <v>3.34</v>
      </c>
      <c r="Z56" s="1062">
        <v>1.04</v>
      </c>
      <c r="AA56" s="1062">
        <v>2.16</v>
      </c>
      <c r="AB56" s="1062">
        <v>0.25</v>
      </c>
      <c r="AC56" s="1062">
        <v>0</v>
      </c>
      <c r="AD56" s="1062">
        <v>6.9</v>
      </c>
      <c r="AE56" s="1062">
        <v>0</v>
      </c>
    </row>
    <row r="57" spans="1:31" hidden="1">
      <c r="A57" s="1063" t="s">
        <v>1645</v>
      </c>
      <c r="B57" s="1063" t="s">
        <v>160</v>
      </c>
      <c r="C57" s="1064" t="s">
        <v>161</v>
      </c>
      <c r="D57" s="1065">
        <v>0</v>
      </c>
      <c r="E57" s="1043">
        <v>0</v>
      </c>
      <c r="F57" s="1043">
        <v>0</v>
      </c>
      <c r="G57" s="1043">
        <v>0</v>
      </c>
      <c r="H57" s="1043">
        <v>0</v>
      </c>
      <c r="I57" s="1043">
        <v>0</v>
      </c>
      <c r="J57" s="1043">
        <v>0</v>
      </c>
      <c r="K57" s="1043">
        <v>0</v>
      </c>
      <c r="L57" s="1043">
        <v>0</v>
      </c>
      <c r="M57" s="1043">
        <v>0</v>
      </c>
      <c r="N57" s="1043">
        <v>0</v>
      </c>
      <c r="O57" s="1043">
        <v>0</v>
      </c>
      <c r="P57" s="1043">
        <v>0</v>
      </c>
      <c r="Q57" s="1043">
        <v>0</v>
      </c>
      <c r="R57" s="1043">
        <v>0</v>
      </c>
      <c r="S57" s="1043">
        <v>0</v>
      </c>
      <c r="T57" s="1043">
        <v>0</v>
      </c>
      <c r="U57" s="1043">
        <v>0</v>
      </c>
      <c r="V57" s="1043">
        <v>0</v>
      </c>
      <c r="W57" s="1043">
        <v>0</v>
      </c>
      <c r="X57" s="1043">
        <v>0</v>
      </c>
      <c r="Y57" s="1043">
        <v>0</v>
      </c>
      <c r="Z57" s="1043">
        <v>0</v>
      </c>
      <c r="AA57" s="1043">
        <v>0</v>
      </c>
      <c r="AB57" s="1043">
        <v>0</v>
      </c>
      <c r="AC57" s="1043">
        <v>0</v>
      </c>
      <c r="AD57" s="1043">
        <v>0</v>
      </c>
      <c r="AE57" s="1043">
        <v>0</v>
      </c>
    </row>
    <row r="58" spans="1:31" hidden="1">
      <c r="A58" s="1059" t="s">
        <v>1646</v>
      </c>
      <c r="B58" s="1059" t="s">
        <v>163</v>
      </c>
      <c r="C58" s="1060" t="s">
        <v>164</v>
      </c>
      <c r="D58" s="1061">
        <v>0</v>
      </c>
      <c r="E58" s="1062">
        <v>0</v>
      </c>
      <c r="F58" s="1062">
        <v>0</v>
      </c>
      <c r="G58" s="1062">
        <v>0</v>
      </c>
      <c r="H58" s="1062">
        <v>0</v>
      </c>
      <c r="I58" s="1062">
        <v>0</v>
      </c>
      <c r="J58" s="1062">
        <v>0</v>
      </c>
      <c r="K58" s="1062">
        <v>0</v>
      </c>
      <c r="L58" s="1062">
        <v>0</v>
      </c>
      <c r="M58" s="1062">
        <v>0</v>
      </c>
      <c r="N58" s="1062">
        <v>0</v>
      </c>
      <c r="O58" s="1062">
        <v>0</v>
      </c>
      <c r="P58" s="1062">
        <v>0</v>
      </c>
      <c r="Q58" s="1062">
        <v>0</v>
      </c>
      <c r="R58" s="1062">
        <v>0</v>
      </c>
      <c r="S58" s="1062">
        <v>0</v>
      </c>
      <c r="T58" s="1062">
        <v>0</v>
      </c>
      <c r="U58" s="1062">
        <v>0</v>
      </c>
      <c r="V58" s="1062">
        <v>0</v>
      </c>
      <c r="W58" s="1062">
        <v>0</v>
      </c>
      <c r="X58" s="1062">
        <v>0</v>
      </c>
      <c r="Y58" s="1062">
        <v>0</v>
      </c>
      <c r="Z58" s="1062">
        <v>0</v>
      </c>
      <c r="AA58" s="1062">
        <v>0</v>
      </c>
      <c r="AB58" s="1062">
        <v>0</v>
      </c>
      <c r="AC58" s="1062">
        <v>0</v>
      </c>
      <c r="AD58" s="1062">
        <v>0</v>
      </c>
      <c r="AE58" s="1062">
        <v>0</v>
      </c>
    </row>
    <row r="59" spans="1:31">
      <c r="A59" s="1059" t="s">
        <v>94</v>
      </c>
      <c r="B59" s="1059" t="s">
        <v>163</v>
      </c>
      <c r="C59" s="1060" t="s">
        <v>164</v>
      </c>
      <c r="D59" s="1061"/>
      <c r="E59" s="1062"/>
      <c r="F59" s="1062"/>
      <c r="G59" s="1062"/>
      <c r="H59" s="1062"/>
      <c r="I59" s="1062"/>
      <c r="J59" s="1062"/>
      <c r="K59" s="1062"/>
      <c r="L59" s="1062"/>
      <c r="M59" s="1062"/>
      <c r="N59" s="1062"/>
      <c r="O59" s="1062"/>
      <c r="P59" s="1062"/>
      <c r="Q59" s="1062"/>
      <c r="R59" s="1062"/>
      <c r="S59" s="1062"/>
      <c r="T59" s="1062"/>
      <c r="U59" s="1062"/>
      <c r="V59" s="1062"/>
      <c r="W59" s="1062"/>
      <c r="X59" s="1062"/>
      <c r="Y59" s="1062"/>
      <c r="Z59" s="1062"/>
      <c r="AA59" s="1062"/>
      <c r="AB59" s="1062"/>
      <c r="AC59" s="1062"/>
      <c r="AD59" s="1062"/>
      <c r="AE59" s="1062"/>
    </row>
  </sheetData>
  <mergeCells count="4">
    <mergeCell ref="A1:H1"/>
    <mergeCell ref="E4:H4"/>
    <mergeCell ref="A3:H3"/>
    <mergeCell ref="A2:H2"/>
  </mergeCells>
  <pageMargins left="0.24" right="0.16" top="0.75" bottom="0.75" header="0.3" footer="0.3"/>
  <pageSetup paperSize="8" scale="67" orientation="landscape"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61"/>
  <sheetViews>
    <sheetView showZeros="0" workbookViewId="0">
      <pane xSplit="3" ySplit="7" topLeftCell="D8" activePane="bottomRight" state="frozen"/>
      <selection pane="topRight" activeCell="D1" sqref="D1"/>
      <selection pane="bottomLeft" activeCell="A8" sqref="A8"/>
      <selection pane="bottomRight" activeCell="A30" sqref="A30:XFD31"/>
    </sheetView>
  </sheetViews>
  <sheetFormatPr defaultColWidth="6.6796875" defaultRowHeight="12.6"/>
  <cols>
    <col min="1" max="1" width="4.6796875" style="1066" customWidth="1"/>
    <col min="2" max="2" width="31.86328125" style="1066" customWidth="1"/>
    <col min="3" max="3" width="6.08984375" style="1093" customWidth="1"/>
    <col min="4" max="4" width="9.2265625" style="1066" customWidth="1"/>
    <col min="5" max="12" width="6.76953125" style="1066" customWidth="1"/>
    <col min="13" max="13" width="7.08984375" style="1066" customWidth="1"/>
    <col min="14" max="14" width="7.31640625" style="1066" customWidth="1"/>
    <col min="15" max="31" width="6.76953125" style="1066" customWidth="1"/>
    <col min="32" max="256" width="6.6796875" style="1066"/>
    <col min="257" max="257" width="4.6796875" style="1066" customWidth="1"/>
    <col min="258" max="258" width="34.6796875" style="1066" customWidth="1"/>
    <col min="259" max="259" width="6.08984375" style="1066" customWidth="1"/>
    <col min="260" max="260" width="11.453125" style="1066" customWidth="1"/>
    <col min="261" max="264" width="5.6796875" style="1066" customWidth="1"/>
    <col min="265" max="512" width="6.6796875" style="1066"/>
    <col min="513" max="513" width="4.6796875" style="1066" customWidth="1"/>
    <col min="514" max="514" width="34.6796875" style="1066" customWidth="1"/>
    <col min="515" max="515" width="6.08984375" style="1066" customWidth="1"/>
    <col min="516" max="516" width="11.453125" style="1066" customWidth="1"/>
    <col min="517" max="520" width="5.6796875" style="1066" customWidth="1"/>
    <col min="521" max="768" width="6.6796875" style="1066"/>
    <col min="769" max="769" width="4.6796875" style="1066" customWidth="1"/>
    <col min="770" max="770" width="34.6796875" style="1066" customWidth="1"/>
    <col min="771" max="771" width="6.08984375" style="1066" customWidth="1"/>
    <col min="772" max="772" width="11.453125" style="1066" customWidth="1"/>
    <col min="773" max="776" width="5.6796875" style="1066" customWidth="1"/>
    <col min="777" max="1024" width="6.6796875" style="1066"/>
    <col min="1025" max="1025" width="4.6796875" style="1066" customWidth="1"/>
    <col min="1026" max="1026" width="34.6796875" style="1066" customWidth="1"/>
    <col min="1027" max="1027" width="6.08984375" style="1066" customWidth="1"/>
    <col min="1028" max="1028" width="11.453125" style="1066" customWidth="1"/>
    <col min="1029" max="1032" width="5.6796875" style="1066" customWidth="1"/>
    <col min="1033" max="1280" width="6.6796875" style="1066"/>
    <col min="1281" max="1281" width="4.6796875" style="1066" customWidth="1"/>
    <col min="1282" max="1282" width="34.6796875" style="1066" customWidth="1"/>
    <col min="1283" max="1283" width="6.08984375" style="1066" customWidth="1"/>
    <col min="1284" max="1284" width="11.453125" style="1066" customWidth="1"/>
    <col min="1285" max="1288" width="5.6796875" style="1066" customWidth="1"/>
    <col min="1289" max="1536" width="6.6796875" style="1066"/>
    <col min="1537" max="1537" width="4.6796875" style="1066" customWidth="1"/>
    <col min="1538" max="1538" width="34.6796875" style="1066" customWidth="1"/>
    <col min="1539" max="1539" width="6.08984375" style="1066" customWidth="1"/>
    <col min="1540" max="1540" width="11.453125" style="1066" customWidth="1"/>
    <col min="1541" max="1544" width="5.6796875" style="1066" customWidth="1"/>
    <col min="1545" max="1792" width="6.6796875" style="1066"/>
    <col min="1793" max="1793" width="4.6796875" style="1066" customWidth="1"/>
    <col min="1794" max="1794" width="34.6796875" style="1066" customWidth="1"/>
    <col min="1795" max="1795" width="6.08984375" style="1066" customWidth="1"/>
    <col min="1796" max="1796" width="11.453125" style="1066" customWidth="1"/>
    <col min="1797" max="1800" width="5.6796875" style="1066" customWidth="1"/>
    <col min="1801" max="2048" width="6.6796875" style="1066"/>
    <col min="2049" max="2049" width="4.6796875" style="1066" customWidth="1"/>
    <col min="2050" max="2050" width="34.6796875" style="1066" customWidth="1"/>
    <col min="2051" max="2051" width="6.08984375" style="1066" customWidth="1"/>
    <col min="2052" max="2052" width="11.453125" style="1066" customWidth="1"/>
    <col min="2053" max="2056" width="5.6796875" style="1066" customWidth="1"/>
    <col min="2057" max="2304" width="6.6796875" style="1066"/>
    <col min="2305" max="2305" width="4.6796875" style="1066" customWidth="1"/>
    <col min="2306" max="2306" width="34.6796875" style="1066" customWidth="1"/>
    <col min="2307" max="2307" width="6.08984375" style="1066" customWidth="1"/>
    <col min="2308" max="2308" width="11.453125" style="1066" customWidth="1"/>
    <col min="2309" max="2312" width="5.6796875" style="1066" customWidth="1"/>
    <col min="2313" max="2560" width="6.6796875" style="1066"/>
    <col min="2561" max="2561" width="4.6796875" style="1066" customWidth="1"/>
    <col min="2562" max="2562" width="34.6796875" style="1066" customWidth="1"/>
    <col min="2563" max="2563" width="6.08984375" style="1066" customWidth="1"/>
    <col min="2564" max="2564" width="11.453125" style="1066" customWidth="1"/>
    <col min="2565" max="2568" width="5.6796875" style="1066" customWidth="1"/>
    <col min="2569" max="2816" width="6.6796875" style="1066"/>
    <col min="2817" max="2817" width="4.6796875" style="1066" customWidth="1"/>
    <col min="2818" max="2818" width="34.6796875" style="1066" customWidth="1"/>
    <col min="2819" max="2819" width="6.08984375" style="1066" customWidth="1"/>
    <col min="2820" max="2820" width="11.453125" style="1066" customWidth="1"/>
    <col min="2821" max="2824" width="5.6796875" style="1066" customWidth="1"/>
    <col min="2825" max="3072" width="6.6796875" style="1066"/>
    <col min="3073" max="3073" width="4.6796875" style="1066" customWidth="1"/>
    <col min="3074" max="3074" width="34.6796875" style="1066" customWidth="1"/>
    <col min="3075" max="3075" width="6.08984375" style="1066" customWidth="1"/>
    <col min="3076" max="3076" width="11.453125" style="1066" customWidth="1"/>
    <col min="3077" max="3080" width="5.6796875" style="1066" customWidth="1"/>
    <col min="3081" max="3328" width="6.6796875" style="1066"/>
    <col min="3329" max="3329" width="4.6796875" style="1066" customWidth="1"/>
    <col min="3330" max="3330" width="34.6796875" style="1066" customWidth="1"/>
    <col min="3331" max="3331" width="6.08984375" style="1066" customWidth="1"/>
    <col min="3332" max="3332" width="11.453125" style="1066" customWidth="1"/>
    <col min="3333" max="3336" width="5.6796875" style="1066" customWidth="1"/>
    <col min="3337" max="3584" width="6.6796875" style="1066"/>
    <col min="3585" max="3585" width="4.6796875" style="1066" customWidth="1"/>
    <col min="3586" max="3586" width="34.6796875" style="1066" customWidth="1"/>
    <col min="3587" max="3587" width="6.08984375" style="1066" customWidth="1"/>
    <col min="3588" max="3588" width="11.453125" style="1066" customWidth="1"/>
    <col min="3589" max="3592" width="5.6796875" style="1066" customWidth="1"/>
    <col min="3593" max="3840" width="6.6796875" style="1066"/>
    <col min="3841" max="3841" width="4.6796875" style="1066" customWidth="1"/>
    <col min="3842" max="3842" width="34.6796875" style="1066" customWidth="1"/>
    <col min="3843" max="3843" width="6.08984375" style="1066" customWidth="1"/>
    <col min="3844" max="3844" width="11.453125" style="1066" customWidth="1"/>
    <col min="3845" max="3848" width="5.6796875" style="1066" customWidth="1"/>
    <col min="3849" max="4096" width="6.6796875" style="1066"/>
    <col min="4097" max="4097" width="4.6796875" style="1066" customWidth="1"/>
    <col min="4098" max="4098" width="34.6796875" style="1066" customWidth="1"/>
    <col min="4099" max="4099" width="6.08984375" style="1066" customWidth="1"/>
    <col min="4100" max="4100" width="11.453125" style="1066" customWidth="1"/>
    <col min="4101" max="4104" width="5.6796875" style="1066" customWidth="1"/>
    <col min="4105" max="4352" width="6.6796875" style="1066"/>
    <col min="4353" max="4353" width="4.6796875" style="1066" customWidth="1"/>
    <col min="4354" max="4354" width="34.6796875" style="1066" customWidth="1"/>
    <col min="4355" max="4355" width="6.08984375" style="1066" customWidth="1"/>
    <col min="4356" max="4356" width="11.453125" style="1066" customWidth="1"/>
    <col min="4357" max="4360" width="5.6796875" style="1066" customWidth="1"/>
    <col min="4361" max="4608" width="6.6796875" style="1066"/>
    <col min="4609" max="4609" width="4.6796875" style="1066" customWidth="1"/>
    <col min="4610" max="4610" width="34.6796875" style="1066" customWidth="1"/>
    <col min="4611" max="4611" width="6.08984375" style="1066" customWidth="1"/>
    <col min="4612" max="4612" width="11.453125" style="1066" customWidth="1"/>
    <col min="4613" max="4616" width="5.6796875" style="1066" customWidth="1"/>
    <col min="4617" max="4864" width="6.6796875" style="1066"/>
    <col min="4865" max="4865" width="4.6796875" style="1066" customWidth="1"/>
    <col min="4866" max="4866" width="34.6796875" style="1066" customWidth="1"/>
    <col min="4867" max="4867" width="6.08984375" style="1066" customWidth="1"/>
    <col min="4868" max="4868" width="11.453125" style="1066" customWidth="1"/>
    <col min="4869" max="4872" width="5.6796875" style="1066" customWidth="1"/>
    <col min="4873" max="5120" width="6.6796875" style="1066"/>
    <col min="5121" max="5121" width="4.6796875" style="1066" customWidth="1"/>
    <col min="5122" max="5122" width="34.6796875" style="1066" customWidth="1"/>
    <col min="5123" max="5123" width="6.08984375" style="1066" customWidth="1"/>
    <col min="5124" max="5124" width="11.453125" style="1066" customWidth="1"/>
    <col min="5125" max="5128" width="5.6796875" style="1066" customWidth="1"/>
    <col min="5129" max="5376" width="6.6796875" style="1066"/>
    <col min="5377" max="5377" width="4.6796875" style="1066" customWidth="1"/>
    <col min="5378" max="5378" width="34.6796875" style="1066" customWidth="1"/>
    <col min="5379" max="5379" width="6.08984375" style="1066" customWidth="1"/>
    <col min="5380" max="5380" width="11.453125" style="1066" customWidth="1"/>
    <col min="5381" max="5384" width="5.6796875" style="1066" customWidth="1"/>
    <col min="5385" max="5632" width="6.6796875" style="1066"/>
    <col min="5633" max="5633" width="4.6796875" style="1066" customWidth="1"/>
    <col min="5634" max="5634" width="34.6796875" style="1066" customWidth="1"/>
    <col min="5635" max="5635" width="6.08984375" style="1066" customWidth="1"/>
    <col min="5636" max="5636" width="11.453125" style="1066" customWidth="1"/>
    <col min="5637" max="5640" width="5.6796875" style="1066" customWidth="1"/>
    <col min="5641" max="5888" width="6.6796875" style="1066"/>
    <col min="5889" max="5889" width="4.6796875" style="1066" customWidth="1"/>
    <col min="5890" max="5890" width="34.6796875" style="1066" customWidth="1"/>
    <col min="5891" max="5891" width="6.08984375" style="1066" customWidth="1"/>
    <col min="5892" max="5892" width="11.453125" style="1066" customWidth="1"/>
    <col min="5893" max="5896" width="5.6796875" style="1066" customWidth="1"/>
    <col min="5897" max="6144" width="6.6796875" style="1066"/>
    <col min="6145" max="6145" width="4.6796875" style="1066" customWidth="1"/>
    <col min="6146" max="6146" width="34.6796875" style="1066" customWidth="1"/>
    <col min="6147" max="6147" width="6.08984375" style="1066" customWidth="1"/>
    <col min="6148" max="6148" width="11.453125" style="1066" customWidth="1"/>
    <col min="6149" max="6152" width="5.6796875" style="1066" customWidth="1"/>
    <col min="6153" max="6400" width="6.6796875" style="1066"/>
    <col min="6401" max="6401" width="4.6796875" style="1066" customWidth="1"/>
    <col min="6402" max="6402" width="34.6796875" style="1066" customWidth="1"/>
    <col min="6403" max="6403" width="6.08984375" style="1066" customWidth="1"/>
    <col min="6404" max="6404" width="11.453125" style="1066" customWidth="1"/>
    <col min="6405" max="6408" width="5.6796875" style="1066" customWidth="1"/>
    <col min="6409" max="6656" width="6.6796875" style="1066"/>
    <col min="6657" max="6657" width="4.6796875" style="1066" customWidth="1"/>
    <col min="6658" max="6658" width="34.6796875" style="1066" customWidth="1"/>
    <col min="6659" max="6659" width="6.08984375" style="1066" customWidth="1"/>
    <col min="6660" max="6660" width="11.453125" style="1066" customWidth="1"/>
    <col min="6661" max="6664" width="5.6796875" style="1066" customWidth="1"/>
    <col min="6665" max="6912" width="6.6796875" style="1066"/>
    <col min="6913" max="6913" width="4.6796875" style="1066" customWidth="1"/>
    <col min="6914" max="6914" width="34.6796875" style="1066" customWidth="1"/>
    <col min="6915" max="6915" width="6.08984375" style="1066" customWidth="1"/>
    <col min="6916" max="6916" width="11.453125" style="1066" customWidth="1"/>
    <col min="6917" max="6920" width="5.6796875" style="1066" customWidth="1"/>
    <col min="6921" max="7168" width="6.6796875" style="1066"/>
    <col min="7169" max="7169" width="4.6796875" style="1066" customWidth="1"/>
    <col min="7170" max="7170" width="34.6796875" style="1066" customWidth="1"/>
    <col min="7171" max="7171" width="6.08984375" style="1066" customWidth="1"/>
    <col min="7172" max="7172" width="11.453125" style="1066" customWidth="1"/>
    <col min="7173" max="7176" width="5.6796875" style="1066" customWidth="1"/>
    <col min="7177" max="7424" width="6.6796875" style="1066"/>
    <col min="7425" max="7425" width="4.6796875" style="1066" customWidth="1"/>
    <col min="7426" max="7426" width="34.6796875" style="1066" customWidth="1"/>
    <col min="7427" max="7427" width="6.08984375" style="1066" customWidth="1"/>
    <col min="7428" max="7428" width="11.453125" style="1066" customWidth="1"/>
    <col min="7429" max="7432" width="5.6796875" style="1066" customWidth="1"/>
    <col min="7433" max="7680" width="6.6796875" style="1066"/>
    <col min="7681" max="7681" width="4.6796875" style="1066" customWidth="1"/>
    <col min="7682" max="7682" width="34.6796875" style="1066" customWidth="1"/>
    <col min="7683" max="7683" width="6.08984375" style="1066" customWidth="1"/>
    <col min="7684" max="7684" width="11.453125" style="1066" customWidth="1"/>
    <col min="7685" max="7688" width="5.6796875" style="1066" customWidth="1"/>
    <col min="7689" max="7936" width="6.6796875" style="1066"/>
    <col min="7937" max="7937" width="4.6796875" style="1066" customWidth="1"/>
    <col min="7938" max="7938" width="34.6796875" style="1066" customWidth="1"/>
    <col min="7939" max="7939" width="6.08984375" style="1066" customWidth="1"/>
    <col min="7940" max="7940" width="11.453125" style="1066" customWidth="1"/>
    <col min="7941" max="7944" width="5.6796875" style="1066" customWidth="1"/>
    <col min="7945" max="8192" width="6.6796875" style="1066"/>
    <col min="8193" max="8193" width="4.6796875" style="1066" customWidth="1"/>
    <col min="8194" max="8194" width="34.6796875" style="1066" customWidth="1"/>
    <col min="8195" max="8195" width="6.08984375" style="1066" customWidth="1"/>
    <col min="8196" max="8196" width="11.453125" style="1066" customWidth="1"/>
    <col min="8197" max="8200" width="5.6796875" style="1066" customWidth="1"/>
    <col min="8201" max="8448" width="6.6796875" style="1066"/>
    <col min="8449" max="8449" width="4.6796875" style="1066" customWidth="1"/>
    <col min="8450" max="8450" width="34.6796875" style="1066" customWidth="1"/>
    <col min="8451" max="8451" width="6.08984375" style="1066" customWidth="1"/>
    <col min="8452" max="8452" width="11.453125" style="1066" customWidth="1"/>
    <col min="8453" max="8456" width="5.6796875" style="1066" customWidth="1"/>
    <col min="8457" max="8704" width="6.6796875" style="1066"/>
    <col min="8705" max="8705" width="4.6796875" style="1066" customWidth="1"/>
    <col min="8706" max="8706" width="34.6796875" style="1066" customWidth="1"/>
    <col min="8707" max="8707" width="6.08984375" style="1066" customWidth="1"/>
    <col min="8708" max="8708" width="11.453125" style="1066" customWidth="1"/>
    <col min="8709" max="8712" width="5.6796875" style="1066" customWidth="1"/>
    <col min="8713" max="8960" width="6.6796875" style="1066"/>
    <col min="8961" max="8961" width="4.6796875" style="1066" customWidth="1"/>
    <col min="8962" max="8962" width="34.6796875" style="1066" customWidth="1"/>
    <col min="8963" max="8963" width="6.08984375" style="1066" customWidth="1"/>
    <col min="8964" max="8964" width="11.453125" style="1066" customWidth="1"/>
    <col min="8965" max="8968" width="5.6796875" style="1066" customWidth="1"/>
    <col min="8969" max="9216" width="6.6796875" style="1066"/>
    <col min="9217" max="9217" width="4.6796875" style="1066" customWidth="1"/>
    <col min="9218" max="9218" width="34.6796875" style="1066" customWidth="1"/>
    <col min="9219" max="9219" width="6.08984375" style="1066" customWidth="1"/>
    <col min="9220" max="9220" width="11.453125" style="1066" customWidth="1"/>
    <col min="9221" max="9224" width="5.6796875" style="1066" customWidth="1"/>
    <col min="9225" max="9472" width="6.6796875" style="1066"/>
    <col min="9473" max="9473" width="4.6796875" style="1066" customWidth="1"/>
    <col min="9474" max="9474" width="34.6796875" style="1066" customWidth="1"/>
    <col min="9475" max="9475" width="6.08984375" style="1066" customWidth="1"/>
    <col min="9476" max="9476" width="11.453125" style="1066" customWidth="1"/>
    <col min="9477" max="9480" width="5.6796875" style="1066" customWidth="1"/>
    <col min="9481" max="9728" width="6.6796875" style="1066"/>
    <col min="9729" max="9729" width="4.6796875" style="1066" customWidth="1"/>
    <col min="9730" max="9730" width="34.6796875" style="1066" customWidth="1"/>
    <col min="9731" max="9731" width="6.08984375" style="1066" customWidth="1"/>
    <col min="9732" max="9732" width="11.453125" style="1066" customWidth="1"/>
    <col min="9733" max="9736" width="5.6796875" style="1066" customWidth="1"/>
    <col min="9737" max="9984" width="6.6796875" style="1066"/>
    <col min="9985" max="9985" width="4.6796875" style="1066" customWidth="1"/>
    <col min="9986" max="9986" width="34.6796875" style="1066" customWidth="1"/>
    <col min="9987" max="9987" width="6.08984375" style="1066" customWidth="1"/>
    <col min="9988" max="9988" width="11.453125" style="1066" customWidth="1"/>
    <col min="9989" max="9992" width="5.6796875" style="1066" customWidth="1"/>
    <col min="9993" max="10240" width="6.6796875" style="1066"/>
    <col min="10241" max="10241" width="4.6796875" style="1066" customWidth="1"/>
    <col min="10242" max="10242" width="34.6796875" style="1066" customWidth="1"/>
    <col min="10243" max="10243" width="6.08984375" style="1066" customWidth="1"/>
    <col min="10244" max="10244" width="11.453125" style="1066" customWidth="1"/>
    <col min="10245" max="10248" width="5.6796875" style="1066" customWidth="1"/>
    <col min="10249" max="10496" width="6.6796875" style="1066"/>
    <col min="10497" max="10497" width="4.6796875" style="1066" customWidth="1"/>
    <col min="10498" max="10498" width="34.6796875" style="1066" customWidth="1"/>
    <col min="10499" max="10499" width="6.08984375" style="1066" customWidth="1"/>
    <col min="10500" max="10500" width="11.453125" style="1066" customWidth="1"/>
    <col min="10501" max="10504" width="5.6796875" style="1066" customWidth="1"/>
    <col min="10505" max="10752" width="6.6796875" style="1066"/>
    <col min="10753" max="10753" width="4.6796875" style="1066" customWidth="1"/>
    <col min="10754" max="10754" width="34.6796875" style="1066" customWidth="1"/>
    <col min="10755" max="10755" width="6.08984375" style="1066" customWidth="1"/>
    <col min="10756" max="10756" width="11.453125" style="1066" customWidth="1"/>
    <col min="10757" max="10760" width="5.6796875" style="1066" customWidth="1"/>
    <col min="10761" max="11008" width="6.6796875" style="1066"/>
    <col min="11009" max="11009" width="4.6796875" style="1066" customWidth="1"/>
    <col min="11010" max="11010" width="34.6796875" style="1066" customWidth="1"/>
    <col min="11011" max="11011" width="6.08984375" style="1066" customWidth="1"/>
    <col min="11012" max="11012" width="11.453125" style="1066" customWidth="1"/>
    <col min="11013" max="11016" width="5.6796875" style="1066" customWidth="1"/>
    <col min="11017" max="11264" width="6.6796875" style="1066"/>
    <col min="11265" max="11265" width="4.6796875" style="1066" customWidth="1"/>
    <col min="11266" max="11266" width="34.6796875" style="1066" customWidth="1"/>
    <col min="11267" max="11267" width="6.08984375" style="1066" customWidth="1"/>
    <col min="11268" max="11268" width="11.453125" style="1066" customWidth="1"/>
    <col min="11269" max="11272" width="5.6796875" style="1066" customWidth="1"/>
    <col min="11273" max="11520" width="6.6796875" style="1066"/>
    <col min="11521" max="11521" width="4.6796875" style="1066" customWidth="1"/>
    <col min="11522" max="11522" width="34.6796875" style="1066" customWidth="1"/>
    <col min="11523" max="11523" width="6.08984375" style="1066" customWidth="1"/>
    <col min="11524" max="11524" width="11.453125" style="1066" customWidth="1"/>
    <col min="11525" max="11528" width="5.6796875" style="1066" customWidth="1"/>
    <col min="11529" max="11776" width="6.6796875" style="1066"/>
    <col min="11777" max="11777" width="4.6796875" style="1066" customWidth="1"/>
    <col min="11778" max="11778" width="34.6796875" style="1066" customWidth="1"/>
    <col min="11779" max="11779" width="6.08984375" style="1066" customWidth="1"/>
    <col min="11780" max="11780" width="11.453125" style="1066" customWidth="1"/>
    <col min="11781" max="11784" width="5.6796875" style="1066" customWidth="1"/>
    <col min="11785" max="12032" width="6.6796875" style="1066"/>
    <col min="12033" max="12033" width="4.6796875" style="1066" customWidth="1"/>
    <col min="12034" max="12034" width="34.6796875" style="1066" customWidth="1"/>
    <col min="12035" max="12035" width="6.08984375" style="1066" customWidth="1"/>
    <col min="12036" max="12036" width="11.453125" style="1066" customWidth="1"/>
    <col min="12037" max="12040" width="5.6796875" style="1066" customWidth="1"/>
    <col min="12041" max="12288" width="6.6796875" style="1066"/>
    <col min="12289" max="12289" width="4.6796875" style="1066" customWidth="1"/>
    <col min="12290" max="12290" width="34.6796875" style="1066" customWidth="1"/>
    <col min="12291" max="12291" width="6.08984375" style="1066" customWidth="1"/>
    <col min="12292" max="12292" width="11.453125" style="1066" customWidth="1"/>
    <col min="12293" max="12296" width="5.6796875" style="1066" customWidth="1"/>
    <col min="12297" max="12544" width="6.6796875" style="1066"/>
    <col min="12545" max="12545" width="4.6796875" style="1066" customWidth="1"/>
    <col min="12546" max="12546" width="34.6796875" style="1066" customWidth="1"/>
    <col min="12547" max="12547" width="6.08984375" style="1066" customWidth="1"/>
    <col min="12548" max="12548" width="11.453125" style="1066" customWidth="1"/>
    <col min="12549" max="12552" width="5.6796875" style="1066" customWidth="1"/>
    <col min="12553" max="12800" width="6.6796875" style="1066"/>
    <col min="12801" max="12801" width="4.6796875" style="1066" customWidth="1"/>
    <col min="12802" max="12802" width="34.6796875" style="1066" customWidth="1"/>
    <col min="12803" max="12803" width="6.08984375" style="1066" customWidth="1"/>
    <col min="12804" max="12804" width="11.453125" style="1066" customWidth="1"/>
    <col min="12805" max="12808" width="5.6796875" style="1066" customWidth="1"/>
    <col min="12809" max="13056" width="6.6796875" style="1066"/>
    <col min="13057" max="13057" width="4.6796875" style="1066" customWidth="1"/>
    <col min="13058" max="13058" width="34.6796875" style="1066" customWidth="1"/>
    <col min="13059" max="13059" width="6.08984375" style="1066" customWidth="1"/>
    <col min="13060" max="13060" width="11.453125" style="1066" customWidth="1"/>
    <col min="13061" max="13064" width="5.6796875" style="1066" customWidth="1"/>
    <col min="13065" max="13312" width="6.6796875" style="1066"/>
    <col min="13313" max="13313" width="4.6796875" style="1066" customWidth="1"/>
    <col min="13314" max="13314" width="34.6796875" style="1066" customWidth="1"/>
    <col min="13315" max="13315" width="6.08984375" style="1066" customWidth="1"/>
    <col min="13316" max="13316" width="11.453125" style="1066" customWidth="1"/>
    <col min="13317" max="13320" width="5.6796875" style="1066" customWidth="1"/>
    <col min="13321" max="13568" width="6.6796875" style="1066"/>
    <col min="13569" max="13569" width="4.6796875" style="1066" customWidth="1"/>
    <col min="13570" max="13570" width="34.6796875" style="1066" customWidth="1"/>
    <col min="13571" max="13571" width="6.08984375" style="1066" customWidth="1"/>
    <col min="13572" max="13572" width="11.453125" style="1066" customWidth="1"/>
    <col min="13573" max="13576" width="5.6796875" style="1066" customWidth="1"/>
    <col min="13577" max="13824" width="6.6796875" style="1066"/>
    <col min="13825" max="13825" width="4.6796875" style="1066" customWidth="1"/>
    <col min="13826" max="13826" width="34.6796875" style="1066" customWidth="1"/>
    <col min="13827" max="13827" width="6.08984375" style="1066" customWidth="1"/>
    <col min="13828" max="13828" width="11.453125" style="1066" customWidth="1"/>
    <col min="13829" max="13832" width="5.6796875" style="1066" customWidth="1"/>
    <col min="13833" max="14080" width="6.6796875" style="1066"/>
    <col min="14081" max="14081" width="4.6796875" style="1066" customWidth="1"/>
    <col min="14082" max="14082" width="34.6796875" style="1066" customWidth="1"/>
    <col min="14083" max="14083" width="6.08984375" style="1066" customWidth="1"/>
    <col min="14084" max="14084" width="11.453125" style="1066" customWidth="1"/>
    <col min="14085" max="14088" width="5.6796875" style="1066" customWidth="1"/>
    <col min="14089" max="14336" width="6.6796875" style="1066"/>
    <col min="14337" max="14337" width="4.6796875" style="1066" customWidth="1"/>
    <col min="14338" max="14338" width="34.6796875" style="1066" customWidth="1"/>
    <col min="14339" max="14339" width="6.08984375" style="1066" customWidth="1"/>
    <col min="14340" max="14340" width="11.453125" style="1066" customWidth="1"/>
    <col min="14341" max="14344" width="5.6796875" style="1066" customWidth="1"/>
    <col min="14345" max="14592" width="6.6796875" style="1066"/>
    <col min="14593" max="14593" width="4.6796875" style="1066" customWidth="1"/>
    <col min="14594" max="14594" width="34.6796875" style="1066" customWidth="1"/>
    <col min="14595" max="14595" width="6.08984375" style="1066" customWidth="1"/>
    <col min="14596" max="14596" width="11.453125" style="1066" customWidth="1"/>
    <col min="14597" max="14600" width="5.6796875" style="1066" customWidth="1"/>
    <col min="14601" max="14848" width="6.6796875" style="1066"/>
    <col min="14849" max="14849" width="4.6796875" style="1066" customWidth="1"/>
    <col min="14850" max="14850" width="34.6796875" style="1066" customWidth="1"/>
    <col min="14851" max="14851" width="6.08984375" style="1066" customWidth="1"/>
    <col min="14852" max="14852" width="11.453125" style="1066" customWidth="1"/>
    <col min="14853" max="14856" width="5.6796875" style="1066" customWidth="1"/>
    <col min="14857" max="15104" width="6.6796875" style="1066"/>
    <col min="15105" max="15105" width="4.6796875" style="1066" customWidth="1"/>
    <col min="15106" max="15106" width="34.6796875" style="1066" customWidth="1"/>
    <col min="15107" max="15107" width="6.08984375" style="1066" customWidth="1"/>
    <col min="15108" max="15108" width="11.453125" style="1066" customWidth="1"/>
    <col min="15109" max="15112" width="5.6796875" style="1066" customWidth="1"/>
    <col min="15113" max="15360" width="6.6796875" style="1066"/>
    <col min="15361" max="15361" width="4.6796875" style="1066" customWidth="1"/>
    <col min="15362" max="15362" width="34.6796875" style="1066" customWidth="1"/>
    <col min="15363" max="15363" width="6.08984375" style="1066" customWidth="1"/>
    <col min="15364" max="15364" width="11.453125" style="1066" customWidth="1"/>
    <col min="15365" max="15368" width="5.6796875" style="1066" customWidth="1"/>
    <col min="15369" max="15616" width="6.6796875" style="1066"/>
    <col min="15617" max="15617" width="4.6796875" style="1066" customWidth="1"/>
    <col min="15618" max="15618" width="34.6796875" style="1066" customWidth="1"/>
    <col min="15619" max="15619" width="6.08984375" style="1066" customWidth="1"/>
    <col min="15620" max="15620" width="11.453125" style="1066" customWidth="1"/>
    <col min="15621" max="15624" width="5.6796875" style="1066" customWidth="1"/>
    <col min="15625" max="15872" width="6.6796875" style="1066"/>
    <col min="15873" max="15873" width="4.6796875" style="1066" customWidth="1"/>
    <col min="15874" max="15874" width="34.6796875" style="1066" customWidth="1"/>
    <col min="15875" max="15875" width="6.08984375" style="1066" customWidth="1"/>
    <col min="15876" max="15876" width="11.453125" style="1066" customWidth="1"/>
    <col min="15877" max="15880" width="5.6796875" style="1066" customWidth="1"/>
    <col min="15881" max="16128" width="6.6796875" style="1066"/>
    <col min="16129" max="16129" width="4.6796875" style="1066" customWidth="1"/>
    <col min="16130" max="16130" width="34.6796875" style="1066" customWidth="1"/>
    <col min="16131" max="16131" width="6.08984375" style="1066" customWidth="1"/>
    <col min="16132" max="16132" width="11.453125" style="1066" customWidth="1"/>
    <col min="16133" max="16136" width="5.6796875" style="1066" customWidth="1"/>
    <col min="16137" max="16384" width="6.6796875" style="1066"/>
  </cols>
  <sheetData>
    <row r="1" spans="1:31" ht="17.399999999999999">
      <c r="A1" s="1413" t="s">
        <v>19</v>
      </c>
      <c r="B1" s="1413"/>
      <c r="C1" s="1413"/>
      <c r="D1" s="1413"/>
      <c r="E1" s="1413"/>
      <c r="F1" s="1413"/>
      <c r="G1" s="1413"/>
      <c r="H1" s="1413"/>
    </row>
    <row r="2" spans="1:31" ht="15">
      <c r="A2" s="1421" t="s">
        <v>1647</v>
      </c>
      <c r="B2" s="1422"/>
      <c r="C2" s="1422"/>
      <c r="D2" s="1422"/>
      <c r="E2" s="1422"/>
      <c r="F2" s="1422"/>
      <c r="G2" s="1422"/>
      <c r="H2" s="1422"/>
    </row>
    <row r="3" spans="1:31" ht="16.2">
      <c r="A3" s="1423" t="s">
        <v>580</v>
      </c>
      <c r="B3" s="1423"/>
      <c r="C3" s="1423"/>
      <c r="D3" s="1423"/>
      <c r="E3" s="1423"/>
      <c r="F3" s="1423"/>
      <c r="G3" s="1423"/>
      <c r="H3" s="1423"/>
      <c r="I3" s="1067"/>
      <c r="J3" s="1067"/>
    </row>
    <row r="4" spans="1:31" ht="15.3">
      <c r="A4" s="1068"/>
      <c r="B4" s="1069"/>
      <c r="C4" s="1069"/>
      <c r="D4" s="1070"/>
      <c r="E4" s="1418" t="s">
        <v>30</v>
      </c>
      <c r="F4" s="1418"/>
      <c r="G4" s="1418"/>
      <c r="H4" s="1418"/>
    </row>
    <row r="5" spans="1:31" ht="15.3" customHeight="1">
      <c r="A5" s="1412" t="s">
        <v>0</v>
      </c>
      <c r="B5" s="1410" t="s">
        <v>31</v>
      </c>
      <c r="C5" s="1408" t="s">
        <v>32</v>
      </c>
      <c r="D5" s="1406" t="s">
        <v>33</v>
      </c>
      <c r="E5" s="1419" t="s">
        <v>177</v>
      </c>
      <c r="F5" s="1420"/>
      <c r="G5" s="1420"/>
      <c r="H5" s="1420"/>
      <c r="I5" s="1420"/>
      <c r="J5" s="1420"/>
      <c r="K5" s="1420"/>
      <c r="L5" s="1420"/>
      <c r="M5" s="1420"/>
      <c r="N5" s="1420"/>
      <c r="O5" s="1420"/>
      <c r="P5" s="1420"/>
      <c r="Q5" s="1420"/>
      <c r="R5" s="1420"/>
      <c r="S5" s="1420"/>
      <c r="T5" s="1420"/>
      <c r="U5" s="1420"/>
      <c r="V5" s="1420"/>
      <c r="W5" s="1420"/>
      <c r="X5" s="1420"/>
      <c r="Y5" s="1420"/>
      <c r="Z5" s="1420"/>
      <c r="AA5" s="1420"/>
      <c r="AB5" s="1420"/>
      <c r="AC5" s="1420"/>
      <c r="AD5" s="1420"/>
      <c r="AE5" s="1420"/>
    </row>
    <row r="6" spans="1:31" ht="45">
      <c r="A6" s="1412"/>
      <c r="B6" s="1411"/>
      <c r="C6" s="1409"/>
      <c r="D6" s="1407"/>
      <c r="E6" s="975" t="s">
        <v>284</v>
      </c>
      <c r="F6" s="975" t="s">
        <v>285</v>
      </c>
      <c r="G6" s="975" t="s">
        <v>286</v>
      </c>
      <c r="H6" s="975" t="s">
        <v>287</v>
      </c>
      <c r="I6" s="975" t="s">
        <v>288</v>
      </c>
      <c r="J6" s="975" t="s">
        <v>289</v>
      </c>
      <c r="K6" s="975" t="s">
        <v>290</v>
      </c>
      <c r="L6" s="975" t="s">
        <v>291</v>
      </c>
      <c r="M6" s="975" t="s">
        <v>292</v>
      </c>
      <c r="N6" s="975" t="s">
        <v>293</v>
      </c>
      <c r="O6" s="975" t="s">
        <v>294</v>
      </c>
      <c r="P6" s="975" t="s">
        <v>295</v>
      </c>
      <c r="Q6" s="975" t="s">
        <v>296</v>
      </c>
      <c r="R6" s="975" t="s">
        <v>297</v>
      </c>
      <c r="S6" s="975" t="s">
        <v>298</v>
      </c>
      <c r="T6" s="975" t="s">
        <v>299</v>
      </c>
      <c r="U6" s="975" t="s">
        <v>300</v>
      </c>
      <c r="V6" s="975" t="s">
        <v>301</v>
      </c>
      <c r="W6" s="975" t="s">
        <v>302</v>
      </c>
      <c r="X6" s="975" t="s">
        <v>303</v>
      </c>
      <c r="Y6" s="975" t="s">
        <v>304</v>
      </c>
      <c r="Z6" s="975" t="s">
        <v>305</v>
      </c>
      <c r="AA6" s="975" t="s">
        <v>306</v>
      </c>
      <c r="AB6" s="975" t="s">
        <v>307</v>
      </c>
      <c r="AC6" s="975" t="s">
        <v>308</v>
      </c>
      <c r="AD6" s="975" t="s">
        <v>309</v>
      </c>
      <c r="AE6" s="975" t="s">
        <v>310</v>
      </c>
    </row>
    <row r="7" spans="1:31" s="1074" customFormat="1" ht="11.4">
      <c r="A7" s="1071" t="s">
        <v>264</v>
      </c>
      <c r="B7" s="1071" t="s">
        <v>265</v>
      </c>
      <c r="C7" s="1071" t="s">
        <v>266</v>
      </c>
      <c r="D7" s="1072" t="s">
        <v>1641</v>
      </c>
      <c r="E7" s="1073">
        <v>-5</v>
      </c>
      <c r="F7" s="1073">
        <v>-6</v>
      </c>
      <c r="G7" s="1073">
        <v>-7</v>
      </c>
      <c r="H7" s="1073">
        <v>-8</v>
      </c>
      <c r="I7" s="1073">
        <v>-9</v>
      </c>
      <c r="J7" s="1073">
        <v>-10</v>
      </c>
      <c r="K7" s="1073">
        <v>-11</v>
      </c>
      <c r="L7" s="1073">
        <v>-12</v>
      </c>
      <c r="M7" s="1073">
        <v>-13</v>
      </c>
      <c r="N7" s="1073">
        <v>-14</v>
      </c>
      <c r="O7" s="1073">
        <v>-15</v>
      </c>
      <c r="P7" s="1073">
        <v>-16</v>
      </c>
      <c r="Q7" s="1073">
        <v>-17</v>
      </c>
      <c r="R7" s="1073">
        <v>-18</v>
      </c>
      <c r="S7" s="1073">
        <v>-19</v>
      </c>
      <c r="T7" s="1073">
        <v>-20</v>
      </c>
      <c r="U7" s="1073">
        <v>-21</v>
      </c>
      <c r="V7" s="1073">
        <v>-22</v>
      </c>
      <c r="W7" s="1073">
        <v>-23</v>
      </c>
      <c r="X7" s="1073">
        <v>-24</v>
      </c>
      <c r="Y7" s="1073">
        <v>-25</v>
      </c>
      <c r="Z7" s="1073">
        <v>-26</v>
      </c>
      <c r="AA7" s="1073">
        <v>-27</v>
      </c>
      <c r="AB7" s="1073">
        <v>-28</v>
      </c>
      <c r="AC7" s="1073">
        <v>-29</v>
      </c>
      <c r="AD7" s="1073">
        <v>-30</v>
      </c>
      <c r="AE7" s="1073">
        <v>-31</v>
      </c>
    </row>
    <row r="8" spans="1:31" s="1079" customFormat="1" ht="15">
      <c r="A8" s="1075" t="s">
        <v>1101</v>
      </c>
      <c r="B8" s="1075" t="s">
        <v>1648</v>
      </c>
      <c r="C8" s="1076"/>
      <c r="D8" s="1077">
        <v>86.149600000000035</v>
      </c>
      <c r="E8" s="1078">
        <v>0</v>
      </c>
      <c r="F8" s="1078">
        <v>0.73</v>
      </c>
      <c r="G8" s="1078">
        <v>0</v>
      </c>
      <c r="H8" s="1078">
        <v>0</v>
      </c>
      <c r="I8" s="1078">
        <v>0</v>
      </c>
      <c r="J8" s="1078">
        <v>0</v>
      </c>
      <c r="K8" s="1078">
        <v>0</v>
      </c>
      <c r="L8" s="1078">
        <v>0</v>
      </c>
      <c r="M8" s="1078">
        <v>0</v>
      </c>
      <c r="N8" s="1078">
        <v>0</v>
      </c>
      <c r="O8" s="1078">
        <v>0</v>
      </c>
      <c r="P8" s="1078">
        <v>0</v>
      </c>
      <c r="Q8" s="1078">
        <v>0</v>
      </c>
      <c r="R8" s="1078">
        <v>0</v>
      </c>
      <c r="S8" s="1078">
        <v>0</v>
      </c>
      <c r="T8" s="1078">
        <v>0</v>
      </c>
      <c r="U8" s="1078">
        <v>84.03000000000003</v>
      </c>
      <c r="V8" s="1078">
        <v>0</v>
      </c>
      <c r="W8" s="1078">
        <v>0</v>
      </c>
      <c r="X8" s="1078">
        <v>0.04</v>
      </c>
      <c r="Y8" s="1078">
        <v>0.1</v>
      </c>
      <c r="Z8" s="1078">
        <v>0</v>
      </c>
      <c r="AA8" s="1078">
        <v>0.94</v>
      </c>
      <c r="AB8" s="1078">
        <v>2.9600000000000001E-2</v>
      </c>
      <c r="AC8" s="1078">
        <v>0</v>
      </c>
      <c r="AD8" s="1078">
        <v>0.10999999999999999</v>
      </c>
      <c r="AE8" s="1078">
        <v>0.16999999999999998</v>
      </c>
    </row>
    <row r="9" spans="1:31" s="1079" customFormat="1" ht="15.3" hidden="1" customHeight="1">
      <c r="A9" s="1080">
        <v>1</v>
      </c>
      <c r="B9" s="1080" t="s">
        <v>35</v>
      </c>
      <c r="C9" s="1081" t="s">
        <v>36</v>
      </c>
      <c r="D9" s="892">
        <v>0</v>
      </c>
      <c r="E9" s="892">
        <v>0</v>
      </c>
      <c r="F9" s="892">
        <v>0</v>
      </c>
      <c r="G9" s="892">
        <v>0</v>
      </c>
      <c r="H9" s="892">
        <v>0</v>
      </c>
      <c r="I9" s="892">
        <v>0</v>
      </c>
      <c r="J9" s="892">
        <v>0</v>
      </c>
      <c r="K9" s="892">
        <v>0</v>
      </c>
      <c r="L9" s="892">
        <v>0</v>
      </c>
      <c r="M9" s="892">
        <v>0</v>
      </c>
      <c r="N9" s="892">
        <v>0</v>
      </c>
      <c r="O9" s="892">
        <v>0</v>
      </c>
      <c r="P9" s="892">
        <v>0</v>
      </c>
      <c r="Q9" s="892">
        <v>0</v>
      </c>
      <c r="R9" s="892">
        <v>0</v>
      </c>
      <c r="S9" s="892">
        <v>0</v>
      </c>
      <c r="T9" s="892">
        <v>0</v>
      </c>
      <c r="U9" s="892">
        <v>0</v>
      </c>
      <c r="V9" s="892">
        <v>0</v>
      </c>
      <c r="W9" s="892">
        <v>0</v>
      </c>
      <c r="X9" s="892">
        <v>0</v>
      </c>
      <c r="Y9" s="892">
        <v>0</v>
      </c>
      <c r="Z9" s="892">
        <v>0</v>
      </c>
      <c r="AA9" s="892">
        <v>0</v>
      </c>
      <c r="AB9" s="892">
        <v>0</v>
      </c>
      <c r="AC9" s="892">
        <v>0</v>
      </c>
      <c r="AD9" s="892">
        <v>0</v>
      </c>
      <c r="AE9" s="892">
        <v>0</v>
      </c>
    </row>
    <row r="10" spans="1:31" ht="15.3" hidden="1" customHeight="1">
      <c r="A10" s="830" t="s">
        <v>38</v>
      </c>
      <c r="B10" s="830" t="s">
        <v>39</v>
      </c>
      <c r="C10" s="1082" t="s">
        <v>40</v>
      </c>
      <c r="D10" s="905">
        <v>0</v>
      </c>
      <c r="E10" s="905">
        <v>0</v>
      </c>
      <c r="F10" s="905">
        <v>0</v>
      </c>
      <c r="G10" s="905">
        <v>0</v>
      </c>
      <c r="H10" s="905">
        <v>0</v>
      </c>
      <c r="I10" s="905">
        <v>0</v>
      </c>
      <c r="J10" s="905">
        <v>0</v>
      </c>
      <c r="K10" s="905">
        <v>0</v>
      </c>
      <c r="L10" s="905">
        <v>0</v>
      </c>
      <c r="M10" s="905">
        <v>0</v>
      </c>
      <c r="N10" s="905">
        <v>0</v>
      </c>
      <c r="O10" s="905">
        <v>0</v>
      </c>
      <c r="P10" s="905">
        <v>0</v>
      </c>
      <c r="Q10" s="905">
        <v>0</v>
      </c>
      <c r="R10" s="905">
        <v>0</v>
      </c>
      <c r="S10" s="905">
        <v>0</v>
      </c>
      <c r="T10" s="905">
        <v>0</v>
      </c>
      <c r="U10" s="905">
        <v>0</v>
      </c>
      <c r="V10" s="905">
        <v>0</v>
      </c>
      <c r="W10" s="905">
        <v>0</v>
      </c>
      <c r="X10" s="905">
        <v>0</v>
      </c>
      <c r="Y10" s="905">
        <v>0</v>
      </c>
      <c r="Z10" s="905">
        <v>0</v>
      </c>
      <c r="AA10" s="905">
        <v>0</v>
      </c>
      <c r="AB10" s="905">
        <v>0</v>
      </c>
      <c r="AC10" s="905">
        <v>0</v>
      </c>
      <c r="AD10" s="905">
        <v>0</v>
      </c>
      <c r="AE10" s="905">
        <v>0</v>
      </c>
    </row>
    <row r="11" spans="1:31" s="1084" customFormat="1" ht="15.3" hidden="1" customHeight="1">
      <c r="A11" s="906"/>
      <c r="B11" s="906" t="s">
        <v>41</v>
      </c>
      <c r="C11" s="1083" t="s">
        <v>42</v>
      </c>
      <c r="D11" s="914">
        <v>0</v>
      </c>
      <c r="E11" s="914">
        <v>0</v>
      </c>
      <c r="F11" s="914">
        <v>0</v>
      </c>
      <c r="G11" s="914">
        <v>0</v>
      </c>
      <c r="H11" s="914">
        <v>0</v>
      </c>
      <c r="I11" s="914">
        <v>0</v>
      </c>
      <c r="J11" s="914">
        <v>0</v>
      </c>
      <c r="K11" s="914">
        <v>0</v>
      </c>
      <c r="L11" s="914">
        <v>0</v>
      </c>
      <c r="M11" s="914">
        <v>0</v>
      </c>
      <c r="N11" s="914">
        <v>0</v>
      </c>
      <c r="O11" s="914">
        <v>0</v>
      </c>
      <c r="P11" s="914">
        <v>0</v>
      </c>
      <c r="Q11" s="914">
        <v>0</v>
      </c>
      <c r="R11" s="914">
        <v>0</v>
      </c>
      <c r="S11" s="914">
        <v>0</v>
      </c>
      <c r="T11" s="914">
        <v>0</v>
      </c>
      <c r="U11" s="914">
        <v>0</v>
      </c>
      <c r="V11" s="914">
        <v>0</v>
      </c>
      <c r="W11" s="914">
        <v>0</v>
      </c>
      <c r="X11" s="914">
        <v>0</v>
      </c>
      <c r="Y11" s="914">
        <v>0</v>
      </c>
      <c r="Z11" s="914">
        <v>0</v>
      </c>
      <c r="AA11" s="914">
        <v>0</v>
      </c>
      <c r="AB11" s="914">
        <v>0</v>
      </c>
      <c r="AC11" s="914">
        <v>0</v>
      </c>
      <c r="AD11" s="914">
        <v>0</v>
      </c>
      <c r="AE11" s="914">
        <v>0</v>
      </c>
    </row>
    <row r="12" spans="1:31" ht="15.3" hidden="1" customHeight="1">
      <c r="A12" s="830" t="s">
        <v>43</v>
      </c>
      <c r="B12" s="830" t="s">
        <v>44</v>
      </c>
      <c r="C12" s="1082" t="s">
        <v>45</v>
      </c>
      <c r="D12" s="905">
        <v>0</v>
      </c>
      <c r="E12" s="905">
        <v>0</v>
      </c>
      <c r="F12" s="905">
        <v>0</v>
      </c>
      <c r="G12" s="905">
        <v>0</v>
      </c>
      <c r="H12" s="905">
        <v>0</v>
      </c>
      <c r="I12" s="905">
        <v>0</v>
      </c>
      <c r="J12" s="905">
        <v>0</v>
      </c>
      <c r="K12" s="905">
        <v>0</v>
      </c>
      <c r="L12" s="905">
        <v>0</v>
      </c>
      <c r="M12" s="905">
        <v>0</v>
      </c>
      <c r="N12" s="905">
        <v>0</v>
      </c>
      <c r="O12" s="905">
        <v>0</v>
      </c>
      <c r="P12" s="905">
        <v>0</v>
      </c>
      <c r="Q12" s="905">
        <v>0</v>
      </c>
      <c r="R12" s="905">
        <v>0</v>
      </c>
      <c r="S12" s="905">
        <v>0</v>
      </c>
      <c r="T12" s="905">
        <v>0</v>
      </c>
      <c r="U12" s="905">
        <v>0</v>
      </c>
      <c r="V12" s="905">
        <v>0</v>
      </c>
      <c r="W12" s="905">
        <v>0</v>
      </c>
      <c r="X12" s="905">
        <v>0</v>
      </c>
      <c r="Y12" s="905">
        <v>0</v>
      </c>
      <c r="Z12" s="905">
        <v>0</v>
      </c>
      <c r="AA12" s="905">
        <v>0</v>
      </c>
      <c r="AB12" s="905">
        <v>0</v>
      </c>
      <c r="AC12" s="905">
        <v>0</v>
      </c>
      <c r="AD12" s="905">
        <v>0</v>
      </c>
      <c r="AE12" s="905">
        <v>0</v>
      </c>
    </row>
    <row r="13" spans="1:31" ht="15.3" hidden="1" customHeight="1">
      <c r="A13" s="830" t="s">
        <v>46</v>
      </c>
      <c r="B13" s="830" t="s">
        <v>47</v>
      </c>
      <c r="C13" s="1082" t="s">
        <v>48</v>
      </c>
      <c r="D13" s="905">
        <v>0</v>
      </c>
      <c r="E13" s="905">
        <v>0</v>
      </c>
      <c r="F13" s="905">
        <v>0</v>
      </c>
      <c r="G13" s="905">
        <v>0</v>
      </c>
      <c r="H13" s="905">
        <v>0</v>
      </c>
      <c r="I13" s="905">
        <v>0</v>
      </c>
      <c r="J13" s="905">
        <v>0</v>
      </c>
      <c r="K13" s="905">
        <v>0</v>
      </c>
      <c r="L13" s="905">
        <v>0</v>
      </c>
      <c r="M13" s="905">
        <v>0</v>
      </c>
      <c r="N13" s="905">
        <v>0</v>
      </c>
      <c r="O13" s="905">
        <v>0</v>
      </c>
      <c r="P13" s="905">
        <v>0</v>
      </c>
      <c r="Q13" s="905">
        <v>0</v>
      </c>
      <c r="R13" s="905">
        <v>0</v>
      </c>
      <c r="S13" s="905">
        <v>0</v>
      </c>
      <c r="T13" s="905">
        <v>0</v>
      </c>
      <c r="U13" s="905">
        <v>0</v>
      </c>
      <c r="V13" s="905">
        <v>0</v>
      </c>
      <c r="W13" s="905">
        <v>0</v>
      </c>
      <c r="X13" s="905">
        <v>0</v>
      </c>
      <c r="Y13" s="905">
        <v>0</v>
      </c>
      <c r="Z13" s="905">
        <v>0</v>
      </c>
      <c r="AA13" s="905">
        <v>0</v>
      </c>
      <c r="AB13" s="905">
        <v>0</v>
      </c>
      <c r="AC13" s="905">
        <v>0</v>
      </c>
      <c r="AD13" s="905">
        <v>0</v>
      </c>
      <c r="AE13" s="905">
        <v>0</v>
      </c>
    </row>
    <row r="14" spans="1:31" ht="15.3" hidden="1" customHeight="1">
      <c r="A14" s="830" t="s">
        <v>49</v>
      </c>
      <c r="B14" s="830" t="s">
        <v>50</v>
      </c>
      <c r="C14" s="1082" t="s">
        <v>51</v>
      </c>
      <c r="D14" s="905">
        <v>0</v>
      </c>
      <c r="E14" s="905">
        <v>0</v>
      </c>
      <c r="F14" s="905">
        <v>0</v>
      </c>
      <c r="G14" s="905">
        <v>0</v>
      </c>
      <c r="H14" s="905">
        <v>0</v>
      </c>
      <c r="I14" s="905">
        <v>0</v>
      </c>
      <c r="J14" s="905">
        <v>0</v>
      </c>
      <c r="K14" s="905">
        <v>0</v>
      </c>
      <c r="L14" s="905">
        <v>0</v>
      </c>
      <c r="M14" s="905">
        <v>0</v>
      </c>
      <c r="N14" s="905">
        <v>0</v>
      </c>
      <c r="O14" s="905">
        <v>0</v>
      </c>
      <c r="P14" s="905">
        <v>0</v>
      </c>
      <c r="Q14" s="905">
        <v>0</v>
      </c>
      <c r="R14" s="905">
        <v>0</v>
      </c>
      <c r="S14" s="905">
        <v>0</v>
      </c>
      <c r="T14" s="905">
        <v>0</v>
      </c>
      <c r="U14" s="905">
        <v>0</v>
      </c>
      <c r="V14" s="905">
        <v>0</v>
      </c>
      <c r="W14" s="905">
        <v>0</v>
      </c>
      <c r="X14" s="905">
        <v>0</v>
      </c>
      <c r="Y14" s="905">
        <v>0</v>
      </c>
      <c r="Z14" s="905">
        <v>0</v>
      </c>
      <c r="AA14" s="905">
        <v>0</v>
      </c>
      <c r="AB14" s="905">
        <v>0</v>
      </c>
      <c r="AC14" s="905">
        <v>0</v>
      </c>
      <c r="AD14" s="905">
        <v>0</v>
      </c>
      <c r="AE14" s="905">
        <v>0</v>
      </c>
    </row>
    <row r="15" spans="1:31" ht="15.3" hidden="1" customHeight="1">
      <c r="A15" s="830" t="s">
        <v>52</v>
      </c>
      <c r="B15" s="830" t="s">
        <v>53</v>
      </c>
      <c r="C15" s="1082" t="s">
        <v>54</v>
      </c>
      <c r="D15" s="905">
        <v>0</v>
      </c>
      <c r="E15" s="905">
        <v>0</v>
      </c>
      <c r="F15" s="905">
        <v>0</v>
      </c>
      <c r="G15" s="905">
        <v>0</v>
      </c>
      <c r="H15" s="905">
        <v>0</v>
      </c>
      <c r="I15" s="905">
        <v>0</v>
      </c>
      <c r="J15" s="905">
        <v>0</v>
      </c>
      <c r="K15" s="905">
        <v>0</v>
      </c>
      <c r="L15" s="905">
        <v>0</v>
      </c>
      <c r="M15" s="905">
        <v>0</v>
      </c>
      <c r="N15" s="905">
        <v>0</v>
      </c>
      <c r="O15" s="905">
        <v>0</v>
      </c>
      <c r="P15" s="905">
        <v>0</v>
      </c>
      <c r="Q15" s="905">
        <v>0</v>
      </c>
      <c r="R15" s="905">
        <v>0</v>
      </c>
      <c r="S15" s="905">
        <v>0</v>
      </c>
      <c r="T15" s="905">
        <v>0</v>
      </c>
      <c r="U15" s="905">
        <v>0</v>
      </c>
      <c r="V15" s="905">
        <v>0</v>
      </c>
      <c r="W15" s="905">
        <v>0</v>
      </c>
      <c r="X15" s="905">
        <v>0</v>
      </c>
      <c r="Y15" s="905">
        <v>0</v>
      </c>
      <c r="Z15" s="905">
        <v>0</v>
      </c>
      <c r="AA15" s="905">
        <v>0</v>
      </c>
      <c r="AB15" s="905">
        <v>0</v>
      </c>
      <c r="AC15" s="905">
        <v>0</v>
      </c>
      <c r="AD15" s="905">
        <v>0</v>
      </c>
      <c r="AE15" s="905">
        <v>0</v>
      </c>
    </row>
    <row r="16" spans="1:31" ht="15.3" hidden="1" customHeight="1">
      <c r="A16" s="830" t="s">
        <v>55</v>
      </c>
      <c r="B16" s="830" t="s">
        <v>56</v>
      </c>
      <c r="C16" s="1082" t="s">
        <v>57</v>
      </c>
      <c r="D16" s="905">
        <v>0</v>
      </c>
      <c r="E16" s="905">
        <v>0</v>
      </c>
      <c r="F16" s="905">
        <v>0</v>
      </c>
      <c r="G16" s="905">
        <v>0</v>
      </c>
      <c r="H16" s="905">
        <v>0</v>
      </c>
      <c r="I16" s="905">
        <v>0</v>
      </c>
      <c r="J16" s="905">
        <v>0</v>
      </c>
      <c r="K16" s="905">
        <v>0</v>
      </c>
      <c r="L16" s="905">
        <v>0</v>
      </c>
      <c r="M16" s="905">
        <v>0</v>
      </c>
      <c r="N16" s="905">
        <v>0</v>
      </c>
      <c r="O16" s="905">
        <v>0</v>
      </c>
      <c r="P16" s="905">
        <v>0</v>
      </c>
      <c r="Q16" s="905">
        <v>0</v>
      </c>
      <c r="R16" s="905">
        <v>0</v>
      </c>
      <c r="S16" s="905">
        <v>0</v>
      </c>
      <c r="T16" s="905">
        <v>0</v>
      </c>
      <c r="U16" s="905">
        <v>0</v>
      </c>
      <c r="V16" s="905">
        <v>0</v>
      </c>
      <c r="W16" s="905">
        <v>0</v>
      </c>
      <c r="X16" s="905">
        <v>0</v>
      </c>
      <c r="Y16" s="905">
        <v>0</v>
      </c>
      <c r="Z16" s="905">
        <v>0</v>
      </c>
      <c r="AA16" s="905">
        <v>0</v>
      </c>
      <c r="AB16" s="905">
        <v>0</v>
      </c>
      <c r="AC16" s="905">
        <v>0</v>
      </c>
      <c r="AD16" s="905">
        <v>0</v>
      </c>
      <c r="AE16" s="905">
        <v>0</v>
      </c>
    </row>
    <row r="17" spans="1:31" ht="30.6" hidden="1" customHeight="1">
      <c r="A17" s="830" t="s">
        <v>59</v>
      </c>
      <c r="B17" s="830" t="s">
        <v>1066</v>
      </c>
      <c r="C17" s="1082" t="s">
        <v>61</v>
      </c>
      <c r="D17" s="1011">
        <v>0</v>
      </c>
      <c r="E17" s="1011">
        <v>0</v>
      </c>
      <c r="F17" s="1011">
        <v>0</v>
      </c>
      <c r="G17" s="1011">
        <v>0</v>
      </c>
      <c r="H17" s="1011">
        <v>0</v>
      </c>
      <c r="I17" s="1011">
        <v>0</v>
      </c>
      <c r="J17" s="1011">
        <v>0</v>
      </c>
      <c r="K17" s="1011">
        <v>0</v>
      </c>
      <c r="L17" s="1011">
        <v>0</v>
      </c>
      <c r="M17" s="1011">
        <v>0</v>
      </c>
      <c r="N17" s="1011">
        <v>0</v>
      </c>
      <c r="O17" s="1011">
        <v>0</v>
      </c>
      <c r="P17" s="1011">
        <v>0</v>
      </c>
      <c r="Q17" s="1011">
        <v>0</v>
      </c>
      <c r="R17" s="1011">
        <v>0</v>
      </c>
      <c r="S17" s="1011">
        <v>0</v>
      </c>
      <c r="T17" s="1011">
        <v>0</v>
      </c>
      <c r="U17" s="1011">
        <v>0</v>
      </c>
      <c r="V17" s="1011">
        <v>0</v>
      </c>
      <c r="W17" s="1011">
        <v>0</v>
      </c>
      <c r="X17" s="1011">
        <v>0</v>
      </c>
      <c r="Y17" s="1011">
        <v>0</v>
      </c>
      <c r="Z17" s="1011">
        <v>0</v>
      </c>
      <c r="AA17" s="1011">
        <v>0</v>
      </c>
      <c r="AB17" s="1011">
        <v>0</v>
      </c>
      <c r="AC17" s="1011">
        <v>0</v>
      </c>
      <c r="AD17" s="1011">
        <v>0</v>
      </c>
      <c r="AE17" s="1011">
        <v>0</v>
      </c>
    </row>
    <row r="18" spans="1:31" ht="15.3" hidden="1" customHeight="1">
      <c r="A18" s="830" t="s">
        <v>62</v>
      </c>
      <c r="B18" s="830" t="s">
        <v>63</v>
      </c>
      <c r="C18" s="1082" t="s">
        <v>64</v>
      </c>
      <c r="D18" s="905">
        <v>0</v>
      </c>
      <c r="E18" s="905">
        <v>0</v>
      </c>
      <c r="F18" s="905">
        <v>0</v>
      </c>
      <c r="G18" s="905">
        <v>0</v>
      </c>
      <c r="H18" s="905">
        <v>0</v>
      </c>
      <c r="I18" s="905">
        <v>0</v>
      </c>
      <c r="J18" s="905">
        <v>0</v>
      </c>
      <c r="K18" s="905">
        <v>0</v>
      </c>
      <c r="L18" s="905">
        <v>0</v>
      </c>
      <c r="M18" s="905">
        <v>0</v>
      </c>
      <c r="N18" s="905">
        <v>0</v>
      </c>
      <c r="O18" s="905">
        <v>0</v>
      </c>
      <c r="P18" s="905">
        <v>0</v>
      </c>
      <c r="Q18" s="905">
        <v>0</v>
      </c>
      <c r="R18" s="905">
        <v>0</v>
      </c>
      <c r="S18" s="905">
        <v>0</v>
      </c>
      <c r="T18" s="905">
        <v>0</v>
      </c>
      <c r="U18" s="905">
        <v>0</v>
      </c>
      <c r="V18" s="905">
        <v>0</v>
      </c>
      <c r="W18" s="905">
        <v>0</v>
      </c>
      <c r="X18" s="905">
        <v>0</v>
      </c>
      <c r="Y18" s="905">
        <v>0</v>
      </c>
      <c r="Z18" s="905">
        <v>0</v>
      </c>
      <c r="AA18" s="905">
        <v>0</v>
      </c>
      <c r="AB18" s="905">
        <v>0</v>
      </c>
      <c r="AC18" s="905">
        <v>0</v>
      </c>
      <c r="AD18" s="905">
        <v>0</v>
      </c>
      <c r="AE18" s="905">
        <v>0</v>
      </c>
    </row>
    <row r="19" spans="1:31" ht="15.3" hidden="1" customHeight="1">
      <c r="A19" s="830" t="s">
        <v>65</v>
      </c>
      <c r="B19" s="830" t="s">
        <v>66</v>
      </c>
      <c r="C19" s="1082" t="s">
        <v>67</v>
      </c>
      <c r="D19" s="905">
        <v>0</v>
      </c>
      <c r="E19" s="905">
        <v>0</v>
      </c>
      <c r="F19" s="905">
        <v>0</v>
      </c>
      <c r="G19" s="905">
        <v>0</v>
      </c>
      <c r="H19" s="905">
        <v>0</v>
      </c>
      <c r="I19" s="905">
        <v>0</v>
      </c>
      <c r="J19" s="905">
        <v>0</v>
      </c>
      <c r="K19" s="905">
        <v>0</v>
      </c>
      <c r="L19" s="905">
        <v>0</v>
      </c>
      <c r="M19" s="905">
        <v>0</v>
      </c>
      <c r="N19" s="905">
        <v>0</v>
      </c>
      <c r="O19" s="905">
        <v>0</v>
      </c>
      <c r="P19" s="905">
        <v>0</v>
      </c>
      <c r="Q19" s="905">
        <v>0</v>
      </c>
      <c r="R19" s="905">
        <v>0</v>
      </c>
      <c r="S19" s="905">
        <v>0</v>
      </c>
      <c r="T19" s="905">
        <v>0</v>
      </c>
      <c r="U19" s="905">
        <v>0</v>
      </c>
      <c r="V19" s="905">
        <v>0</v>
      </c>
      <c r="W19" s="905">
        <v>0</v>
      </c>
      <c r="X19" s="905">
        <v>0</v>
      </c>
      <c r="Y19" s="905">
        <v>0</v>
      </c>
      <c r="Z19" s="905">
        <v>0</v>
      </c>
      <c r="AA19" s="905">
        <v>0</v>
      </c>
      <c r="AB19" s="905">
        <v>0</v>
      </c>
      <c r="AC19" s="905">
        <v>0</v>
      </c>
      <c r="AD19" s="905">
        <v>0</v>
      </c>
      <c r="AE19" s="905">
        <v>0</v>
      </c>
    </row>
    <row r="20" spans="1:31" s="1079" customFormat="1" ht="15.3" hidden="1" customHeight="1">
      <c r="A20" s="893">
        <v>2</v>
      </c>
      <c r="B20" s="893" t="s">
        <v>68</v>
      </c>
      <c r="C20" s="1081" t="s">
        <v>69</v>
      </c>
      <c r="D20" s="892">
        <v>86.149600000000035</v>
      </c>
      <c r="E20" s="892">
        <v>0</v>
      </c>
      <c r="F20" s="892">
        <v>0.73</v>
      </c>
      <c r="G20" s="892">
        <v>0</v>
      </c>
      <c r="H20" s="892">
        <v>0</v>
      </c>
      <c r="I20" s="892">
        <v>0</v>
      </c>
      <c r="J20" s="892">
        <v>0</v>
      </c>
      <c r="K20" s="892">
        <v>0</v>
      </c>
      <c r="L20" s="892">
        <v>0</v>
      </c>
      <c r="M20" s="892">
        <v>0</v>
      </c>
      <c r="N20" s="892">
        <v>0</v>
      </c>
      <c r="O20" s="892">
        <v>0</v>
      </c>
      <c r="P20" s="892">
        <v>0</v>
      </c>
      <c r="Q20" s="892">
        <v>0</v>
      </c>
      <c r="R20" s="892">
        <v>0</v>
      </c>
      <c r="S20" s="892">
        <v>0</v>
      </c>
      <c r="T20" s="892">
        <v>0</v>
      </c>
      <c r="U20" s="892">
        <v>84.03000000000003</v>
      </c>
      <c r="V20" s="892">
        <v>0</v>
      </c>
      <c r="W20" s="892">
        <v>0</v>
      </c>
      <c r="X20" s="892">
        <v>0.04</v>
      </c>
      <c r="Y20" s="892">
        <v>0.1</v>
      </c>
      <c r="Z20" s="892">
        <v>0</v>
      </c>
      <c r="AA20" s="892">
        <v>0.94</v>
      </c>
      <c r="AB20" s="892">
        <v>2.9600000000000001E-2</v>
      </c>
      <c r="AC20" s="892">
        <v>0</v>
      </c>
      <c r="AD20" s="892">
        <v>0.10999999999999999</v>
      </c>
      <c r="AE20" s="892">
        <v>0.16999999999999998</v>
      </c>
    </row>
    <row r="21" spans="1:31" ht="15.3">
      <c r="A21" s="830" t="s">
        <v>70</v>
      </c>
      <c r="B21" s="830" t="s">
        <v>71</v>
      </c>
      <c r="C21" s="1082" t="s">
        <v>72</v>
      </c>
      <c r="D21" s="905"/>
      <c r="E21" s="905"/>
      <c r="F21" s="905"/>
      <c r="G21" s="905"/>
      <c r="H21" s="905"/>
      <c r="I21" s="905"/>
      <c r="J21" s="905"/>
      <c r="K21" s="905"/>
      <c r="L21" s="905"/>
      <c r="M21" s="905"/>
      <c r="N21" s="905"/>
      <c r="O21" s="905"/>
      <c r="P21" s="905"/>
      <c r="Q21" s="905"/>
      <c r="R21" s="905"/>
      <c r="S21" s="905"/>
      <c r="T21" s="905"/>
      <c r="U21" s="905"/>
      <c r="V21" s="905"/>
      <c r="W21" s="905"/>
      <c r="X21" s="905"/>
      <c r="Y21" s="905"/>
      <c r="Z21" s="905"/>
      <c r="AA21" s="905"/>
      <c r="AB21" s="905"/>
      <c r="AC21" s="905"/>
      <c r="AD21" s="905"/>
      <c r="AE21" s="905"/>
    </row>
    <row r="22" spans="1:31" ht="15.3" hidden="1">
      <c r="A22" s="830" t="s">
        <v>73</v>
      </c>
      <c r="B22" s="830" t="s">
        <v>74</v>
      </c>
      <c r="C22" s="1082" t="s">
        <v>75</v>
      </c>
      <c r="D22" s="905">
        <v>0</v>
      </c>
      <c r="E22" s="905">
        <v>0</v>
      </c>
      <c r="F22" s="905">
        <v>0</v>
      </c>
      <c r="G22" s="905">
        <v>0</v>
      </c>
      <c r="H22" s="905">
        <v>0</v>
      </c>
      <c r="I22" s="905">
        <v>0</v>
      </c>
      <c r="J22" s="905">
        <v>0</v>
      </c>
      <c r="K22" s="905">
        <v>0</v>
      </c>
      <c r="L22" s="905">
        <v>0</v>
      </c>
      <c r="M22" s="905">
        <v>0</v>
      </c>
      <c r="N22" s="905">
        <v>0</v>
      </c>
      <c r="O22" s="905">
        <v>0</v>
      </c>
      <c r="P22" s="905">
        <v>0</v>
      </c>
      <c r="Q22" s="905">
        <v>0</v>
      </c>
      <c r="R22" s="905">
        <v>0</v>
      </c>
      <c r="S22" s="905">
        <v>0</v>
      </c>
      <c r="T22" s="905">
        <v>0</v>
      </c>
      <c r="U22" s="905">
        <v>0</v>
      </c>
      <c r="V22" s="905">
        <v>0</v>
      </c>
      <c r="W22" s="905">
        <v>0</v>
      </c>
      <c r="X22" s="905">
        <v>0</v>
      </c>
      <c r="Y22" s="905">
        <v>0</v>
      </c>
      <c r="Z22" s="905">
        <v>0</v>
      </c>
      <c r="AA22" s="905">
        <v>0</v>
      </c>
      <c r="AB22" s="905">
        <v>0</v>
      </c>
      <c r="AC22" s="905">
        <v>0</v>
      </c>
      <c r="AD22" s="905">
        <v>0</v>
      </c>
      <c r="AE22" s="905">
        <v>0</v>
      </c>
    </row>
    <row r="23" spans="1:31" ht="15.3" hidden="1">
      <c r="A23" s="830" t="s">
        <v>76</v>
      </c>
      <c r="B23" s="830" t="s">
        <v>77</v>
      </c>
      <c r="C23" s="1082" t="s">
        <v>78</v>
      </c>
      <c r="D23" s="905">
        <v>0</v>
      </c>
      <c r="E23" s="905">
        <v>0</v>
      </c>
      <c r="F23" s="905">
        <v>0</v>
      </c>
      <c r="G23" s="905">
        <v>0</v>
      </c>
      <c r="H23" s="905">
        <v>0</v>
      </c>
      <c r="I23" s="905">
        <v>0</v>
      </c>
      <c r="J23" s="905">
        <v>0</v>
      </c>
      <c r="K23" s="905">
        <v>0</v>
      </c>
      <c r="L23" s="905">
        <v>0</v>
      </c>
      <c r="M23" s="905">
        <v>0</v>
      </c>
      <c r="N23" s="905">
        <v>0</v>
      </c>
      <c r="O23" s="905">
        <v>0</v>
      </c>
      <c r="P23" s="905">
        <v>0</v>
      </c>
      <c r="Q23" s="905">
        <v>0</v>
      </c>
      <c r="R23" s="905">
        <v>0</v>
      </c>
      <c r="S23" s="905">
        <v>0</v>
      </c>
      <c r="T23" s="905">
        <v>0</v>
      </c>
      <c r="U23" s="905">
        <v>0</v>
      </c>
      <c r="V23" s="905">
        <v>0</v>
      </c>
      <c r="W23" s="905">
        <v>0</v>
      </c>
      <c r="X23" s="905">
        <v>0</v>
      </c>
      <c r="Y23" s="905">
        <v>0</v>
      </c>
      <c r="Z23" s="905">
        <v>0</v>
      </c>
      <c r="AA23" s="905">
        <v>0</v>
      </c>
      <c r="AB23" s="905">
        <v>0</v>
      </c>
      <c r="AC23" s="905">
        <v>0</v>
      </c>
      <c r="AD23" s="905">
        <v>0</v>
      </c>
      <c r="AE23" s="905">
        <v>0</v>
      </c>
    </row>
    <row r="24" spans="1:31" ht="15.3" hidden="1">
      <c r="A24" s="830" t="s">
        <v>79</v>
      </c>
      <c r="B24" s="830" t="s">
        <v>1643</v>
      </c>
      <c r="C24" s="1082" t="s">
        <v>329</v>
      </c>
      <c r="D24" s="905">
        <v>0</v>
      </c>
      <c r="E24" s="905">
        <v>0</v>
      </c>
      <c r="F24" s="905">
        <v>0</v>
      </c>
      <c r="G24" s="905">
        <v>0</v>
      </c>
      <c r="H24" s="905">
        <v>0</v>
      </c>
      <c r="I24" s="905">
        <v>0</v>
      </c>
      <c r="J24" s="905">
        <v>0</v>
      </c>
      <c r="K24" s="905">
        <v>0</v>
      </c>
      <c r="L24" s="905">
        <v>0</v>
      </c>
      <c r="M24" s="905">
        <v>0</v>
      </c>
      <c r="N24" s="905">
        <v>0</v>
      </c>
      <c r="O24" s="905">
        <v>0</v>
      </c>
      <c r="P24" s="905">
        <v>0</v>
      </c>
      <c r="Q24" s="905">
        <v>0</v>
      </c>
      <c r="R24" s="905">
        <v>0</v>
      </c>
      <c r="S24" s="905">
        <v>0</v>
      </c>
      <c r="T24" s="905">
        <v>0</v>
      </c>
      <c r="U24" s="905">
        <v>0</v>
      </c>
      <c r="V24" s="905">
        <v>0</v>
      </c>
      <c r="W24" s="905">
        <v>0</v>
      </c>
      <c r="X24" s="905">
        <v>0</v>
      </c>
      <c r="Y24" s="905">
        <v>0</v>
      </c>
      <c r="Z24" s="905">
        <v>0</v>
      </c>
      <c r="AA24" s="905">
        <v>0</v>
      </c>
      <c r="AB24" s="905">
        <v>0</v>
      </c>
      <c r="AC24" s="905">
        <v>0</v>
      </c>
      <c r="AD24" s="905">
        <v>0</v>
      </c>
      <c r="AE24" s="905">
        <v>0</v>
      </c>
    </row>
    <row r="25" spans="1:31" ht="15.3" hidden="1">
      <c r="A25" s="830" t="s">
        <v>82</v>
      </c>
      <c r="B25" s="830" t="s">
        <v>80</v>
      </c>
      <c r="C25" s="1082" t="s">
        <v>81</v>
      </c>
      <c r="D25" s="905">
        <v>0</v>
      </c>
      <c r="E25" s="905">
        <v>0</v>
      </c>
      <c r="F25" s="905">
        <v>0</v>
      </c>
      <c r="G25" s="905">
        <v>0</v>
      </c>
      <c r="H25" s="905">
        <v>0</v>
      </c>
      <c r="I25" s="905">
        <v>0</v>
      </c>
      <c r="J25" s="905">
        <v>0</v>
      </c>
      <c r="K25" s="905">
        <v>0</v>
      </c>
      <c r="L25" s="905">
        <v>0</v>
      </c>
      <c r="M25" s="905">
        <v>0</v>
      </c>
      <c r="N25" s="905">
        <v>0</v>
      </c>
      <c r="O25" s="905">
        <v>0</v>
      </c>
      <c r="P25" s="905">
        <v>0</v>
      </c>
      <c r="Q25" s="905">
        <v>0</v>
      </c>
      <c r="R25" s="905">
        <v>0</v>
      </c>
      <c r="S25" s="905">
        <v>0</v>
      </c>
      <c r="T25" s="905">
        <v>0</v>
      </c>
      <c r="U25" s="905">
        <v>0</v>
      </c>
      <c r="V25" s="905">
        <v>0</v>
      </c>
      <c r="W25" s="905">
        <v>0</v>
      </c>
      <c r="X25" s="905">
        <v>0</v>
      </c>
      <c r="Y25" s="905">
        <v>0</v>
      </c>
      <c r="Z25" s="905">
        <v>0</v>
      </c>
      <c r="AA25" s="905">
        <v>0</v>
      </c>
      <c r="AB25" s="905">
        <v>0</v>
      </c>
      <c r="AC25" s="905">
        <v>0</v>
      </c>
      <c r="AD25" s="905">
        <v>0</v>
      </c>
      <c r="AE25" s="905">
        <v>0</v>
      </c>
    </row>
    <row r="26" spans="1:31" ht="15.3">
      <c r="A26" s="830" t="s">
        <v>73</v>
      </c>
      <c r="B26" s="830" t="s">
        <v>83</v>
      </c>
      <c r="C26" s="1082" t="s">
        <v>84</v>
      </c>
      <c r="D26" s="905">
        <v>82.03000000000003</v>
      </c>
      <c r="E26" s="905">
        <v>0</v>
      </c>
      <c r="F26" s="905">
        <v>0</v>
      </c>
      <c r="G26" s="905">
        <v>0</v>
      </c>
      <c r="H26" s="905">
        <v>0</v>
      </c>
      <c r="I26" s="905">
        <v>0</v>
      </c>
      <c r="J26" s="905">
        <v>0</v>
      </c>
      <c r="K26" s="905">
        <v>0</v>
      </c>
      <c r="L26" s="905">
        <v>0</v>
      </c>
      <c r="M26" s="905">
        <v>0</v>
      </c>
      <c r="N26" s="905">
        <v>0</v>
      </c>
      <c r="O26" s="905">
        <v>0</v>
      </c>
      <c r="P26" s="905">
        <v>0</v>
      </c>
      <c r="Q26" s="905">
        <v>0</v>
      </c>
      <c r="R26" s="905">
        <v>0</v>
      </c>
      <c r="S26" s="905">
        <v>0</v>
      </c>
      <c r="T26" s="905">
        <v>0</v>
      </c>
      <c r="U26" s="905">
        <v>82.03000000000003</v>
      </c>
      <c r="V26" s="905">
        <v>0</v>
      </c>
      <c r="W26" s="905">
        <v>0</v>
      </c>
      <c r="X26" s="905">
        <v>0</v>
      </c>
      <c r="Y26" s="905">
        <v>0</v>
      </c>
      <c r="Z26" s="905">
        <v>0</v>
      </c>
      <c r="AA26" s="905">
        <v>0</v>
      </c>
      <c r="AB26" s="905">
        <v>0</v>
      </c>
      <c r="AC26" s="905">
        <v>0</v>
      </c>
      <c r="AD26" s="905">
        <v>0</v>
      </c>
      <c r="AE26" s="905">
        <v>0</v>
      </c>
    </row>
    <row r="27" spans="1:31" ht="15.3" hidden="1">
      <c r="A27" s="830" t="s">
        <v>88</v>
      </c>
      <c r="B27" s="830" t="s">
        <v>86</v>
      </c>
      <c r="C27" s="1082" t="s">
        <v>87</v>
      </c>
      <c r="D27" s="905">
        <v>0</v>
      </c>
      <c r="E27" s="905">
        <v>0</v>
      </c>
      <c r="F27" s="905">
        <v>0</v>
      </c>
      <c r="G27" s="905">
        <v>0</v>
      </c>
      <c r="H27" s="905">
        <v>0</v>
      </c>
      <c r="I27" s="905">
        <v>0</v>
      </c>
      <c r="J27" s="905">
        <v>0</v>
      </c>
      <c r="K27" s="905">
        <v>0</v>
      </c>
      <c r="L27" s="905">
        <v>0</v>
      </c>
      <c r="M27" s="905">
        <v>0</v>
      </c>
      <c r="N27" s="905">
        <v>0</v>
      </c>
      <c r="O27" s="905">
        <v>0</v>
      </c>
      <c r="P27" s="905">
        <v>0</v>
      </c>
      <c r="Q27" s="905">
        <v>0</v>
      </c>
      <c r="R27" s="905">
        <v>0</v>
      </c>
      <c r="S27" s="905">
        <v>0</v>
      </c>
      <c r="T27" s="905">
        <v>0</v>
      </c>
      <c r="U27" s="905">
        <v>0</v>
      </c>
      <c r="V27" s="905">
        <v>0</v>
      </c>
      <c r="W27" s="905">
        <v>0</v>
      </c>
      <c r="X27" s="905">
        <v>0</v>
      </c>
      <c r="Y27" s="905">
        <v>0</v>
      </c>
      <c r="Z27" s="905">
        <v>0</v>
      </c>
      <c r="AA27" s="905">
        <v>0</v>
      </c>
      <c r="AB27" s="905">
        <v>0</v>
      </c>
      <c r="AC27" s="905">
        <v>0</v>
      </c>
      <c r="AD27" s="905">
        <v>0</v>
      </c>
      <c r="AE27" s="905">
        <v>0</v>
      </c>
    </row>
    <row r="28" spans="1:31" ht="15.3" hidden="1">
      <c r="A28" s="830" t="s">
        <v>91</v>
      </c>
      <c r="B28" s="830" t="s">
        <v>89</v>
      </c>
      <c r="C28" s="1082" t="s">
        <v>90</v>
      </c>
      <c r="D28" s="905">
        <v>0</v>
      </c>
      <c r="E28" s="905">
        <v>0</v>
      </c>
      <c r="F28" s="905">
        <v>0</v>
      </c>
      <c r="G28" s="905">
        <v>0</v>
      </c>
      <c r="H28" s="905">
        <v>0</v>
      </c>
      <c r="I28" s="905">
        <v>0</v>
      </c>
      <c r="J28" s="905">
        <v>0</v>
      </c>
      <c r="K28" s="905">
        <v>0</v>
      </c>
      <c r="L28" s="905">
        <v>0</v>
      </c>
      <c r="M28" s="905">
        <v>0</v>
      </c>
      <c r="N28" s="905">
        <v>0</v>
      </c>
      <c r="O28" s="905">
        <v>0</v>
      </c>
      <c r="P28" s="905">
        <v>0</v>
      </c>
      <c r="Q28" s="905">
        <v>0</v>
      </c>
      <c r="R28" s="905">
        <v>0</v>
      </c>
      <c r="S28" s="905">
        <v>0</v>
      </c>
      <c r="T28" s="905">
        <v>0</v>
      </c>
      <c r="U28" s="905">
        <v>0</v>
      </c>
      <c r="V28" s="905">
        <v>0</v>
      </c>
      <c r="W28" s="905">
        <v>0</v>
      </c>
      <c r="X28" s="905">
        <v>0</v>
      </c>
      <c r="Y28" s="905">
        <v>0</v>
      </c>
      <c r="Z28" s="905">
        <v>0</v>
      </c>
      <c r="AA28" s="905">
        <v>0</v>
      </c>
      <c r="AB28" s="905">
        <v>0</v>
      </c>
      <c r="AC28" s="905">
        <v>0</v>
      </c>
      <c r="AD28" s="905">
        <v>0</v>
      </c>
      <c r="AE28" s="905">
        <v>0</v>
      </c>
    </row>
    <row r="29" spans="1:31" ht="30.6">
      <c r="A29" s="830" t="s">
        <v>76</v>
      </c>
      <c r="B29" s="830" t="s">
        <v>174</v>
      </c>
      <c r="C29" s="1082" t="s">
        <v>95</v>
      </c>
      <c r="D29" s="1011">
        <v>1.97</v>
      </c>
      <c r="E29" s="1011">
        <v>0</v>
      </c>
      <c r="F29" s="1011">
        <v>0.63</v>
      </c>
      <c r="G29" s="1011">
        <v>0</v>
      </c>
      <c r="H29" s="1011">
        <v>0</v>
      </c>
      <c r="I29" s="1011">
        <v>0</v>
      </c>
      <c r="J29" s="1011">
        <v>0</v>
      </c>
      <c r="K29" s="1011">
        <v>0</v>
      </c>
      <c r="L29" s="1011">
        <v>0</v>
      </c>
      <c r="M29" s="1011">
        <v>0</v>
      </c>
      <c r="N29" s="1011">
        <v>0</v>
      </c>
      <c r="O29" s="1011">
        <v>0</v>
      </c>
      <c r="P29" s="1011">
        <v>0</v>
      </c>
      <c r="Q29" s="1011">
        <v>0</v>
      </c>
      <c r="R29" s="1011">
        <v>0</v>
      </c>
      <c r="S29" s="1011">
        <v>0</v>
      </c>
      <c r="T29" s="1011">
        <v>0</v>
      </c>
      <c r="U29" s="1011">
        <v>0</v>
      </c>
      <c r="V29" s="1011">
        <v>0</v>
      </c>
      <c r="W29" s="1011">
        <v>0</v>
      </c>
      <c r="X29" s="1011">
        <v>0.04</v>
      </c>
      <c r="Y29" s="1011">
        <v>0.1</v>
      </c>
      <c r="Z29" s="1011">
        <v>0</v>
      </c>
      <c r="AA29" s="1011">
        <v>0.94</v>
      </c>
      <c r="AB29" s="1011">
        <v>0.02</v>
      </c>
      <c r="AC29" s="1011">
        <v>0</v>
      </c>
      <c r="AD29" s="1011">
        <v>6.9999999999999993E-2</v>
      </c>
      <c r="AE29" s="1011">
        <v>0.16999999999999998</v>
      </c>
    </row>
    <row r="30" spans="1:31" ht="15.3" hidden="1">
      <c r="A30" s="830" t="s">
        <v>129</v>
      </c>
      <c r="B30" s="830" t="s">
        <v>115</v>
      </c>
      <c r="C30" s="1082" t="s">
        <v>116</v>
      </c>
      <c r="D30" s="1011">
        <v>0</v>
      </c>
      <c r="E30" s="1011">
        <v>0</v>
      </c>
      <c r="F30" s="1011">
        <v>0</v>
      </c>
      <c r="G30" s="1011">
        <v>0</v>
      </c>
      <c r="H30" s="1011">
        <v>0</v>
      </c>
      <c r="I30" s="1011">
        <v>0</v>
      </c>
      <c r="J30" s="1011">
        <v>0</v>
      </c>
      <c r="K30" s="1011">
        <v>0</v>
      </c>
      <c r="L30" s="1011">
        <v>0</v>
      </c>
      <c r="M30" s="1011">
        <v>0</v>
      </c>
      <c r="N30" s="1011">
        <v>0</v>
      </c>
      <c r="O30" s="1011">
        <v>0</v>
      </c>
      <c r="P30" s="1011">
        <v>0</v>
      </c>
      <c r="Q30" s="1011">
        <v>0</v>
      </c>
      <c r="R30" s="1011">
        <v>0</v>
      </c>
      <c r="S30" s="1011">
        <v>0</v>
      </c>
      <c r="T30" s="1011">
        <v>0</v>
      </c>
      <c r="U30" s="1011">
        <v>0</v>
      </c>
      <c r="V30" s="1011">
        <v>0</v>
      </c>
      <c r="W30" s="1011">
        <v>0</v>
      </c>
      <c r="X30" s="1011">
        <v>0</v>
      </c>
      <c r="Y30" s="1011">
        <v>0</v>
      </c>
      <c r="Z30" s="1011">
        <v>0</v>
      </c>
      <c r="AA30" s="1011">
        <v>0</v>
      </c>
      <c r="AB30" s="1011">
        <v>0</v>
      </c>
      <c r="AC30" s="1011">
        <v>0</v>
      </c>
      <c r="AD30" s="1011">
        <v>0</v>
      </c>
      <c r="AE30" s="1011">
        <v>0</v>
      </c>
    </row>
    <row r="31" spans="1:31" ht="15.3" hidden="1">
      <c r="A31" s="830" t="s">
        <v>132</v>
      </c>
      <c r="B31" s="830" t="s">
        <v>130</v>
      </c>
      <c r="C31" s="1082" t="s">
        <v>131</v>
      </c>
      <c r="D31" s="1011">
        <v>0</v>
      </c>
      <c r="E31" s="1011">
        <v>0</v>
      </c>
      <c r="F31" s="1011">
        <v>0</v>
      </c>
      <c r="G31" s="1011">
        <v>0</v>
      </c>
      <c r="H31" s="1011">
        <v>0</v>
      </c>
      <c r="I31" s="1011">
        <v>0</v>
      </c>
      <c r="J31" s="1011">
        <v>0</v>
      </c>
      <c r="K31" s="1011">
        <v>0</v>
      </c>
      <c r="L31" s="1011">
        <v>0</v>
      </c>
      <c r="M31" s="1011">
        <v>0</v>
      </c>
      <c r="N31" s="1011">
        <v>0</v>
      </c>
      <c r="O31" s="1011">
        <v>0</v>
      </c>
      <c r="P31" s="1011">
        <v>0</v>
      </c>
      <c r="Q31" s="1011">
        <v>0</v>
      </c>
      <c r="R31" s="1011">
        <v>0</v>
      </c>
      <c r="S31" s="1011">
        <v>0</v>
      </c>
      <c r="T31" s="1011">
        <v>0</v>
      </c>
      <c r="U31" s="1011">
        <v>0</v>
      </c>
      <c r="V31" s="1011">
        <v>0</v>
      </c>
      <c r="W31" s="1011">
        <v>0</v>
      </c>
      <c r="X31" s="1011">
        <v>0</v>
      </c>
      <c r="Y31" s="1011">
        <v>0</v>
      </c>
      <c r="Z31" s="1011">
        <v>0</v>
      </c>
      <c r="AA31" s="1011">
        <v>0</v>
      </c>
      <c r="AB31" s="1011">
        <v>0</v>
      </c>
      <c r="AC31" s="1011">
        <v>0</v>
      </c>
      <c r="AD31" s="1011">
        <v>0</v>
      </c>
      <c r="AE31" s="1011">
        <v>0</v>
      </c>
    </row>
    <row r="32" spans="1:31" ht="15.3" hidden="1" customHeight="1">
      <c r="A32" s="830" t="s">
        <v>135</v>
      </c>
      <c r="B32" s="830" t="s">
        <v>117</v>
      </c>
      <c r="C32" s="1082" t="s">
        <v>118</v>
      </c>
      <c r="D32" s="1011">
        <v>0</v>
      </c>
      <c r="E32" s="1011">
        <v>0</v>
      </c>
      <c r="F32" s="1011">
        <v>0</v>
      </c>
      <c r="G32" s="1011">
        <v>0</v>
      </c>
      <c r="H32" s="1011">
        <v>0</v>
      </c>
      <c r="I32" s="1011">
        <v>0</v>
      </c>
      <c r="J32" s="1011">
        <v>0</v>
      </c>
      <c r="K32" s="1011">
        <v>0</v>
      </c>
      <c r="L32" s="1011">
        <v>0</v>
      </c>
      <c r="M32" s="1011">
        <v>0</v>
      </c>
      <c r="N32" s="1011">
        <v>0</v>
      </c>
      <c r="O32" s="1011">
        <v>0</v>
      </c>
      <c r="P32" s="1011">
        <v>0</v>
      </c>
      <c r="Q32" s="1011">
        <v>0</v>
      </c>
      <c r="R32" s="1011">
        <v>0</v>
      </c>
      <c r="S32" s="1011">
        <v>0</v>
      </c>
      <c r="T32" s="1011">
        <v>0</v>
      </c>
      <c r="U32" s="1011">
        <v>0</v>
      </c>
      <c r="V32" s="1011">
        <v>0</v>
      </c>
      <c r="W32" s="1011">
        <v>0</v>
      </c>
      <c r="X32" s="1011">
        <v>0</v>
      </c>
      <c r="Y32" s="1011">
        <v>0</v>
      </c>
      <c r="Z32" s="1011">
        <v>0</v>
      </c>
      <c r="AA32" s="1011">
        <v>0</v>
      </c>
      <c r="AB32" s="1011">
        <v>0</v>
      </c>
      <c r="AC32" s="1011">
        <v>0</v>
      </c>
      <c r="AD32" s="1011">
        <v>0</v>
      </c>
      <c r="AE32" s="1011">
        <v>0</v>
      </c>
    </row>
    <row r="33" spans="1:31" ht="15.3" hidden="1" customHeight="1">
      <c r="A33" s="830" t="s">
        <v>79</v>
      </c>
      <c r="B33" s="830" t="s">
        <v>139</v>
      </c>
      <c r="C33" s="1082" t="s">
        <v>140</v>
      </c>
      <c r="D33" s="905">
        <v>0.04</v>
      </c>
      <c r="E33" s="905">
        <v>0</v>
      </c>
      <c r="F33" s="905">
        <v>0</v>
      </c>
      <c r="G33" s="905">
        <v>0</v>
      </c>
      <c r="H33" s="905">
        <v>0</v>
      </c>
      <c r="I33" s="905">
        <v>0</v>
      </c>
      <c r="J33" s="905">
        <v>0</v>
      </c>
      <c r="K33" s="905">
        <v>0</v>
      </c>
      <c r="L33" s="905">
        <v>0</v>
      </c>
      <c r="M33" s="905">
        <v>0</v>
      </c>
      <c r="N33" s="905">
        <v>0</v>
      </c>
      <c r="O33" s="905">
        <v>0</v>
      </c>
      <c r="P33" s="905">
        <v>0</v>
      </c>
      <c r="Q33" s="905">
        <v>0</v>
      </c>
      <c r="R33" s="905">
        <v>0</v>
      </c>
      <c r="S33" s="905">
        <v>0</v>
      </c>
      <c r="T33" s="905">
        <v>0</v>
      </c>
      <c r="U33" s="905">
        <v>0</v>
      </c>
      <c r="V33" s="905">
        <v>0</v>
      </c>
      <c r="W33" s="905">
        <v>0</v>
      </c>
      <c r="X33" s="905">
        <v>0</v>
      </c>
      <c r="Y33" s="905">
        <v>0</v>
      </c>
      <c r="Z33" s="905">
        <v>0</v>
      </c>
      <c r="AA33" s="905">
        <v>0</v>
      </c>
      <c r="AB33" s="905">
        <v>0</v>
      </c>
      <c r="AC33" s="905">
        <v>0</v>
      </c>
      <c r="AD33" s="905">
        <v>0.04</v>
      </c>
      <c r="AE33" s="905">
        <v>0</v>
      </c>
    </row>
    <row r="34" spans="1:31" ht="15.3" hidden="1" customHeight="1">
      <c r="A34" s="830" t="s">
        <v>82</v>
      </c>
      <c r="B34" s="830" t="s">
        <v>142</v>
      </c>
      <c r="C34" s="1082" t="s">
        <v>143</v>
      </c>
      <c r="D34" s="905">
        <v>2.0095999999999998</v>
      </c>
      <c r="E34" s="905">
        <v>0</v>
      </c>
      <c r="F34" s="905">
        <v>0</v>
      </c>
      <c r="G34" s="905">
        <v>0</v>
      </c>
      <c r="H34" s="905">
        <v>0</v>
      </c>
      <c r="I34" s="905">
        <v>0</v>
      </c>
      <c r="J34" s="905">
        <v>0</v>
      </c>
      <c r="K34" s="905">
        <v>0</v>
      </c>
      <c r="L34" s="905">
        <v>0</v>
      </c>
      <c r="M34" s="905">
        <v>0</v>
      </c>
      <c r="N34" s="905">
        <v>0</v>
      </c>
      <c r="O34" s="905">
        <v>0</v>
      </c>
      <c r="P34" s="905">
        <v>0</v>
      </c>
      <c r="Q34" s="905">
        <v>0</v>
      </c>
      <c r="R34" s="905">
        <v>0</v>
      </c>
      <c r="S34" s="905">
        <v>0</v>
      </c>
      <c r="T34" s="905">
        <v>0</v>
      </c>
      <c r="U34" s="905">
        <v>2</v>
      </c>
      <c r="V34" s="905">
        <v>0</v>
      </c>
      <c r="W34" s="905">
        <v>0</v>
      </c>
      <c r="X34" s="905">
        <v>0</v>
      </c>
      <c r="Y34" s="905">
        <v>0</v>
      </c>
      <c r="Z34" s="905">
        <v>0</v>
      </c>
      <c r="AA34" s="905">
        <v>0</v>
      </c>
      <c r="AB34" s="905">
        <v>9.5999999999999992E-3</v>
      </c>
      <c r="AC34" s="905">
        <v>0</v>
      </c>
      <c r="AD34" s="905">
        <v>0</v>
      </c>
      <c r="AE34" s="905">
        <v>0</v>
      </c>
    </row>
    <row r="35" spans="1:31" ht="15.3" hidden="1" customHeight="1">
      <c r="A35" s="1085" t="s">
        <v>85</v>
      </c>
      <c r="B35" s="1085" t="s">
        <v>145</v>
      </c>
      <c r="C35" s="1086" t="s">
        <v>146</v>
      </c>
      <c r="D35" s="1087">
        <v>0.1</v>
      </c>
      <c r="E35" s="1087">
        <v>0</v>
      </c>
      <c r="F35" s="1087">
        <v>0.1</v>
      </c>
      <c r="G35" s="1088">
        <v>0</v>
      </c>
      <c r="H35" s="1088">
        <v>0</v>
      </c>
      <c r="I35" s="1088">
        <v>0</v>
      </c>
      <c r="J35" s="1088">
        <v>0</v>
      </c>
      <c r="K35" s="1088">
        <v>0</v>
      </c>
      <c r="L35" s="1088">
        <v>0</v>
      </c>
      <c r="M35" s="1088">
        <v>0</v>
      </c>
      <c r="N35" s="1088">
        <v>0</v>
      </c>
      <c r="O35" s="1088">
        <v>0</v>
      </c>
      <c r="P35" s="1088">
        <v>0</v>
      </c>
      <c r="Q35" s="1088">
        <v>0</v>
      </c>
      <c r="R35" s="1088">
        <v>0</v>
      </c>
      <c r="S35" s="1088">
        <v>0</v>
      </c>
      <c r="T35" s="1088">
        <v>0</v>
      </c>
      <c r="U35" s="1088">
        <v>0</v>
      </c>
      <c r="V35" s="1088">
        <v>0</v>
      </c>
      <c r="W35" s="1088">
        <v>0</v>
      </c>
      <c r="X35" s="1088">
        <v>0</v>
      </c>
      <c r="Y35" s="1088">
        <v>0</v>
      </c>
      <c r="Z35" s="1088">
        <v>0</v>
      </c>
      <c r="AA35" s="1088">
        <v>0</v>
      </c>
      <c r="AB35" s="1088">
        <v>0</v>
      </c>
      <c r="AC35" s="1088">
        <v>0</v>
      </c>
      <c r="AD35" s="1088">
        <v>0</v>
      </c>
      <c r="AE35" s="1088">
        <v>0</v>
      </c>
    </row>
    <row r="36" spans="1:31" ht="15.3" hidden="1" customHeight="1">
      <c r="A36" s="1089" t="s">
        <v>147</v>
      </c>
      <c r="B36" s="1089" t="s">
        <v>148</v>
      </c>
      <c r="C36" s="1090" t="s">
        <v>149</v>
      </c>
      <c r="D36" s="1091">
        <v>0</v>
      </c>
      <c r="E36" s="1091">
        <v>0</v>
      </c>
      <c r="F36" s="1091">
        <v>0</v>
      </c>
      <c r="G36" s="1091">
        <v>0</v>
      </c>
      <c r="H36" s="1091">
        <v>0</v>
      </c>
      <c r="I36" s="1091">
        <v>0</v>
      </c>
      <c r="J36" s="1091">
        <v>0</v>
      </c>
      <c r="K36" s="1091">
        <v>0</v>
      </c>
      <c r="L36" s="1091">
        <v>0</v>
      </c>
      <c r="M36" s="1091">
        <v>0</v>
      </c>
      <c r="N36" s="1091">
        <v>0</v>
      </c>
      <c r="O36" s="1091">
        <v>0</v>
      </c>
      <c r="P36" s="1091">
        <v>0</v>
      </c>
      <c r="Q36" s="1091">
        <v>0</v>
      </c>
      <c r="R36" s="1091">
        <v>0</v>
      </c>
      <c r="S36" s="1091">
        <v>0</v>
      </c>
      <c r="T36" s="1091">
        <v>0</v>
      </c>
      <c r="U36" s="1091">
        <v>0</v>
      </c>
      <c r="V36" s="1091">
        <v>0</v>
      </c>
      <c r="W36" s="1091">
        <v>0</v>
      </c>
      <c r="X36" s="1091">
        <v>0</v>
      </c>
      <c r="Y36" s="1091">
        <v>0</v>
      </c>
      <c r="Z36" s="1091">
        <v>0</v>
      </c>
      <c r="AA36" s="1091">
        <v>0</v>
      </c>
      <c r="AB36" s="1091">
        <v>0</v>
      </c>
      <c r="AC36" s="1091">
        <v>0</v>
      </c>
      <c r="AD36" s="1091">
        <v>0</v>
      </c>
      <c r="AE36" s="1091">
        <v>0</v>
      </c>
    </row>
    <row r="37" spans="1:31" ht="15.3" hidden="1" customHeight="1">
      <c r="A37" s="830" t="s">
        <v>150</v>
      </c>
      <c r="B37" s="830" t="s">
        <v>151</v>
      </c>
      <c r="C37" s="1082" t="s">
        <v>152</v>
      </c>
      <c r="D37" s="922">
        <v>0</v>
      </c>
      <c r="E37" s="922">
        <v>0</v>
      </c>
      <c r="F37" s="922">
        <v>0</v>
      </c>
      <c r="G37" s="922">
        <v>0</v>
      </c>
      <c r="H37" s="922">
        <v>0</v>
      </c>
      <c r="I37" s="922">
        <v>0</v>
      </c>
      <c r="J37" s="922">
        <v>0</v>
      </c>
      <c r="K37" s="922">
        <v>0</v>
      </c>
      <c r="L37" s="922">
        <v>0</v>
      </c>
      <c r="M37" s="922">
        <v>0</v>
      </c>
      <c r="N37" s="922">
        <v>0</v>
      </c>
      <c r="O37" s="922">
        <v>0</v>
      </c>
      <c r="P37" s="922">
        <v>0</v>
      </c>
      <c r="Q37" s="922">
        <v>0</v>
      </c>
      <c r="R37" s="922">
        <v>0</v>
      </c>
      <c r="S37" s="922">
        <v>0</v>
      </c>
      <c r="T37" s="922">
        <v>0</v>
      </c>
      <c r="U37" s="922">
        <v>0</v>
      </c>
      <c r="V37" s="922">
        <v>0</v>
      </c>
      <c r="W37" s="922">
        <v>0</v>
      </c>
      <c r="X37" s="922">
        <v>0</v>
      </c>
      <c r="Y37" s="922">
        <v>0</v>
      </c>
      <c r="Z37" s="922">
        <v>0</v>
      </c>
      <c r="AA37" s="922">
        <v>0</v>
      </c>
      <c r="AB37" s="922">
        <v>0</v>
      </c>
      <c r="AC37" s="922">
        <v>0</v>
      </c>
      <c r="AD37" s="922">
        <v>0</v>
      </c>
      <c r="AE37" s="922">
        <v>0</v>
      </c>
    </row>
    <row r="38" spans="1:31" ht="15.3" hidden="1" customHeight="1">
      <c r="A38" s="830" t="s">
        <v>153</v>
      </c>
      <c r="B38" s="830" t="s">
        <v>119</v>
      </c>
      <c r="C38" s="1082" t="s">
        <v>120</v>
      </c>
      <c r="D38" s="922">
        <v>0</v>
      </c>
      <c r="E38" s="922">
        <v>0</v>
      </c>
      <c r="F38" s="922">
        <v>0</v>
      </c>
      <c r="G38" s="922">
        <v>0</v>
      </c>
      <c r="H38" s="922">
        <v>0</v>
      </c>
      <c r="I38" s="922">
        <v>0</v>
      </c>
      <c r="J38" s="922">
        <v>0</v>
      </c>
      <c r="K38" s="922">
        <v>0</v>
      </c>
      <c r="L38" s="922">
        <v>0</v>
      </c>
      <c r="M38" s="922">
        <v>0</v>
      </c>
      <c r="N38" s="922">
        <v>0</v>
      </c>
      <c r="O38" s="922">
        <v>0</v>
      </c>
      <c r="P38" s="922">
        <v>0</v>
      </c>
      <c r="Q38" s="922">
        <v>0</v>
      </c>
      <c r="R38" s="922">
        <v>0</v>
      </c>
      <c r="S38" s="922">
        <v>0</v>
      </c>
      <c r="T38" s="922">
        <v>0</v>
      </c>
      <c r="U38" s="922">
        <v>0</v>
      </c>
      <c r="V38" s="922">
        <v>0</v>
      </c>
      <c r="W38" s="922">
        <v>0</v>
      </c>
      <c r="X38" s="922">
        <v>0</v>
      </c>
      <c r="Y38" s="922">
        <v>0</v>
      </c>
      <c r="Z38" s="922">
        <v>0</v>
      </c>
      <c r="AA38" s="922">
        <v>0</v>
      </c>
      <c r="AB38" s="922">
        <v>0</v>
      </c>
      <c r="AC38" s="922">
        <v>0</v>
      </c>
      <c r="AD38" s="922">
        <v>0</v>
      </c>
      <c r="AE38" s="922">
        <v>0</v>
      </c>
    </row>
    <row r="39" spans="1:31" ht="15.3" hidden="1" customHeight="1">
      <c r="A39" s="830" t="s">
        <v>156</v>
      </c>
      <c r="B39" s="830" t="s">
        <v>339</v>
      </c>
      <c r="C39" s="1082" t="s">
        <v>122</v>
      </c>
      <c r="D39" s="922">
        <v>0</v>
      </c>
      <c r="E39" s="922">
        <v>0</v>
      </c>
      <c r="F39" s="922">
        <v>0</v>
      </c>
      <c r="G39" s="922">
        <v>0</v>
      </c>
      <c r="H39" s="922">
        <v>0</v>
      </c>
      <c r="I39" s="922">
        <v>0</v>
      </c>
      <c r="J39" s="922">
        <v>0</v>
      </c>
      <c r="K39" s="922">
        <v>0</v>
      </c>
      <c r="L39" s="922">
        <v>0</v>
      </c>
      <c r="M39" s="922">
        <v>0</v>
      </c>
      <c r="N39" s="922">
        <v>0</v>
      </c>
      <c r="O39" s="922">
        <v>0</v>
      </c>
      <c r="P39" s="922">
        <v>0</v>
      </c>
      <c r="Q39" s="922">
        <v>0</v>
      </c>
      <c r="R39" s="922">
        <v>0</v>
      </c>
      <c r="S39" s="922">
        <v>0</v>
      </c>
      <c r="T39" s="922">
        <v>0</v>
      </c>
      <c r="U39" s="922">
        <v>0</v>
      </c>
      <c r="V39" s="922">
        <v>0</v>
      </c>
      <c r="W39" s="922">
        <v>0</v>
      </c>
      <c r="X39" s="922">
        <v>0</v>
      </c>
      <c r="Y39" s="922">
        <v>0</v>
      </c>
      <c r="Z39" s="922">
        <v>0</v>
      </c>
      <c r="AA39" s="922">
        <v>0</v>
      </c>
      <c r="AB39" s="922">
        <v>0</v>
      </c>
      <c r="AC39" s="922">
        <v>0</v>
      </c>
      <c r="AD39" s="922">
        <v>0</v>
      </c>
      <c r="AE39" s="922">
        <v>0</v>
      </c>
    </row>
    <row r="40" spans="1:31" ht="15.3" hidden="1" customHeight="1">
      <c r="A40" s="830" t="s">
        <v>159</v>
      </c>
      <c r="B40" s="830" t="s">
        <v>92</v>
      </c>
      <c r="C40" s="1082" t="s">
        <v>93</v>
      </c>
      <c r="D40" s="922">
        <v>0</v>
      </c>
      <c r="E40" s="922">
        <v>0</v>
      </c>
      <c r="F40" s="922">
        <v>0</v>
      </c>
      <c r="G40" s="922">
        <v>0</v>
      </c>
      <c r="H40" s="922">
        <v>0</v>
      </c>
      <c r="I40" s="922">
        <v>0</v>
      </c>
      <c r="J40" s="922">
        <v>0</v>
      </c>
      <c r="K40" s="922">
        <v>0</v>
      </c>
      <c r="L40" s="922">
        <v>0</v>
      </c>
      <c r="M40" s="922">
        <v>0</v>
      </c>
      <c r="N40" s="922">
        <v>0</v>
      </c>
      <c r="O40" s="922">
        <v>0</v>
      </c>
      <c r="P40" s="922">
        <v>0</v>
      </c>
      <c r="Q40" s="922">
        <v>0</v>
      </c>
      <c r="R40" s="922">
        <v>0</v>
      </c>
      <c r="S40" s="922">
        <v>0</v>
      </c>
      <c r="T40" s="922">
        <v>0</v>
      </c>
      <c r="U40" s="922">
        <v>0</v>
      </c>
      <c r="V40" s="922">
        <v>0</v>
      </c>
      <c r="W40" s="922">
        <v>0</v>
      </c>
      <c r="X40" s="922">
        <v>0</v>
      </c>
      <c r="Y40" s="922">
        <v>0</v>
      </c>
      <c r="Z40" s="922">
        <v>0</v>
      </c>
      <c r="AA40" s="922">
        <v>0</v>
      </c>
      <c r="AB40" s="922">
        <v>0</v>
      </c>
      <c r="AC40" s="922">
        <v>0</v>
      </c>
      <c r="AD40" s="922">
        <v>0</v>
      </c>
      <c r="AE40" s="922">
        <v>0</v>
      </c>
    </row>
    <row r="41" spans="1:31" ht="15.3" hidden="1" customHeight="1">
      <c r="A41" s="830" t="s">
        <v>88</v>
      </c>
      <c r="B41" s="830" t="s">
        <v>133</v>
      </c>
      <c r="C41" s="1082" t="s">
        <v>134</v>
      </c>
      <c r="D41" s="922">
        <v>0</v>
      </c>
      <c r="E41" s="922">
        <v>0</v>
      </c>
      <c r="F41" s="922">
        <v>0</v>
      </c>
      <c r="G41" s="922">
        <v>0</v>
      </c>
      <c r="H41" s="922">
        <v>0</v>
      </c>
      <c r="I41" s="922">
        <v>0</v>
      </c>
      <c r="J41" s="922">
        <v>0</v>
      </c>
      <c r="K41" s="922">
        <v>0</v>
      </c>
      <c r="L41" s="922">
        <v>0</v>
      </c>
      <c r="M41" s="922">
        <v>0</v>
      </c>
      <c r="N41" s="922">
        <v>0</v>
      </c>
      <c r="O41" s="922">
        <v>0</v>
      </c>
      <c r="P41" s="922">
        <v>0</v>
      </c>
      <c r="Q41" s="922">
        <v>0</v>
      </c>
      <c r="R41" s="922">
        <v>0</v>
      </c>
      <c r="S41" s="922">
        <v>0</v>
      </c>
      <c r="T41" s="922">
        <v>0</v>
      </c>
      <c r="U41" s="922">
        <v>0</v>
      </c>
      <c r="V41" s="922">
        <v>0</v>
      </c>
      <c r="W41" s="922">
        <v>0</v>
      </c>
      <c r="X41" s="922">
        <v>0</v>
      </c>
      <c r="Y41" s="922">
        <v>0</v>
      </c>
      <c r="Z41" s="922">
        <v>0</v>
      </c>
      <c r="AA41" s="922">
        <v>0</v>
      </c>
      <c r="AB41" s="922">
        <v>0</v>
      </c>
      <c r="AC41" s="922">
        <v>0</v>
      </c>
      <c r="AD41" s="922">
        <v>0</v>
      </c>
      <c r="AE41" s="922">
        <v>0</v>
      </c>
    </row>
    <row r="42" spans="1:31" ht="15.3" hidden="1" customHeight="1">
      <c r="A42" s="830" t="s">
        <v>1649</v>
      </c>
      <c r="B42" s="830" t="s">
        <v>136</v>
      </c>
      <c r="C42" s="1082" t="s">
        <v>137</v>
      </c>
      <c r="D42" s="922">
        <v>0</v>
      </c>
      <c r="E42" s="922">
        <v>0</v>
      </c>
      <c r="F42" s="922">
        <v>0</v>
      </c>
      <c r="G42" s="922">
        <v>0</v>
      </c>
      <c r="H42" s="922">
        <v>0</v>
      </c>
      <c r="I42" s="922">
        <v>0</v>
      </c>
      <c r="J42" s="922">
        <v>0</v>
      </c>
      <c r="K42" s="922">
        <v>0</v>
      </c>
      <c r="L42" s="922">
        <v>0</v>
      </c>
      <c r="M42" s="922">
        <v>0</v>
      </c>
      <c r="N42" s="922">
        <v>0</v>
      </c>
      <c r="O42" s="922">
        <v>0</v>
      </c>
      <c r="P42" s="922">
        <v>0</v>
      </c>
      <c r="Q42" s="922">
        <v>0</v>
      </c>
      <c r="R42" s="922">
        <v>0</v>
      </c>
      <c r="S42" s="922">
        <v>0</v>
      </c>
      <c r="T42" s="922">
        <v>0</v>
      </c>
      <c r="U42" s="922">
        <v>0</v>
      </c>
      <c r="V42" s="922">
        <v>0</v>
      </c>
      <c r="W42" s="922">
        <v>0</v>
      </c>
      <c r="X42" s="922">
        <v>0</v>
      </c>
      <c r="Y42" s="922">
        <v>0</v>
      </c>
      <c r="Z42" s="922">
        <v>0</v>
      </c>
      <c r="AA42" s="922">
        <v>0</v>
      </c>
      <c r="AB42" s="922">
        <v>0</v>
      </c>
      <c r="AC42" s="922">
        <v>0</v>
      </c>
      <c r="AD42" s="922">
        <v>0</v>
      </c>
      <c r="AE42" s="922">
        <v>0</v>
      </c>
    </row>
    <row r="43" spans="1:31" ht="15.3" hidden="1" customHeight="1">
      <c r="A43" s="830" t="s">
        <v>1650</v>
      </c>
      <c r="B43" s="830" t="s">
        <v>342</v>
      </c>
      <c r="C43" s="1082" t="s">
        <v>155</v>
      </c>
      <c r="D43" s="922">
        <v>0</v>
      </c>
      <c r="E43" s="922">
        <v>0</v>
      </c>
      <c r="F43" s="922">
        <v>0</v>
      </c>
      <c r="G43" s="922">
        <v>0</v>
      </c>
      <c r="H43" s="922">
        <v>0</v>
      </c>
      <c r="I43" s="922">
        <v>0</v>
      </c>
      <c r="J43" s="922">
        <v>0</v>
      </c>
      <c r="K43" s="922">
        <v>0</v>
      </c>
      <c r="L43" s="922">
        <v>0</v>
      </c>
      <c r="M43" s="922">
        <v>0</v>
      </c>
      <c r="N43" s="922">
        <v>0</v>
      </c>
      <c r="O43" s="922">
        <v>0</v>
      </c>
      <c r="P43" s="922">
        <v>0</v>
      </c>
      <c r="Q43" s="922">
        <v>0</v>
      </c>
      <c r="R43" s="922">
        <v>0</v>
      </c>
      <c r="S43" s="922">
        <v>0</v>
      </c>
      <c r="T43" s="922">
        <v>0</v>
      </c>
      <c r="U43" s="922">
        <v>0</v>
      </c>
      <c r="V43" s="922">
        <v>0</v>
      </c>
      <c r="W43" s="922">
        <v>0</v>
      </c>
      <c r="X43" s="922">
        <v>0</v>
      </c>
      <c r="Y43" s="922">
        <v>0</v>
      </c>
      <c r="Z43" s="922">
        <v>0</v>
      </c>
      <c r="AA43" s="922">
        <v>0</v>
      </c>
      <c r="AB43" s="922">
        <v>0</v>
      </c>
      <c r="AC43" s="922">
        <v>0</v>
      </c>
      <c r="AD43" s="922">
        <v>0</v>
      </c>
      <c r="AE43" s="922">
        <v>0</v>
      </c>
    </row>
    <row r="44" spans="1:31" ht="15.3" hidden="1" customHeight="1">
      <c r="A44" s="830" t="s">
        <v>1651</v>
      </c>
      <c r="B44" s="830" t="s">
        <v>1090</v>
      </c>
      <c r="C44" s="1082" t="s">
        <v>158</v>
      </c>
      <c r="D44" s="922">
        <v>0</v>
      </c>
      <c r="E44" s="922">
        <v>0</v>
      </c>
      <c r="F44" s="922">
        <v>0</v>
      </c>
      <c r="G44" s="922">
        <v>0</v>
      </c>
      <c r="H44" s="922">
        <v>0</v>
      </c>
      <c r="I44" s="922">
        <v>0</v>
      </c>
      <c r="J44" s="922">
        <v>0</v>
      </c>
      <c r="K44" s="922">
        <v>0</v>
      </c>
      <c r="L44" s="922">
        <v>0</v>
      </c>
      <c r="M44" s="922">
        <v>0</v>
      </c>
      <c r="N44" s="922">
        <v>0</v>
      </c>
      <c r="O44" s="922">
        <v>0</v>
      </c>
      <c r="P44" s="922">
        <v>0</v>
      </c>
      <c r="Q44" s="922">
        <v>0</v>
      </c>
      <c r="R44" s="922">
        <v>0</v>
      </c>
      <c r="S44" s="922">
        <v>0</v>
      </c>
      <c r="T44" s="922">
        <v>0</v>
      </c>
      <c r="U44" s="922">
        <v>0</v>
      </c>
      <c r="V44" s="922">
        <v>0</v>
      </c>
      <c r="W44" s="922">
        <v>0</v>
      </c>
      <c r="X44" s="922">
        <v>0</v>
      </c>
      <c r="Y44" s="922">
        <v>0</v>
      </c>
      <c r="Z44" s="922">
        <v>0</v>
      </c>
      <c r="AA44" s="922">
        <v>0</v>
      </c>
      <c r="AB44" s="922">
        <v>0</v>
      </c>
      <c r="AC44" s="922">
        <v>0</v>
      </c>
      <c r="AD44" s="922">
        <v>0</v>
      </c>
      <c r="AE44" s="922">
        <v>0</v>
      </c>
    </row>
    <row r="45" spans="1:31" ht="30.6" hidden="1" customHeight="1">
      <c r="A45" s="830" t="s">
        <v>1645</v>
      </c>
      <c r="B45" s="830" t="s">
        <v>160</v>
      </c>
      <c r="C45" s="1082" t="s">
        <v>161</v>
      </c>
      <c r="D45" s="922">
        <v>0</v>
      </c>
      <c r="E45" s="922">
        <v>0</v>
      </c>
      <c r="F45" s="922">
        <v>0</v>
      </c>
      <c r="G45" s="922">
        <v>0</v>
      </c>
      <c r="H45" s="922">
        <v>0</v>
      </c>
      <c r="I45" s="922">
        <v>0</v>
      </c>
      <c r="J45" s="922">
        <v>0</v>
      </c>
      <c r="K45" s="922">
        <v>0</v>
      </c>
      <c r="L45" s="922">
        <v>0</v>
      </c>
      <c r="M45" s="922">
        <v>0</v>
      </c>
      <c r="N45" s="922">
        <v>0</v>
      </c>
      <c r="O45" s="922">
        <v>0</v>
      </c>
      <c r="P45" s="922">
        <v>0</v>
      </c>
      <c r="Q45" s="922">
        <v>0</v>
      </c>
      <c r="R45" s="922">
        <v>0</v>
      </c>
      <c r="S45" s="922">
        <v>0</v>
      </c>
      <c r="T45" s="922">
        <v>0</v>
      </c>
      <c r="U45" s="922">
        <v>0</v>
      </c>
      <c r="V45" s="922">
        <v>0</v>
      </c>
      <c r="W45" s="922">
        <v>0</v>
      </c>
      <c r="X45" s="922">
        <v>0</v>
      </c>
      <c r="Y45" s="922">
        <v>0</v>
      </c>
      <c r="Z45" s="922">
        <v>0</v>
      </c>
      <c r="AA45" s="922">
        <v>0</v>
      </c>
      <c r="AB45" s="922">
        <v>0</v>
      </c>
      <c r="AC45" s="922">
        <v>0</v>
      </c>
      <c r="AD45" s="922">
        <v>0</v>
      </c>
      <c r="AE45" s="922">
        <v>0</v>
      </c>
    </row>
    <row r="46" spans="1:31" ht="15.3" hidden="1" customHeight="1">
      <c r="A46" s="1085" t="s">
        <v>91</v>
      </c>
      <c r="B46" s="1085" t="s">
        <v>163</v>
      </c>
      <c r="C46" s="1086" t="s">
        <v>164</v>
      </c>
      <c r="D46" s="1092">
        <v>0</v>
      </c>
      <c r="E46" s="1092">
        <v>0</v>
      </c>
      <c r="F46" s="1092">
        <v>0</v>
      </c>
      <c r="G46" s="1092">
        <v>0</v>
      </c>
      <c r="H46" s="1092">
        <v>0</v>
      </c>
      <c r="I46" s="1092">
        <v>0</v>
      </c>
      <c r="J46" s="1092">
        <v>0</v>
      </c>
      <c r="K46" s="1092">
        <v>0</v>
      </c>
      <c r="L46" s="1092">
        <v>0</v>
      </c>
      <c r="M46" s="1092">
        <v>0</v>
      </c>
      <c r="N46" s="1092">
        <v>0</v>
      </c>
      <c r="O46" s="1092">
        <v>0</v>
      </c>
      <c r="P46" s="1092">
        <v>0</v>
      </c>
      <c r="Q46" s="1092">
        <v>0</v>
      </c>
      <c r="R46" s="1092">
        <v>0</v>
      </c>
      <c r="S46" s="1092">
        <v>0</v>
      </c>
      <c r="T46" s="1092">
        <v>0</v>
      </c>
      <c r="U46" s="1092">
        <v>0</v>
      </c>
      <c r="V46" s="1092">
        <v>0</v>
      </c>
      <c r="W46" s="1092">
        <v>0</v>
      </c>
      <c r="X46" s="1092">
        <v>0</v>
      </c>
      <c r="Y46" s="1092">
        <v>0</v>
      </c>
      <c r="Z46" s="1092">
        <v>0</v>
      </c>
      <c r="AA46" s="1092">
        <v>0</v>
      </c>
      <c r="AB46" s="1092">
        <v>0</v>
      </c>
      <c r="AC46" s="1092">
        <v>0</v>
      </c>
      <c r="AD46" s="1092">
        <v>0</v>
      </c>
      <c r="AE46" s="1092">
        <v>0</v>
      </c>
    </row>
    <row r="47" spans="1:31" ht="15.3" hidden="1" customHeight="1"/>
    <row r="48" spans="1:31" ht="15.3" hidden="1" customHeight="1"/>
    <row r="49" spans="3:3">
      <c r="C49" s="1066"/>
    </row>
    <row r="50" spans="3:3">
      <c r="C50" s="1066"/>
    </row>
    <row r="51" spans="3:3">
      <c r="C51" s="1066"/>
    </row>
    <row r="52" spans="3:3">
      <c r="C52" s="1066"/>
    </row>
    <row r="53" spans="3:3">
      <c r="C53" s="1066"/>
    </row>
    <row r="55" spans="3:3" ht="15.3" hidden="1" customHeight="1"/>
    <row r="56" spans="3:3" ht="15.3" hidden="1" customHeight="1"/>
    <row r="57" spans="3:3" ht="15.3" hidden="1" customHeight="1"/>
    <row r="58" spans="3:3" ht="15.3" hidden="1" customHeight="1"/>
    <row r="59" spans="3:3" ht="15.3" hidden="1" customHeight="1"/>
    <row r="60" spans="3:3" ht="15.3" hidden="1" customHeight="1"/>
    <row r="61" spans="3:3" ht="15.3" hidden="1" customHeight="1"/>
  </sheetData>
  <mergeCells count="9">
    <mergeCell ref="A1:H1"/>
    <mergeCell ref="E4:H4"/>
    <mergeCell ref="E5:AE5"/>
    <mergeCell ref="C5:C6"/>
    <mergeCell ref="B5:B6"/>
    <mergeCell ref="A5:A6"/>
    <mergeCell ref="A2:H2"/>
    <mergeCell ref="A3:H3"/>
    <mergeCell ref="D5:D6"/>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XW455"/>
  <sheetViews>
    <sheetView workbookViewId="0">
      <pane xSplit="3" ySplit="6" topLeftCell="D206" activePane="bottomRight" state="frozen"/>
      <selection pane="topRight" activeCell="D1" sqref="D1"/>
      <selection pane="bottomLeft" activeCell="A7" sqref="A7"/>
      <selection pane="bottomRight" sqref="A1:L211"/>
    </sheetView>
  </sheetViews>
  <sheetFormatPr defaultColWidth="7.08984375" defaultRowHeight="14.4"/>
  <cols>
    <col min="1" max="1" width="5" style="1333" customWidth="1"/>
    <col min="2" max="2" width="47.08984375" style="1095" customWidth="1"/>
    <col min="3" max="3" width="13.31640625" style="1333" customWidth="1"/>
    <col min="4" max="4" width="9.6796875" style="1095" customWidth="1"/>
    <col min="5" max="6" width="8.86328125" style="1095" hidden="1" customWidth="1"/>
    <col min="7" max="7" width="8.453125" style="1095" customWidth="1"/>
    <col min="8" max="8" width="16.08984375" style="1334" customWidth="1"/>
    <col min="9" max="9" width="17.2265625" style="1333" hidden="1" customWidth="1"/>
    <col min="10" max="10" width="7.54296875" style="1095" hidden="1" customWidth="1"/>
    <col min="11" max="11" width="9" style="1095" hidden="1" customWidth="1"/>
    <col min="12" max="12" width="46" style="1335" customWidth="1"/>
    <col min="13" max="13" width="25.86328125" style="1095" hidden="1" customWidth="1"/>
    <col min="14" max="14" width="32.86328125" style="1095" hidden="1" customWidth="1"/>
    <col min="15" max="18" width="0" style="1095" hidden="1" customWidth="1"/>
    <col min="19" max="16384" width="7.08984375" style="1095"/>
  </cols>
  <sheetData>
    <row r="1" spans="1:18" ht="15.9" customHeight="1">
      <c r="A1" s="1429" t="s">
        <v>1635</v>
      </c>
      <c r="B1" s="1429"/>
      <c r="C1" s="1429"/>
      <c r="D1" s="1429"/>
      <c r="E1" s="1429"/>
      <c r="F1" s="1429"/>
      <c r="G1" s="1429"/>
      <c r="H1" s="1429"/>
      <c r="I1" s="1429"/>
      <c r="J1" s="1429"/>
      <c r="K1" s="1429"/>
      <c r="L1" s="1429"/>
      <c r="M1" s="1094"/>
    </row>
    <row r="2" spans="1:18" ht="15.9" customHeight="1">
      <c r="A2" s="1435" t="s">
        <v>580</v>
      </c>
      <c r="B2" s="1435"/>
      <c r="C2" s="1435"/>
      <c r="D2" s="1435"/>
      <c r="E2" s="1435"/>
      <c r="F2" s="1435"/>
      <c r="G2" s="1435"/>
      <c r="H2" s="1435"/>
      <c r="I2" s="1435"/>
      <c r="J2" s="1435"/>
      <c r="K2" s="1435"/>
      <c r="L2" s="1435"/>
      <c r="M2" s="1094"/>
    </row>
    <row r="3" spans="1:18" ht="30" customHeight="1">
      <c r="A3" s="1430" t="s">
        <v>0</v>
      </c>
      <c r="B3" s="1431" t="s">
        <v>247</v>
      </c>
      <c r="C3" s="1431" t="s">
        <v>357</v>
      </c>
      <c r="D3" s="1431" t="s">
        <v>358</v>
      </c>
      <c r="E3" s="1431" t="s">
        <v>359</v>
      </c>
      <c r="F3" s="1096"/>
      <c r="G3" s="1432" t="s">
        <v>581</v>
      </c>
      <c r="H3" s="1434" t="s">
        <v>361</v>
      </c>
      <c r="I3" s="1431" t="s">
        <v>582</v>
      </c>
      <c r="J3" s="1431"/>
      <c r="K3" s="1432" t="s">
        <v>581</v>
      </c>
      <c r="L3" s="1431" t="s">
        <v>362</v>
      </c>
      <c r="M3" s="1097" t="s">
        <v>1023</v>
      </c>
      <c r="Q3" s="1095" t="s">
        <v>1618</v>
      </c>
      <c r="R3" s="1095" t="s">
        <v>1619</v>
      </c>
    </row>
    <row r="4" spans="1:18" ht="30" customHeight="1">
      <c r="A4" s="1430"/>
      <c r="B4" s="1431"/>
      <c r="C4" s="1431"/>
      <c r="D4" s="1431"/>
      <c r="E4" s="1431"/>
      <c r="F4" s="1098"/>
      <c r="G4" s="1433"/>
      <c r="H4" s="1434"/>
      <c r="I4" s="1099" t="s">
        <v>583</v>
      </c>
      <c r="J4" s="1099" t="s">
        <v>169</v>
      </c>
      <c r="K4" s="1433"/>
      <c r="L4" s="1431"/>
      <c r="M4" s="1099"/>
    </row>
    <row r="5" spans="1:18" ht="15.3">
      <c r="A5" s="1100">
        <v>-1</v>
      </c>
      <c r="B5" s="1100">
        <v>-2</v>
      </c>
      <c r="C5" s="1100">
        <v>-3</v>
      </c>
      <c r="D5" s="1100">
        <v>-4</v>
      </c>
      <c r="E5" s="1100">
        <v>-5</v>
      </c>
      <c r="F5" s="1100"/>
      <c r="G5" s="1101">
        <v>-6</v>
      </c>
      <c r="H5" s="1101">
        <v>-7</v>
      </c>
      <c r="I5" s="1100">
        <v>-9</v>
      </c>
      <c r="J5" s="1101">
        <v>-10</v>
      </c>
      <c r="K5" s="1100">
        <v>-11</v>
      </c>
      <c r="L5" s="1102">
        <v>-8</v>
      </c>
      <c r="M5" s="1103"/>
    </row>
    <row r="6" spans="1:18" ht="36" customHeight="1">
      <c r="A6" s="1104"/>
      <c r="B6" s="1104" t="s">
        <v>364</v>
      </c>
      <c r="C6" s="1105">
        <v>139</v>
      </c>
      <c r="D6" s="1106">
        <v>1729.4653400000002</v>
      </c>
      <c r="E6" s="1106">
        <v>412.13574000000011</v>
      </c>
      <c r="F6" s="1106">
        <v>4.22</v>
      </c>
      <c r="G6" s="1106">
        <v>929.50434000000007</v>
      </c>
      <c r="H6" s="1107"/>
      <c r="I6" s="1108"/>
      <c r="J6" s="1109"/>
      <c r="K6" s="1109"/>
      <c r="L6" s="1110"/>
      <c r="M6" s="1111" t="s">
        <v>1024</v>
      </c>
      <c r="N6" s="1112">
        <v>7</v>
      </c>
      <c r="O6" s="1095">
        <v>55.31</v>
      </c>
      <c r="P6" s="1095">
        <v>4</v>
      </c>
    </row>
    <row r="7" spans="1:18" ht="36" customHeight="1">
      <c r="A7" s="1113" t="s">
        <v>517</v>
      </c>
      <c r="B7" s="1114" t="s">
        <v>584</v>
      </c>
      <c r="C7" s="1115" t="e">
        <f>+C8+C10+C13+C65+C111+C120</f>
        <v>#VALUE!</v>
      </c>
      <c r="D7" s="1106">
        <f>+D8+D10+D13+D65+D111+D120</f>
        <v>1343.4825000000001</v>
      </c>
      <c r="E7" s="1106">
        <f>+E8+E10+E13+E65+E111+E120</f>
        <v>411.78960000000012</v>
      </c>
      <c r="F7" s="1106">
        <f>+F8+F10+F13+F65+F111+F120</f>
        <v>4.22</v>
      </c>
      <c r="G7" s="1106">
        <f>+G8+G10+G13+G65+G111+G120</f>
        <v>666.37750000000017</v>
      </c>
      <c r="H7" s="1116"/>
      <c r="I7" s="1117"/>
      <c r="J7" s="1118"/>
      <c r="K7" s="1118"/>
      <c r="L7" s="1119"/>
      <c r="M7" s="1111" t="s">
        <v>1025</v>
      </c>
      <c r="N7" s="1112">
        <f>SUM(N8:N120)</f>
        <v>2</v>
      </c>
      <c r="O7" s="1112">
        <f>SUM(O8:O120)</f>
        <v>0.59000000000000008</v>
      </c>
      <c r="P7" s="1112">
        <f>SUM(P8:P120)</f>
        <v>4</v>
      </c>
    </row>
    <row r="8" spans="1:18" ht="15.3">
      <c r="A8" s="1120" t="s">
        <v>180</v>
      </c>
      <c r="B8" s="1121" t="s">
        <v>585</v>
      </c>
      <c r="C8" s="1122">
        <v>1</v>
      </c>
      <c r="D8" s="494">
        <v>0.6</v>
      </c>
      <c r="E8" s="1106"/>
      <c r="F8" s="1106"/>
      <c r="G8" s="494">
        <v>0.23</v>
      </c>
      <c r="H8" s="1116"/>
      <c r="I8" s="1117"/>
      <c r="J8" s="1118"/>
      <c r="K8" s="1118"/>
      <c r="L8" s="1123"/>
      <c r="M8" s="1124"/>
      <c r="N8" s="1112"/>
    </row>
    <row r="9" spans="1:18" ht="30.6">
      <c r="A9" s="1125">
        <v>1</v>
      </c>
      <c r="B9" s="1126" t="s">
        <v>586</v>
      </c>
      <c r="C9" s="1125" t="s">
        <v>98</v>
      </c>
      <c r="D9" s="1127">
        <v>0.6</v>
      </c>
      <c r="E9" s="1128"/>
      <c r="F9" s="1128"/>
      <c r="G9" s="1128">
        <v>0.23</v>
      </c>
      <c r="H9" s="1129" t="s">
        <v>505</v>
      </c>
      <c r="I9" s="1130"/>
      <c r="J9" s="1131"/>
      <c r="K9" s="1131"/>
      <c r="L9" s="1123" t="s">
        <v>587</v>
      </c>
      <c r="M9" s="1132" t="s">
        <v>1026</v>
      </c>
    </row>
    <row r="10" spans="1:18" ht="15.3">
      <c r="A10" s="1133" t="s">
        <v>183</v>
      </c>
      <c r="B10" s="1134" t="s">
        <v>250</v>
      </c>
      <c r="C10" s="1135">
        <f>+A12</f>
        <v>2</v>
      </c>
      <c r="D10" s="1106">
        <f>SUM(D11:D12)</f>
        <v>7.3</v>
      </c>
      <c r="E10" s="1106">
        <f>SUM(E11:E12)</f>
        <v>0.92999999999999994</v>
      </c>
      <c r="F10" s="1106">
        <f>SUM(F11:F12)</f>
        <v>0</v>
      </c>
      <c r="G10" s="1106">
        <f>SUM(G11:G12)</f>
        <v>0.92999999999999994</v>
      </c>
      <c r="H10" s="1116"/>
      <c r="I10" s="1136"/>
      <c r="J10" s="1106"/>
      <c r="K10" s="1106"/>
      <c r="L10" s="1137"/>
      <c r="M10" s="1124"/>
    </row>
    <row r="11" spans="1:18" ht="30.6">
      <c r="A11" s="1138">
        <v>1</v>
      </c>
      <c r="B11" s="1139" t="s">
        <v>465</v>
      </c>
      <c r="C11" s="1140" t="s">
        <v>75</v>
      </c>
      <c r="D11" s="518">
        <v>7</v>
      </c>
      <c r="E11" s="511">
        <v>0.73</v>
      </c>
      <c r="F11" s="511"/>
      <c r="G11" s="511">
        <v>0.73</v>
      </c>
      <c r="H11" s="1141" t="s">
        <v>368</v>
      </c>
      <c r="I11" s="450" t="s">
        <v>591</v>
      </c>
      <c r="J11" s="511"/>
      <c r="K11" s="511">
        <v>0.73</v>
      </c>
      <c r="L11" s="1142"/>
      <c r="M11" s="1132" t="s">
        <v>1026</v>
      </c>
    </row>
    <row r="12" spans="1:18" ht="30.6">
      <c r="A12" s="1138">
        <v>2</v>
      </c>
      <c r="B12" s="1143" t="s">
        <v>597</v>
      </c>
      <c r="C12" s="1138" t="s">
        <v>75</v>
      </c>
      <c r="D12" s="518">
        <v>0.3</v>
      </c>
      <c r="E12" s="511">
        <v>0.2</v>
      </c>
      <c r="F12" s="511"/>
      <c r="G12" s="511">
        <v>0.2</v>
      </c>
      <c r="H12" s="1132" t="s">
        <v>537</v>
      </c>
      <c r="I12" s="450" t="s">
        <v>591</v>
      </c>
      <c r="J12" s="511"/>
      <c r="K12" s="511">
        <v>0.2</v>
      </c>
      <c r="L12" s="1144" t="s">
        <v>598</v>
      </c>
      <c r="M12" s="1132" t="s">
        <v>1026</v>
      </c>
    </row>
    <row r="13" spans="1:18" ht="75">
      <c r="A13" s="1133" t="s">
        <v>401</v>
      </c>
      <c r="B13" s="1134" t="s">
        <v>599</v>
      </c>
      <c r="C13" s="1135">
        <f>+A64</f>
        <v>48</v>
      </c>
      <c r="D13" s="521">
        <f>SUM(D14:D64)-D41</f>
        <v>295.35499999999996</v>
      </c>
      <c r="E13" s="521">
        <f t="shared" ref="E13:G13" si="0">SUM(E14:E64)-E41</f>
        <v>144.11999999999998</v>
      </c>
      <c r="F13" s="521">
        <f t="shared" si="0"/>
        <v>3.5</v>
      </c>
      <c r="G13" s="521">
        <f t="shared" si="0"/>
        <v>179.80699999999993</v>
      </c>
      <c r="H13" s="1116"/>
      <c r="I13" s="522"/>
      <c r="J13" s="521"/>
      <c r="K13" s="521"/>
      <c r="L13" s="1137"/>
      <c r="M13" s="1111" t="s">
        <v>1027</v>
      </c>
      <c r="N13" s="1095">
        <v>1</v>
      </c>
      <c r="O13" s="1095">
        <v>0.2</v>
      </c>
      <c r="P13" s="1095">
        <v>4</v>
      </c>
    </row>
    <row r="14" spans="1:18" ht="56.4">
      <c r="A14" s="1145">
        <v>1</v>
      </c>
      <c r="B14" s="1146" t="s">
        <v>600</v>
      </c>
      <c r="C14" s="1140" t="s">
        <v>106</v>
      </c>
      <c r="D14" s="511">
        <v>14.84</v>
      </c>
      <c r="E14" s="511">
        <v>7.39</v>
      </c>
      <c r="F14" s="511"/>
      <c r="G14" s="511">
        <v>14.84</v>
      </c>
      <c r="H14" s="1132" t="s">
        <v>368</v>
      </c>
      <c r="I14" s="450" t="s">
        <v>591</v>
      </c>
      <c r="J14" s="511">
        <v>0.63000000000000012</v>
      </c>
      <c r="K14" s="511">
        <v>6.76</v>
      </c>
      <c r="L14" s="1147" t="s">
        <v>601</v>
      </c>
      <c r="M14" s="1132" t="s">
        <v>1026</v>
      </c>
    </row>
    <row r="15" spans="1:18" ht="30.6">
      <c r="A15" s="1138">
        <v>2</v>
      </c>
      <c r="B15" s="1146" t="s">
        <v>602</v>
      </c>
      <c r="C15" s="1148" t="s">
        <v>106</v>
      </c>
      <c r="D15" s="1149">
        <v>2.27</v>
      </c>
      <c r="E15" s="511">
        <v>2.27</v>
      </c>
      <c r="F15" s="511"/>
      <c r="G15" s="511">
        <v>2.27</v>
      </c>
      <c r="H15" s="1132" t="s">
        <v>505</v>
      </c>
      <c r="I15" s="450" t="s">
        <v>591</v>
      </c>
      <c r="J15" s="511"/>
      <c r="K15" s="511"/>
      <c r="L15" s="1150" t="s">
        <v>603</v>
      </c>
      <c r="M15" s="1132" t="s">
        <v>1026</v>
      </c>
    </row>
    <row r="16" spans="1:18" ht="30.6">
      <c r="A16" s="1145">
        <v>3</v>
      </c>
      <c r="B16" s="1143" t="s">
        <v>373</v>
      </c>
      <c r="C16" s="1145" t="s">
        <v>106</v>
      </c>
      <c r="D16" s="1128">
        <v>2</v>
      </c>
      <c r="E16" s="511">
        <v>1.65</v>
      </c>
      <c r="F16" s="511"/>
      <c r="G16" s="511">
        <v>0.79999999999999993</v>
      </c>
      <c r="H16" s="1132" t="s">
        <v>374</v>
      </c>
      <c r="I16" s="450" t="s">
        <v>591</v>
      </c>
      <c r="J16" s="511">
        <v>0.85</v>
      </c>
      <c r="K16" s="511">
        <v>0.79999999999999993</v>
      </c>
      <c r="L16" s="1144" t="s">
        <v>375</v>
      </c>
      <c r="M16" s="1132" t="s">
        <v>1026</v>
      </c>
    </row>
    <row r="17" spans="1:13" ht="33" customHeight="1">
      <c r="A17" s="1138">
        <v>4</v>
      </c>
      <c r="B17" s="1151" t="s">
        <v>474</v>
      </c>
      <c r="C17" s="1140" t="s">
        <v>98</v>
      </c>
      <c r="D17" s="511">
        <v>0.69</v>
      </c>
      <c r="E17" s="511">
        <v>0.66</v>
      </c>
      <c r="F17" s="511"/>
      <c r="G17" s="511">
        <v>0.66</v>
      </c>
      <c r="H17" s="1132" t="s">
        <v>475</v>
      </c>
      <c r="I17" s="450" t="s">
        <v>591</v>
      </c>
      <c r="J17" s="511"/>
      <c r="K17" s="511">
        <v>0.66</v>
      </c>
      <c r="L17" s="1152" t="s">
        <v>604</v>
      </c>
      <c r="M17" s="1132" t="s">
        <v>1026</v>
      </c>
    </row>
    <row r="18" spans="1:13" ht="30.6">
      <c r="A18" s="1145">
        <v>5</v>
      </c>
      <c r="B18" s="1146" t="s">
        <v>378</v>
      </c>
      <c r="C18" s="1145" t="s">
        <v>98</v>
      </c>
      <c r="D18" s="511">
        <v>0.15000000000000002</v>
      </c>
      <c r="E18" s="511">
        <v>0.15000000000000002</v>
      </c>
      <c r="F18" s="511"/>
      <c r="G18" s="511">
        <v>0.03</v>
      </c>
      <c r="H18" s="1132" t="s">
        <v>379</v>
      </c>
      <c r="I18" s="450" t="s">
        <v>591</v>
      </c>
      <c r="J18" s="511">
        <v>0.12</v>
      </c>
      <c r="K18" s="511">
        <v>0.03</v>
      </c>
      <c r="L18" s="1144" t="s">
        <v>605</v>
      </c>
      <c r="M18" s="1132" t="s">
        <v>1026</v>
      </c>
    </row>
    <row r="19" spans="1:13" s="1158" customFormat="1" ht="56.4">
      <c r="A19" s="1138">
        <v>6</v>
      </c>
      <c r="B19" s="1153" t="s">
        <v>606</v>
      </c>
      <c r="C19" s="1154" t="s">
        <v>98</v>
      </c>
      <c r="D19" s="511">
        <v>1.1299999999999999</v>
      </c>
      <c r="E19" s="511">
        <v>1</v>
      </c>
      <c r="F19" s="1154"/>
      <c r="G19" s="511">
        <v>1</v>
      </c>
      <c r="H19" s="1155" t="s">
        <v>404</v>
      </c>
      <c r="I19" s="450" t="s">
        <v>591</v>
      </c>
      <c r="J19" s="1156"/>
      <c r="K19" s="1157"/>
      <c r="L19" s="1144" t="s">
        <v>607</v>
      </c>
      <c r="M19" s="1132" t="s">
        <v>1026</v>
      </c>
    </row>
    <row r="20" spans="1:13" ht="30.6">
      <c r="A20" s="1145">
        <v>7</v>
      </c>
      <c r="B20" s="1159" t="s">
        <v>380</v>
      </c>
      <c r="C20" s="1160" t="s">
        <v>98</v>
      </c>
      <c r="D20" s="511">
        <v>3.5</v>
      </c>
      <c r="E20" s="511">
        <v>1.19</v>
      </c>
      <c r="F20" s="511"/>
      <c r="G20" s="511">
        <v>1.1499999999999999</v>
      </c>
      <c r="H20" s="1132" t="s">
        <v>381</v>
      </c>
      <c r="I20" s="450" t="s">
        <v>591</v>
      </c>
      <c r="J20" s="511">
        <v>0.04</v>
      </c>
      <c r="K20" s="511">
        <v>1.1499999999999999</v>
      </c>
      <c r="L20" s="1144" t="s">
        <v>609</v>
      </c>
      <c r="M20" s="1132" t="s">
        <v>1026</v>
      </c>
    </row>
    <row r="21" spans="1:13" ht="30.6">
      <c r="A21" s="1138">
        <v>8</v>
      </c>
      <c r="B21" s="1159" t="s">
        <v>472</v>
      </c>
      <c r="C21" s="1160" t="s">
        <v>98</v>
      </c>
      <c r="D21" s="511">
        <v>0.21</v>
      </c>
      <c r="E21" s="511">
        <v>0.21</v>
      </c>
      <c r="F21" s="511"/>
      <c r="G21" s="511">
        <v>0.21</v>
      </c>
      <c r="H21" s="1132" t="s">
        <v>473</v>
      </c>
      <c r="I21" s="450" t="s">
        <v>591</v>
      </c>
      <c r="J21" s="511"/>
      <c r="K21" s="511">
        <v>0.21</v>
      </c>
      <c r="L21" s="1144" t="s">
        <v>610</v>
      </c>
      <c r="M21" s="1132" t="s">
        <v>1026</v>
      </c>
    </row>
    <row r="22" spans="1:13" ht="30.6">
      <c r="A22" s="1145">
        <v>9</v>
      </c>
      <c r="B22" s="1143" t="s">
        <v>611</v>
      </c>
      <c r="C22" s="1138" t="s">
        <v>98</v>
      </c>
      <c r="D22" s="511">
        <v>14.73</v>
      </c>
      <c r="E22" s="511">
        <v>3.9</v>
      </c>
      <c r="F22" s="511"/>
      <c r="G22" s="511">
        <v>0.1</v>
      </c>
      <c r="H22" s="1132" t="s">
        <v>562</v>
      </c>
      <c r="I22" s="450" t="s">
        <v>612</v>
      </c>
      <c r="J22" s="511"/>
      <c r="K22" s="511">
        <v>3.9</v>
      </c>
      <c r="L22" s="1144" t="s">
        <v>613</v>
      </c>
      <c r="M22" s="1132" t="s">
        <v>1026</v>
      </c>
    </row>
    <row r="23" spans="1:13" ht="30.6">
      <c r="A23" s="1138">
        <v>10</v>
      </c>
      <c r="B23" s="1146" t="s">
        <v>614</v>
      </c>
      <c r="C23" s="1145" t="s">
        <v>98</v>
      </c>
      <c r="D23" s="1128">
        <v>0.16</v>
      </c>
      <c r="E23" s="511">
        <v>0.16</v>
      </c>
      <c r="F23" s="511"/>
      <c r="G23" s="511">
        <v>0.16</v>
      </c>
      <c r="H23" s="1132" t="s">
        <v>615</v>
      </c>
      <c r="I23" s="450" t="s">
        <v>591</v>
      </c>
      <c r="J23" s="511"/>
      <c r="K23" s="511">
        <v>0.16</v>
      </c>
      <c r="L23" s="1144" t="s">
        <v>616</v>
      </c>
      <c r="M23" s="1132" t="s">
        <v>1026</v>
      </c>
    </row>
    <row r="24" spans="1:13" ht="45.9">
      <c r="A24" s="1145">
        <v>11</v>
      </c>
      <c r="B24" s="1146" t="s">
        <v>617</v>
      </c>
      <c r="C24" s="1145" t="s">
        <v>618</v>
      </c>
      <c r="D24" s="1161">
        <v>14</v>
      </c>
      <c r="E24" s="511">
        <v>14</v>
      </c>
      <c r="F24" s="511"/>
      <c r="G24" s="511">
        <v>14</v>
      </c>
      <c r="H24" s="1132" t="s">
        <v>619</v>
      </c>
      <c r="I24" s="450" t="s">
        <v>591</v>
      </c>
      <c r="J24" s="511"/>
      <c r="K24" s="511">
        <v>14</v>
      </c>
      <c r="L24" s="1144" t="s">
        <v>620</v>
      </c>
      <c r="M24" s="1132" t="s">
        <v>1026</v>
      </c>
    </row>
    <row r="25" spans="1:13" ht="45.9">
      <c r="A25" s="1138">
        <v>12</v>
      </c>
      <c r="B25" s="1146" t="s">
        <v>621</v>
      </c>
      <c r="C25" s="1145" t="s">
        <v>618</v>
      </c>
      <c r="D25" s="1161">
        <v>7.25</v>
      </c>
      <c r="E25" s="511"/>
      <c r="F25" s="511"/>
      <c r="G25" s="511">
        <v>0.11599999999999999</v>
      </c>
      <c r="H25" s="1132" t="s">
        <v>622</v>
      </c>
      <c r="I25" s="450"/>
      <c r="J25" s="511"/>
      <c r="K25" s="511"/>
      <c r="L25" s="1144" t="s">
        <v>623</v>
      </c>
      <c r="M25" s="1132" t="s">
        <v>1026</v>
      </c>
    </row>
    <row r="26" spans="1:13" s="1168" customFormat="1" ht="30.6">
      <c r="A26" s="1162"/>
      <c r="B26" s="1163"/>
      <c r="C26" s="1164"/>
      <c r="D26" s="1165"/>
      <c r="E26" s="542"/>
      <c r="F26" s="542"/>
      <c r="G26" s="542">
        <v>0.10199999999999999</v>
      </c>
      <c r="H26" s="1166" t="s">
        <v>532</v>
      </c>
      <c r="I26" s="544"/>
      <c r="J26" s="542"/>
      <c r="K26" s="542"/>
      <c r="L26" s="1167"/>
      <c r="M26" s="1132" t="s">
        <v>1026</v>
      </c>
    </row>
    <row r="27" spans="1:13" s="1168" customFormat="1" ht="30.6">
      <c r="A27" s="1162"/>
      <c r="B27" s="1163"/>
      <c r="C27" s="1164"/>
      <c r="D27" s="1165"/>
      <c r="E27" s="542"/>
      <c r="F27" s="542"/>
      <c r="G27" s="542">
        <v>1.4E-2</v>
      </c>
      <c r="H27" s="1166" t="s">
        <v>624</v>
      </c>
      <c r="I27" s="544"/>
      <c r="J27" s="542"/>
      <c r="K27" s="542"/>
      <c r="L27" s="1167"/>
      <c r="M27" s="1132" t="s">
        <v>1026</v>
      </c>
    </row>
    <row r="28" spans="1:13" ht="42.3">
      <c r="A28" s="1145">
        <v>13</v>
      </c>
      <c r="B28" s="1146" t="s">
        <v>478</v>
      </c>
      <c r="C28" s="1145" t="s">
        <v>98</v>
      </c>
      <c r="D28" s="1128">
        <v>23.75</v>
      </c>
      <c r="E28" s="511">
        <v>23.75</v>
      </c>
      <c r="F28" s="511"/>
      <c r="G28" s="511">
        <v>23.75</v>
      </c>
      <c r="H28" s="1132" t="s">
        <v>368</v>
      </c>
      <c r="I28" s="450" t="s">
        <v>591</v>
      </c>
      <c r="J28" s="511"/>
      <c r="K28" s="511">
        <v>23.75</v>
      </c>
      <c r="L28" s="1144" t="s">
        <v>625</v>
      </c>
      <c r="M28" s="1132" t="s">
        <v>1026</v>
      </c>
    </row>
    <row r="29" spans="1:13" ht="30.6">
      <c r="A29" s="1138">
        <v>14</v>
      </c>
      <c r="B29" s="1146" t="s">
        <v>626</v>
      </c>
      <c r="C29" s="1145" t="s">
        <v>98</v>
      </c>
      <c r="D29" s="511">
        <v>2.96</v>
      </c>
      <c r="E29" s="511">
        <v>2.96</v>
      </c>
      <c r="F29" s="511"/>
      <c r="G29" s="511">
        <v>2.96</v>
      </c>
      <c r="H29" s="1132" t="s">
        <v>627</v>
      </c>
      <c r="I29" s="450" t="s">
        <v>591</v>
      </c>
      <c r="J29" s="511"/>
      <c r="K29" s="511">
        <v>1.85</v>
      </c>
      <c r="L29" s="1144" t="s">
        <v>628</v>
      </c>
      <c r="M29" s="1132" t="s">
        <v>1026</v>
      </c>
    </row>
    <row r="30" spans="1:13" ht="30.6" hidden="1" customHeight="1">
      <c r="A30" s="1145">
        <v>15</v>
      </c>
      <c r="B30" s="1146" t="s">
        <v>629</v>
      </c>
      <c r="C30" s="1145" t="s">
        <v>98</v>
      </c>
      <c r="D30" s="1169">
        <v>1.48</v>
      </c>
      <c r="E30" s="511">
        <v>1.48</v>
      </c>
      <c r="F30" s="511"/>
      <c r="G30" s="511">
        <v>1.48</v>
      </c>
      <c r="H30" s="1132" t="s">
        <v>368</v>
      </c>
      <c r="I30" s="450" t="s">
        <v>591</v>
      </c>
      <c r="J30" s="511"/>
      <c r="K30" s="511">
        <v>1.48</v>
      </c>
      <c r="L30" s="1144" t="s">
        <v>630</v>
      </c>
      <c r="M30" s="1132" t="s">
        <v>1026</v>
      </c>
    </row>
    <row r="31" spans="1:13" ht="30.6" hidden="1" customHeight="1">
      <c r="A31" s="1138">
        <v>16</v>
      </c>
      <c r="B31" s="1146" t="s">
        <v>479</v>
      </c>
      <c r="C31" s="1145" t="s">
        <v>98</v>
      </c>
      <c r="D31" s="1169">
        <v>1.65</v>
      </c>
      <c r="E31" s="511"/>
      <c r="F31" s="511"/>
      <c r="G31" s="511">
        <v>0.38</v>
      </c>
      <c r="H31" s="1132" t="s">
        <v>368</v>
      </c>
      <c r="I31" s="450"/>
      <c r="J31" s="511"/>
      <c r="K31" s="511"/>
      <c r="L31" s="1144" t="s">
        <v>631</v>
      </c>
      <c r="M31" s="1132" t="s">
        <v>1026</v>
      </c>
    </row>
    <row r="32" spans="1:13" ht="56.4">
      <c r="A32" s="1145">
        <v>17</v>
      </c>
      <c r="B32" s="1170" t="s">
        <v>476</v>
      </c>
      <c r="C32" s="1140" t="s">
        <v>98</v>
      </c>
      <c r="D32" s="511">
        <v>7.2</v>
      </c>
      <c r="E32" s="511">
        <v>7.2</v>
      </c>
      <c r="F32" s="511"/>
      <c r="G32" s="511">
        <v>7.2</v>
      </c>
      <c r="H32" s="1132" t="s">
        <v>477</v>
      </c>
      <c r="I32" s="450" t="s">
        <v>591</v>
      </c>
      <c r="J32" s="511"/>
      <c r="K32" s="511">
        <v>7.2</v>
      </c>
      <c r="L32" s="1144" t="s">
        <v>632</v>
      </c>
      <c r="M32" s="1132" t="s">
        <v>1026</v>
      </c>
    </row>
    <row r="33" spans="1:14" ht="84.6">
      <c r="A33" s="1138">
        <v>18</v>
      </c>
      <c r="B33" s="1146" t="s">
        <v>633</v>
      </c>
      <c r="C33" s="1145" t="s">
        <v>98</v>
      </c>
      <c r="D33" s="1128">
        <v>1.2</v>
      </c>
      <c r="E33" s="1128">
        <v>1.2</v>
      </c>
      <c r="F33" s="1128"/>
      <c r="G33" s="511">
        <v>1.2</v>
      </c>
      <c r="H33" s="1132" t="s">
        <v>634</v>
      </c>
      <c r="I33" s="450" t="s">
        <v>591</v>
      </c>
      <c r="J33" s="1128"/>
      <c r="K33" s="511">
        <v>1.2</v>
      </c>
      <c r="L33" s="1144" t="s">
        <v>635</v>
      </c>
      <c r="M33" s="1132" t="s">
        <v>1026</v>
      </c>
    </row>
    <row r="34" spans="1:14" ht="56.4">
      <c r="A34" s="1148">
        <v>19</v>
      </c>
      <c r="B34" s="1171" t="s">
        <v>636</v>
      </c>
      <c r="C34" s="1148" t="s">
        <v>98</v>
      </c>
      <c r="D34" s="1149">
        <v>1.27</v>
      </c>
      <c r="E34" s="1149">
        <v>1.27</v>
      </c>
      <c r="F34" s="1149"/>
      <c r="G34" s="1149">
        <v>1.27</v>
      </c>
      <c r="H34" s="1132" t="s">
        <v>637</v>
      </c>
      <c r="I34" s="871" t="s">
        <v>591</v>
      </c>
      <c r="J34" s="1149"/>
      <c r="K34" s="1149">
        <v>1.27</v>
      </c>
      <c r="L34" s="1150" t="s">
        <v>638</v>
      </c>
      <c r="M34" s="1132" t="s">
        <v>1026</v>
      </c>
    </row>
    <row r="35" spans="1:14" s="1177" customFormat="1" ht="70.5">
      <c r="A35" s="1138">
        <v>20</v>
      </c>
      <c r="B35" s="1172" t="s">
        <v>639</v>
      </c>
      <c r="C35" s="1173" t="s">
        <v>98</v>
      </c>
      <c r="D35" s="1174">
        <v>0.9</v>
      </c>
      <c r="E35" s="1174">
        <v>0.5</v>
      </c>
      <c r="F35" s="1174"/>
      <c r="G35" s="1174">
        <v>0.9</v>
      </c>
      <c r="H35" s="1175" t="s">
        <v>445</v>
      </c>
      <c r="I35" s="450" t="s">
        <v>591</v>
      </c>
      <c r="J35" s="1174"/>
      <c r="K35" s="1174">
        <v>0.5</v>
      </c>
      <c r="L35" s="1176" t="s">
        <v>640</v>
      </c>
      <c r="M35" s="1132" t="s">
        <v>1026</v>
      </c>
    </row>
    <row r="36" spans="1:14" ht="30.6">
      <c r="A36" s="1148">
        <v>21</v>
      </c>
      <c r="B36" s="1171" t="s">
        <v>641</v>
      </c>
      <c r="C36" s="1148" t="s">
        <v>98</v>
      </c>
      <c r="D36" s="559">
        <v>0.14000000000000001</v>
      </c>
      <c r="E36" s="559">
        <v>0.15</v>
      </c>
      <c r="F36" s="559"/>
      <c r="G36" s="559">
        <v>0.14000000000000001</v>
      </c>
      <c r="H36" s="1132" t="s">
        <v>449</v>
      </c>
      <c r="I36" s="871" t="s">
        <v>591</v>
      </c>
      <c r="J36" s="559"/>
      <c r="K36" s="559">
        <v>0.14000000000000001</v>
      </c>
      <c r="L36" s="1150" t="s">
        <v>642</v>
      </c>
      <c r="M36" s="1132" t="s">
        <v>1026</v>
      </c>
    </row>
    <row r="37" spans="1:14" ht="30.6">
      <c r="A37" s="1138">
        <v>22</v>
      </c>
      <c r="B37" s="1146" t="s">
        <v>643</v>
      </c>
      <c r="C37" s="1145" t="s">
        <v>98</v>
      </c>
      <c r="D37" s="1161">
        <v>0.63</v>
      </c>
      <c r="E37" s="511">
        <v>0.63</v>
      </c>
      <c r="F37" s="511">
        <v>0.63</v>
      </c>
      <c r="G37" s="511">
        <v>0.63</v>
      </c>
      <c r="H37" s="1132" t="s">
        <v>644</v>
      </c>
      <c r="I37" s="450"/>
      <c r="J37" s="511"/>
      <c r="K37" s="511" t="s">
        <v>644</v>
      </c>
      <c r="L37" s="1144" t="s">
        <v>645</v>
      </c>
      <c r="M37" s="1132" t="s">
        <v>1026</v>
      </c>
    </row>
    <row r="38" spans="1:14" ht="30.6">
      <c r="A38" s="1145">
        <v>23</v>
      </c>
      <c r="B38" s="1146" t="s">
        <v>646</v>
      </c>
      <c r="C38" s="1145" t="s">
        <v>98</v>
      </c>
      <c r="D38" s="1161">
        <v>2.7</v>
      </c>
      <c r="E38" s="511"/>
      <c r="F38" s="511"/>
      <c r="G38" s="1161">
        <v>2.7</v>
      </c>
      <c r="H38" s="1132" t="s">
        <v>411</v>
      </c>
      <c r="I38" s="450"/>
      <c r="J38" s="511"/>
      <c r="K38" s="511"/>
      <c r="L38" s="1144" t="s">
        <v>409</v>
      </c>
      <c r="M38" s="1132" t="s">
        <v>1026</v>
      </c>
    </row>
    <row r="39" spans="1:14" s="1184" customFormat="1" ht="42.3">
      <c r="A39" s="1178">
        <v>24</v>
      </c>
      <c r="B39" s="1179" t="s">
        <v>647</v>
      </c>
      <c r="C39" s="1180" t="s">
        <v>98</v>
      </c>
      <c r="D39" s="1181">
        <v>0.71</v>
      </c>
      <c r="E39" s="511"/>
      <c r="F39" s="511"/>
      <c r="G39" s="1181">
        <v>0.71</v>
      </c>
      <c r="H39" s="1182" t="s">
        <v>648</v>
      </c>
      <c r="I39" s="450"/>
      <c r="J39" s="511"/>
      <c r="K39" s="511"/>
      <c r="L39" s="1183" t="s">
        <v>649</v>
      </c>
      <c r="M39" s="1182" t="s">
        <v>1026</v>
      </c>
    </row>
    <row r="40" spans="1:14" ht="45.9">
      <c r="A40" s="1145">
        <v>25</v>
      </c>
      <c r="B40" s="1185" t="s">
        <v>387</v>
      </c>
      <c r="C40" s="1186" t="s">
        <v>98</v>
      </c>
      <c r="D40" s="1187">
        <v>47.169999999999995</v>
      </c>
      <c r="E40" s="511"/>
      <c r="F40" s="511"/>
      <c r="G40" s="511">
        <v>27.8</v>
      </c>
      <c r="H40" s="1155" t="s">
        <v>468</v>
      </c>
      <c r="I40" s="450"/>
      <c r="J40" s="511"/>
      <c r="K40" s="511"/>
      <c r="L40" s="1144" t="s">
        <v>650</v>
      </c>
      <c r="M40" s="1132" t="s">
        <v>1026</v>
      </c>
    </row>
    <row r="41" spans="1:14" ht="45.9">
      <c r="A41" s="1188"/>
      <c r="B41" s="1189" t="s">
        <v>469</v>
      </c>
      <c r="C41" s="1186" t="s">
        <v>98</v>
      </c>
      <c r="D41" s="1190">
        <v>27.8</v>
      </c>
      <c r="E41" s="511"/>
      <c r="F41" s="511"/>
      <c r="G41" s="1190">
        <v>27.8</v>
      </c>
      <c r="H41" s="1191" t="s">
        <v>468</v>
      </c>
      <c r="I41" s="450"/>
      <c r="J41" s="511"/>
      <c r="K41" s="511"/>
      <c r="L41" s="1144"/>
      <c r="M41" s="1132" t="s">
        <v>1026</v>
      </c>
    </row>
    <row r="42" spans="1:14" ht="30.6">
      <c r="A42" s="1154">
        <v>26</v>
      </c>
      <c r="B42" s="1153" t="s">
        <v>470</v>
      </c>
      <c r="C42" s="1154" t="s">
        <v>98</v>
      </c>
      <c r="D42" s="511">
        <v>0.35</v>
      </c>
      <c r="E42" s="511"/>
      <c r="F42" s="511"/>
      <c r="G42" s="511">
        <v>0.35</v>
      </c>
      <c r="H42" s="1155" t="s">
        <v>471</v>
      </c>
      <c r="I42" s="450"/>
      <c r="J42" s="511"/>
      <c r="K42" s="511"/>
      <c r="L42" s="1144" t="s">
        <v>613</v>
      </c>
      <c r="M42" s="1132" t="s">
        <v>1026</v>
      </c>
    </row>
    <row r="43" spans="1:14" ht="30.6">
      <c r="A43" s="1154">
        <v>27</v>
      </c>
      <c r="B43" s="1143" t="s">
        <v>480</v>
      </c>
      <c r="C43" s="1138" t="s">
        <v>100</v>
      </c>
      <c r="D43" s="1131">
        <v>71.5</v>
      </c>
      <c r="E43" s="511">
        <v>21.450000000000003</v>
      </c>
      <c r="F43" s="511"/>
      <c r="G43" s="511">
        <v>21.450000000000003</v>
      </c>
      <c r="H43" s="1132" t="s">
        <v>464</v>
      </c>
      <c r="I43" s="450" t="s">
        <v>591</v>
      </c>
      <c r="J43" s="511"/>
      <c r="K43" s="511">
        <v>21.450000000000003</v>
      </c>
      <c r="L43" s="1144" t="s">
        <v>651</v>
      </c>
      <c r="M43" s="1132" t="s">
        <v>1026</v>
      </c>
    </row>
    <row r="44" spans="1:14" ht="45.9">
      <c r="A44" s="1154">
        <v>28</v>
      </c>
      <c r="B44" s="1143" t="s">
        <v>652</v>
      </c>
      <c r="C44" s="1140" t="s">
        <v>100</v>
      </c>
      <c r="D44" s="511">
        <v>12.03</v>
      </c>
      <c r="E44" s="511">
        <v>6.76</v>
      </c>
      <c r="F44" s="511"/>
      <c r="G44" s="511">
        <v>6.76</v>
      </c>
      <c r="H44" s="1141" t="s">
        <v>653</v>
      </c>
      <c r="I44" s="450" t="s">
        <v>591</v>
      </c>
      <c r="J44" s="511"/>
      <c r="K44" s="511">
        <v>6.76</v>
      </c>
      <c r="L44" s="1192" t="s">
        <v>654</v>
      </c>
      <c r="M44" s="1132" t="s">
        <v>1026</v>
      </c>
    </row>
    <row r="45" spans="1:14" ht="76.5">
      <c r="A45" s="1154">
        <v>29</v>
      </c>
      <c r="B45" s="1146" t="s">
        <v>481</v>
      </c>
      <c r="C45" s="1145" t="s">
        <v>100</v>
      </c>
      <c r="D45" s="511">
        <v>4.29</v>
      </c>
      <c r="E45" s="511">
        <v>3.07</v>
      </c>
      <c r="F45" s="511"/>
      <c r="G45" s="511">
        <v>4.29</v>
      </c>
      <c r="H45" s="1132" t="s">
        <v>371</v>
      </c>
      <c r="I45" s="450" t="s">
        <v>591</v>
      </c>
      <c r="J45" s="511"/>
      <c r="K45" s="511">
        <v>4.29</v>
      </c>
      <c r="L45" s="1144" t="s">
        <v>655</v>
      </c>
      <c r="M45" s="1132" t="s">
        <v>1028</v>
      </c>
    </row>
    <row r="46" spans="1:14" ht="56.4">
      <c r="A46" s="1154">
        <v>30</v>
      </c>
      <c r="B46" s="1146" t="s">
        <v>656</v>
      </c>
      <c r="C46" s="1145" t="s">
        <v>100</v>
      </c>
      <c r="D46" s="1128">
        <v>0.82</v>
      </c>
      <c r="E46" s="1128">
        <v>0.52</v>
      </c>
      <c r="F46" s="1128"/>
      <c r="G46" s="1128">
        <v>0.82</v>
      </c>
      <c r="H46" s="1132" t="s">
        <v>368</v>
      </c>
      <c r="I46" s="450" t="s">
        <v>591</v>
      </c>
      <c r="J46" s="1128"/>
      <c r="K46" s="511">
        <v>0.52</v>
      </c>
      <c r="L46" s="1144" t="s">
        <v>657</v>
      </c>
      <c r="M46" s="1132" t="s">
        <v>1026</v>
      </c>
    </row>
    <row r="47" spans="1:14" ht="30.6">
      <c r="A47" s="1154">
        <v>31</v>
      </c>
      <c r="B47" s="1146" t="s">
        <v>659</v>
      </c>
      <c r="C47" s="1145" t="s">
        <v>100</v>
      </c>
      <c r="D47" s="1128">
        <v>0.3</v>
      </c>
      <c r="E47" s="1128">
        <v>0.24</v>
      </c>
      <c r="F47" s="1128">
        <v>0.24</v>
      </c>
      <c r="G47" s="1128">
        <v>0.24</v>
      </c>
      <c r="H47" s="1132" t="s">
        <v>377</v>
      </c>
      <c r="I47" s="450"/>
      <c r="J47" s="1128"/>
      <c r="K47" s="511"/>
      <c r="L47" s="1144" t="s">
        <v>375</v>
      </c>
      <c r="M47" s="1132" t="s">
        <v>1026</v>
      </c>
    </row>
    <row r="48" spans="1:14" ht="56.4">
      <c r="A48" s="1154">
        <v>32</v>
      </c>
      <c r="B48" s="1146" t="s">
        <v>660</v>
      </c>
      <c r="C48" s="1145" t="s">
        <v>100</v>
      </c>
      <c r="D48" s="1128">
        <v>0.2</v>
      </c>
      <c r="E48" s="1128">
        <v>0.2</v>
      </c>
      <c r="F48" s="1128"/>
      <c r="G48" s="511">
        <v>0.2</v>
      </c>
      <c r="H48" s="1132" t="s">
        <v>661</v>
      </c>
      <c r="I48" s="450" t="s">
        <v>591</v>
      </c>
      <c r="J48" s="1128"/>
      <c r="K48" s="511">
        <v>0.2</v>
      </c>
      <c r="L48" s="1144" t="s">
        <v>662</v>
      </c>
      <c r="M48" s="1193" t="s">
        <v>1029</v>
      </c>
      <c r="N48" s="1112"/>
    </row>
    <row r="49" spans="1:14" ht="42.3">
      <c r="A49" s="1154">
        <v>33</v>
      </c>
      <c r="B49" s="1126" t="s">
        <v>663</v>
      </c>
      <c r="C49" s="1125" t="s">
        <v>100</v>
      </c>
      <c r="D49" s="559">
        <v>2.63</v>
      </c>
      <c r="E49" s="559">
        <v>2.63</v>
      </c>
      <c r="F49" s="559">
        <v>2.63</v>
      </c>
      <c r="G49" s="1194">
        <v>2.63</v>
      </c>
      <c r="H49" s="1195" t="s">
        <v>505</v>
      </c>
      <c r="I49" s="1130"/>
      <c r="J49" s="1128"/>
      <c r="K49" s="511"/>
      <c r="L49" s="1144" t="s">
        <v>664</v>
      </c>
      <c r="M49" s="1132" t="s">
        <v>1026</v>
      </c>
    </row>
    <row r="50" spans="1:14" ht="61.2">
      <c r="A50" s="1154">
        <v>34</v>
      </c>
      <c r="B50" s="1171" t="s">
        <v>665</v>
      </c>
      <c r="C50" s="1148" t="s">
        <v>100</v>
      </c>
      <c r="D50" s="1149">
        <v>7.4</v>
      </c>
      <c r="E50" s="1149">
        <v>7.4</v>
      </c>
      <c r="F50" s="1149"/>
      <c r="G50" s="1149">
        <v>7.4</v>
      </c>
      <c r="H50" s="1132" t="s">
        <v>666</v>
      </c>
      <c r="I50" s="450" t="s">
        <v>591</v>
      </c>
      <c r="J50" s="1149"/>
      <c r="K50" s="1149">
        <v>7.4</v>
      </c>
      <c r="L50" s="1150" t="s">
        <v>667</v>
      </c>
      <c r="M50" s="1132" t="s">
        <v>1030</v>
      </c>
    </row>
    <row r="51" spans="1:14" ht="30.6">
      <c r="A51" s="1154">
        <v>35</v>
      </c>
      <c r="B51" s="1146" t="s">
        <v>506</v>
      </c>
      <c r="C51" s="1145" t="s">
        <v>110</v>
      </c>
      <c r="D51" s="511">
        <v>0.21</v>
      </c>
      <c r="E51" s="1196">
        <v>0.21</v>
      </c>
      <c r="F51" s="1196"/>
      <c r="G51" s="511">
        <v>0.21</v>
      </c>
      <c r="H51" s="1132" t="s">
        <v>464</v>
      </c>
      <c r="I51" s="1197" t="s">
        <v>591</v>
      </c>
      <c r="J51" s="1196"/>
      <c r="K51" s="511">
        <v>0.21</v>
      </c>
      <c r="L51" s="1192" t="s">
        <v>668</v>
      </c>
      <c r="M51" s="1132" t="s">
        <v>1026</v>
      </c>
    </row>
    <row r="52" spans="1:14" ht="30.6">
      <c r="A52" s="1154">
        <v>36</v>
      </c>
      <c r="B52" s="1143" t="s">
        <v>669</v>
      </c>
      <c r="C52" s="1140" t="s">
        <v>118</v>
      </c>
      <c r="D52" s="511">
        <v>3.5</v>
      </c>
      <c r="E52" s="511">
        <v>1.82</v>
      </c>
      <c r="F52" s="511"/>
      <c r="G52" s="511">
        <v>1.82</v>
      </c>
      <c r="H52" s="1132" t="s">
        <v>670</v>
      </c>
      <c r="I52" s="450" t="s">
        <v>591</v>
      </c>
      <c r="J52" s="511"/>
      <c r="K52" s="511">
        <v>1.82</v>
      </c>
      <c r="L52" s="1192"/>
      <c r="M52" s="1132" t="s">
        <v>1026</v>
      </c>
      <c r="N52" s="1112"/>
    </row>
    <row r="53" spans="1:14" ht="76.5">
      <c r="A53" s="1154">
        <v>37</v>
      </c>
      <c r="B53" s="1146" t="s">
        <v>671</v>
      </c>
      <c r="C53" s="1145" t="s">
        <v>118</v>
      </c>
      <c r="D53" s="511">
        <v>8.81</v>
      </c>
      <c r="E53" s="1128">
        <v>5.55</v>
      </c>
      <c r="F53" s="1128"/>
      <c r="G53" s="511">
        <v>8.81</v>
      </c>
      <c r="H53" s="1132" t="s">
        <v>505</v>
      </c>
      <c r="I53" s="450" t="s">
        <v>591</v>
      </c>
      <c r="J53" s="1128"/>
      <c r="K53" s="511">
        <v>8.81</v>
      </c>
      <c r="L53" s="1144" t="s">
        <v>672</v>
      </c>
      <c r="M53" s="1132" t="s">
        <v>1031</v>
      </c>
    </row>
    <row r="54" spans="1:14" ht="30.6">
      <c r="A54" s="1154">
        <v>38</v>
      </c>
      <c r="B54" s="1198" t="s">
        <v>673</v>
      </c>
      <c r="C54" s="1145" t="s">
        <v>143</v>
      </c>
      <c r="D54" s="511">
        <v>13.45</v>
      </c>
      <c r="E54" s="511">
        <v>7.65</v>
      </c>
      <c r="F54" s="511"/>
      <c r="G54" s="511">
        <v>7.65</v>
      </c>
      <c r="H54" s="1132" t="s">
        <v>674</v>
      </c>
      <c r="I54" s="450" t="s">
        <v>591</v>
      </c>
      <c r="J54" s="511"/>
      <c r="K54" s="511">
        <v>7.65</v>
      </c>
      <c r="L54" s="1199" t="s">
        <v>675</v>
      </c>
      <c r="M54" s="1132" t="s">
        <v>1026</v>
      </c>
    </row>
    <row r="55" spans="1:14" ht="30.6">
      <c r="A55" s="1154">
        <v>39</v>
      </c>
      <c r="B55" s="1151" t="s">
        <v>484</v>
      </c>
      <c r="C55" s="1145" t="s">
        <v>140</v>
      </c>
      <c r="D55" s="511">
        <v>9.6999999999999993</v>
      </c>
      <c r="E55" s="511">
        <v>9.6999999999999993</v>
      </c>
      <c r="F55" s="511"/>
      <c r="G55" s="511">
        <v>5</v>
      </c>
      <c r="H55" s="1132" t="s">
        <v>400</v>
      </c>
      <c r="I55" s="450" t="s">
        <v>591</v>
      </c>
      <c r="J55" s="511"/>
      <c r="K55" s="511">
        <v>9.6999999999999993</v>
      </c>
      <c r="L55" s="1199" t="s">
        <v>676</v>
      </c>
      <c r="M55" s="1132" t="s">
        <v>1026</v>
      </c>
    </row>
    <row r="56" spans="1:14" ht="84.6">
      <c r="A56" s="1154">
        <v>40</v>
      </c>
      <c r="B56" s="1146" t="s">
        <v>483</v>
      </c>
      <c r="C56" s="1145" t="s">
        <v>146</v>
      </c>
      <c r="D56" s="1200">
        <v>0.73</v>
      </c>
      <c r="E56" s="511">
        <v>0.73</v>
      </c>
      <c r="F56" s="511"/>
      <c r="G56" s="511">
        <v>0.73</v>
      </c>
      <c r="H56" s="1132" t="s">
        <v>383</v>
      </c>
      <c r="I56" s="450" t="s">
        <v>591</v>
      </c>
      <c r="J56" s="511"/>
      <c r="K56" s="511">
        <v>0.73</v>
      </c>
      <c r="L56" s="1144" t="s">
        <v>677</v>
      </c>
      <c r="M56" s="1132" t="s">
        <v>1026</v>
      </c>
    </row>
    <row r="57" spans="1:14" ht="30.6">
      <c r="A57" s="1154">
        <v>41</v>
      </c>
      <c r="B57" s="1201" t="s">
        <v>678</v>
      </c>
      <c r="C57" s="1202" t="s">
        <v>146</v>
      </c>
      <c r="D57" s="511">
        <v>0.3</v>
      </c>
      <c r="E57" s="511"/>
      <c r="F57" s="511"/>
      <c r="G57" s="511">
        <v>0.3</v>
      </c>
      <c r="H57" s="1155" t="s">
        <v>438</v>
      </c>
      <c r="I57" s="450"/>
      <c r="J57" s="511"/>
      <c r="K57" s="511"/>
      <c r="L57" s="1144" t="s">
        <v>679</v>
      </c>
      <c r="M57" s="1132" t="s">
        <v>1026</v>
      </c>
    </row>
    <row r="58" spans="1:14" ht="30.6">
      <c r="A58" s="1154">
        <v>42</v>
      </c>
      <c r="B58" s="1203" t="s">
        <v>485</v>
      </c>
      <c r="C58" s="1145" t="s">
        <v>122</v>
      </c>
      <c r="D58" s="1128">
        <v>3.1</v>
      </c>
      <c r="E58" s="511">
        <v>2.08</v>
      </c>
      <c r="F58" s="511"/>
      <c r="G58" s="511">
        <v>2.08</v>
      </c>
      <c r="H58" s="1132" t="s">
        <v>374</v>
      </c>
      <c r="I58" s="450" t="s">
        <v>591</v>
      </c>
      <c r="J58" s="511"/>
      <c r="K58" s="511">
        <v>2.08</v>
      </c>
      <c r="L58" s="1144" t="s">
        <v>375</v>
      </c>
      <c r="M58" s="1132" t="s">
        <v>1026</v>
      </c>
    </row>
    <row r="59" spans="1:14" ht="30.6">
      <c r="A59" s="1154">
        <v>43</v>
      </c>
      <c r="B59" s="1146" t="s">
        <v>486</v>
      </c>
      <c r="C59" s="1145" t="s">
        <v>164</v>
      </c>
      <c r="D59" s="1204">
        <v>2.76</v>
      </c>
      <c r="E59" s="511">
        <v>1.9099999999999997</v>
      </c>
      <c r="F59" s="511"/>
      <c r="G59" s="511">
        <v>1.9099999999999997</v>
      </c>
      <c r="H59" s="1132" t="s">
        <v>368</v>
      </c>
      <c r="I59" s="450" t="s">
        <v>591</v>
      </c>
      <c r="J59" s="511"/>
      <c r="K59" s="511">
        <v>1.9099999999999997</v>
      </c>
      <c r="L59" s="1144" t="s">
        <v>680</v>
      </c>
      <c r="M59" s="1132" t="s">
        <v>1026</v>
      </c>
    </row>
    <row r="60" spans="1:14" ht="30.6">
      <c r="A60" s="1154">
        <v>44</v>
      </c>
      <c r="B60" s="1146" t="s">
        <v>487</v>
      </c>
      <c r="C60" s="1145" t="s">
        <v>164</v>
      </c>
      <c r="D60" s="1204">
        <v>0.1</v>
      </c>
      <c r="E60" s="511">
        <v>0.2</v>
      </c>
      <c r="F60" s="511"/>
      <c r="G60" s="511">
        <v>0.1</v>
      </c>
      <c r="H60" s="1132" t="s">
        <v>473</v>
      </c>
      <c r="I60" s="450" t="s">
        <v>591</v>
      </c>
      <c r="J60" s="511"/>
      <c r="K60" s="511">
        <v>0.1</v>
      </c>
      <c r="L60" s="1144" t="s">
        <v>681</v>
      </c>
      <c r="M60" s="1132" t="s">
        <v>1026</v>
      </c>
    </row>
    <row r="61" spans="1:14" ht="45.9">
      <c r="A61" s="1154">
        <v>45</v>
      </c>
      <c r="B61" s="1205" t="s">
        <v>1033</v>
      </c>
      <c r="C61" s="1145"/>
      <c r="D61" s="1128">
        <v>0.17</v>
      </c>
      <c r="E61" s="1128">
        <v>0.11</v>
      </c>
      <c r="F61" s="1128"/>
      <c r="G61" s="1128">
        <v>0.17</v>
      </c>
      <c r="H61" s="1132" t="s">
        <v>464</v>
      </c>
      <c r="I61" s="450" t="s">
        <v>591</v>
      </c>
      <c r="J61" s="1128"/>
      <c r="K61" s="511">
        <v>0.11</v>
      </c>
      <c r="L61" s="1144" t="s">
        <v>1034</v>
      </c>
      <c r="M61" s="1132" t="s">
        <v>1026</v>
      </c>
    </row>
    <row r="62" spans="1:14" ht="30.6">
      <c r="A62" s="1154">
        <v>46</v>
      </c>
      <c r="B62" s="1146" t="s">
        <v>731</v>
      </c>
      <c r="C62" s="1140" t="s">
        <v>134</v>
      </c>
      <c r="D62" s="511">
        <v>0.03</v>
      </c>
      <c r="E62" s="511">
        <v>0.03</v>
      </c>
      <c r="F62" s="511"/>
      <c r="G62" s="511">
        <v>0.03</v>
      </c>
      <c r="H62" s="1206" t="s">
        <v>383</v>
      </c>
      <c r="I62" s="450" t="s">
        <v>732</v>
      </c>
      <c r="J62" s="511"/>
      <c r="K62" s="511">
        <v>0.03</v>
      </c>
      <c r="L62" s="1192" t="s">
        <v>605</v>
      </c>
      <c r="M62" s="1132" t="s">
        <v>1026</v>
      </c>
    </row>
    <row r="63" spans="1:14" ht="30.6">
      <c r="A63" s="1154">
        <v>47</v>
      </c>
      <c r="B63" s="1159" t="s">
        <v>515</v>
      </c>
      <c r="C63" s="1160" t="s">
        <v>134</v>
      </c>
      <c r="D63" s="511">
        <v>0.03</v>
      </c>
      <c r="E63" s="511">
        <v>0.03</v>
      </c>
      <c r="F63" s="511"/>
      <c r="G63" s="511">
        <v>0.03</v>
      </c>
      <c r="H63" s="1132" t="s">
        <v>516</v>
      </c>
      <c r="I63" s="450" t="s">
        <v>732</v>
      </c>
      <c r="J63" s="511"/>
      <c r="K63" s="511">
        <v>0.03</v>
      </c>
      <c r="L63" s="1144" t="s">
        <v>610</v>
      </c>
      <c r="M63" s="1132" t="s">
        <v>1026</v>
      </c>
    </row>
    <row r="64" spans="1:14" ht="45.9">
      <c r="A64" s="1154">
        <v>48</v>
      </c>
      <c r="B64" s="1205" t="s">
        <v>1037</v>
      </c>
      <c r="C64" s="1145"/>
      <c r="D64" s="1128">
        <v>0.255</v>
      </c>
      <c r="E64" s="1128">
        <v>0.11</v>
      </c>
      <c r="F64" s="1128"/>
      <c r="G64" s="1128">
        <v>0.255</v>
      </c>
      <c r="H64" s="1132" t="s">
        <v>464</v>
      </c>
      <c r="I64" s="450" t="s">
        <v>591</v>
      </c>
      <c r="J64" s="1128"/>
      <c r="K64" s="511">
        <v>0.11</v>
      </c>
      <c r="L64" s="1144" t="s">
        <v>1034</v>
      </c>
      <c r="M64" s="1132" t="s">
        <v>1026</v>
      </c>
    </row>
    <row r="65" spans="1:15" ht="45">
      <c r="A65" s="1133" t="s">
        <v>417</v>
      </c>
      <c r="B65" s="1134" t="s">
        <v>488</v>
      </c>
      <c r="C65" s="1135">
        <f>+A110</f>
        <v>41</v>
      </c>
      <c r="D65" s="521">
        <f>SUM(D66:D110)</f>
        <v>1034.3292000000004</v>
      </c>
      <c r="E65" s="521">
        <f t="shared" ref="E65:G65" si="1">SUM(E66:E110)</f>
        <v>263.1896000000001</v>
      </c>
      <c r="F65" s="521">
        <f t="shared" si="1"/>
        <v>0.72</v>
      </c>
      <c r="G65" s="521">
        <f t="shared" si="1"/>
        <v>479.51220000000018</v>
      </c>
      <c r="H65" s="1116"/>
      <c r="I65" s="522"/>
      <c r="J65" s="521"/>
      <c r="K65" s="521"/>
      <c r="L65" s="1137"/>
      <c r="M65" s="1111" t="s">
        <v>1035</v>
      </c>
      <c r="N65" s="1095">
        <v>1</v>
      </c>
      <c r="O65" s="1095">
        <v>0.39</v>
      </c>
    </row>
    <row r="66" spans="1:15" ht="30.6">
      <c r="A66" s="1138">
        <v>1</v>
      </c>
      <c r="B66" s="1146" t="s">
        <v>490</v>
      </c>
      <c r="C66" s="1140" t="s">
        <v>143</v>
      </c>
      <c r="D66" s="1131">
        <v>30.099600000000002</v>
      </c>
      <c r="E66" s="511">
        <v>9.0300000000000011</v>
      </c>
      <c r="F66" s="511"/>
      <c r="G66" s="511">
        <v>9.0300000000000011</v>
      </c>
      <c r="H66" s="1141" t="s">
        <v>423</v>
      </c>
      <c r="I66" s="450" t="s">
        <v>591</v>
      </c>
      <c r="J66" s="511"/>
      <c r="K66" s="511">
        <v>9.0300000000000011</v>
      </c>
      <c r="L66" s="1192" t="s">
        <v>631</v>
      </c>
      <c r="M66" s="1132" t="s">
        <v>1026</v>
      </c>
    </row>
    <row r="67" spans="1:15" ht="30.6">
      <c r="A67" s="1145">
        <v>2</v>
      </c>
      <c r="B67" s="1146" t="s">
        <v>682</v>
      </c>
      <c r="C67" s="1140" t="s">
        <v>143</v>
      </c>
      <c r="D67" s="1131">
        <v>12.6</v>
      </c>
      <c r="E67" s="1131">
        <v>0.01</v>
      </c>
      <c r="F67" s="1131"/>
      <c r="G67" s="511">
        <v>0.01</v>
      </c>
      <c r="H67" s="1141" t="s">
        <v>423</v>
      </c>
      <c r="I67" s="450" t="s">
        <v>591</v>
      </c>
      <c r="J67" s="1131"/>
      <c r="K67" s="511">
        <v>0.01</v>
      </c>
      <c r="L67" s="1192" t="s">
        <v>631</v>
      </c>
      <c r="M67" s="1132" t="s">
        <v>1026</v>
      </c>
    </row>
    <row r="68" spans="1:15" ht="30.6">
      <c r="A68" s="1138">
        <v>3</v>
      </c>
      <c r="B68" s="1143" t="s">
        <v>683</v>
      </c>
      <c r="C68" s="1140" t="s">
        <v>143</v>
      </c>
      <c r="D68" s="511">
        <v>39.53</v>
      </c>
      <c r="E68" s="511">
        <v>15</v>
      </c>
      <c r="F68" s="511"/>
      <c r="G68" s="511">
        <v>15</v>
      </c>
      <c r="H68" s="1132" t="s">
        <v>400</v>
      </c>
      <c r="I68" s="450" t="s">
        <v>591</v>
      </c>
      <c r="J68" s="511">
        <v>7.72</v>
      </c>
      <c r="K68" s="511">
        <v>31.810000000000002</v>
      </c>
      <c r="L68" s="1192" t="s">
        <v>631</v>
      </c>
      <c r="M68" s="1132" t="s">
        <v>1026</v>
      </c>
    </row>
    <row r="69" spans="1:15" ht="30.6">
      <c r="A69" s="1145">
        <v>4</v>
      </c>
      <c r="B69" s="1198" t="s">
        <v>492</v>
      </c>
      <c r="C69" s="1145" t="s">
        <v>143</v>
      </c>
      <c r="D69" s="511">
        <v>50.5</v>
      </c>
      <c r="E69" s="511">
        <v>15</v>
      </c>
      <c r="F69" s="511"/>
      <c r="G69" s="511">
        <v>15</v>
      </c>
      <c r="H69" s="1132" t="s">
        <v>400</v>
      </c>
      <c r="I69" s="450" t="s">
        <v>591</v>
      </c>
      <c r="J69" s="511"/>
      <c r="K69" s="511">
        <v>15</v>
      </c>
      <c r="L69" s="1199" t="s">
        <v>654</v>
      </c>
      <c r="M69" s="1132" t="s">
        <v>1026</v>
      </c>
    </row>
    <row r="70" spans="1:15" ht="30.6">
      <c r="A70" s="1138">
        <v>5</v>
      </c>
      <c r="B70" s="1146" t="s">
        <v>684</v>
      </c>
      <c r="C70" s="1140" t="s">
        <v>143</v>
      </c>
      <c r="D70" s="511">
        <v>6.9986000000000006</v>
      </c>
      <c r="E70" s="511">
        <v>6.9986000000000006</v>
      </c>
      <c r="F70" s="511"/>
      <c r="G70" s="511">
        <v>6.9986000000000006</v>
      </c>
      <c r="H70" s="1132" t="s">
        <v>495</v>
      </c>
      <c r="I70" s="450" t="s">
        <v>591</v>
      </c>
      <c r="J70" s="511"/>
      <c r="K70" s="511">
        <v>6.9986000000000006</v>
      </c>
      <c r="L70" s="1192" t="s">
        <v>631</v>
      </c>
      <c r="M70" s="1132" t="s">
        <v>1026</v>
      </c>
    </row>
    <row r="71" spans="1:15" ht="30.6">
      <c r="A71" s="1145">
        <v>6</v>
      </c>
      <c r="B71" s="1146" t="s">
        <v>493</v>
      </c>
      <c r="C71" s="1145" t="s">
        <v>143</v>
      </c>
      <c r="D71" s="511">
        <v>71.499999999999986</v>
      </c>
      <c r="E71" s="511">
        <v>21.89</v>
      </c>
      <c r="F71" s="511"/>
      <c r="G71" s="511">
        <v>71.5</v>
      </c>
      <c r="H71" s="1132" t="s">
        <v>400</v>
      </c>
      <c r="I71" s="450" t="s">
        <v>591</v>
      </c>
      <c r="J71" s="511"/>
      <c r="K71" s="511">
        <v>21.89</v>
      </c>
      <c r="L71" s="1144" t="s">
        <v>685</v>
      </c>
      <c r="M71" s="1132" t="s">
        <v>1026</v>
      </c>
    </row>
    <row r="72" spans="1:15" ht="30.6">
      <c r="A72" s="1138">
        <v>7</v>
      </c>
      <c r="B72" s="1143" t="s">
        <v>498</v>
      </c>
      <c r="C72" s="1140" t="s">
        <v>143</v>
      </c>
      <c r="D72" s="511">
        <v>7.8600000000000012</v>
      </c>
      <c r="E72" s="511">
        <v>5.73</v>
      </c>
      <c r="F72" s="511"/>
      <c r="G72" s="511">
        <v>5.73</v>
      </c>
      <c r="H72" s="571" t="s">
        <v>400</v>
      </c>
      <c r="I72" s="450" t="s">
        <v>591</v>
      </c>
      <c r="J72" s="511"/>
      <c r="K72" s="511">
        <v>5.73</v>
      </c>
      <c r="L72" s="572" t="s">
        <v>686</v>
      </c>
      <c r="M72" s="1132" t="s">
        <v>1026</v>
      </c>
    </row>
    <row r="73" spans="1:15" ht="30.6">
      <c r="A73" s="1145">
        <v>8</v>
      </c>
      <c r="B73" s="1146" t="s">
        <v>496</v>
      </c>
      <c r="C73" s="1160" t="s">
        <v>143</v>
      </c>
      <c r="D73" s="511">
        <v>0.26600000000000001</v>
      </c>
      <c r="E73" s="511">
        <v>0.26600000000000001</v>
      </c>
      <c r="F73" s="511"/>
      <c r="G73" s="511">
        <v>0.26600000000000001</v>
      </c>
      <c r="H73" s="1132" t="s">
        <v>404</v>
      </c>
      <c r="I73" s="450" t="s">
        <v>591</v>
      </c>
      <c r="J73" s="511"/>
      <c r="K73" s="511">
        <v>0.26600000000000001</v>
      </c>
      <c r="L73" s="1144" t="s">
        <v>687</v>
      </c>
      <c r="M73" s="1132" t="s">
        <v>1026</v>
      </c>
    </row>
    <row r="74" spans="1:15" ht="30.6">
      <c r="A74" s="1138">
        <v>9</v>
      </c>
      <c r="B74" s="1146" t="s">
        <v>688</v>
      </c>
      <c r="C74" s="1145" t="s">
        <v>143</v>
      </c>
      <c r="D74" s="1161">
        <v>9.93</v>
      </c>
      <c r="E74" s="511">
        <v>9.9</v>
      </c>
      <c r="F74" s="511"/>
      <c r="G74" s="511">
        <v>9.9</v>
      </c>
      <c r="H74" s="1132" t="s">
        <v>689</v>
      </c>
      <c r="I74" s="450" t="s">
        <v>591</v>
      </c>
      <c r="J74" s="511"/>
      <c r="K74" s="511">
        <v>9.9</v>
      </c>
      <c r="L74" s="1144" t="s">
        <v>409</v>
      </c>
      <c r="M74" s="1132" t="s">
        <v>1026</v>
      </c>
    </row>
    <row r="75" spans="1:15" ht="30.6">
      <c r="A75" s="1145">
        <v>10</v>
      </c>
      <c r="B75" s="1146" t="s">
        <v>690</v>
      </c>
      <c r="C75" s="1145" t="s">
        <v>143</v>
      </c>
      <c r="D75" s="1161">
        <v>13.48</v>
      </c>
      <c r="E75" s="511">
        <v>13.48</v>
      </c>
      <c r="F75" s="511"/>
      <c r="G75" s="511">
        <v>13.4726</v>
      </c>
      <c r="H75" s="1132" t="s">
        <v>408</v>
      </c>
      <c r="I75" s="450" t="s">
        <v>591</v>
      </c>
      <c r="J75" s="511">
        <v>7.4000000000000003E-3</v>
      </c>
      <c r="K75" s="511">
        <v>13.4726</v>
      </c>
      <c r="L75" s="1144" t="s">
        <v>409</v>
      </c>
      <c r="M75" s="1132" t="s">
        <v>1026</v>
      </c>
    </row>
    <row r="76" spans="1:15" ht="70.5">
      <c r="A76" s="1138">
        <v>11</v>
      </c>
      <c r="B76" s="1146" t="s">
        <v>691</v>
      </c>
      <c r="C76" s="1140" t="s">
        <v>143</v>
      </c>
      <c r="D76" s="1131">
        <v>31.06</v>
      </c>
      <c r="E76" s="511">
        <v>1.0700000000000003</v>
      </c>
      <c r="F76" s="511"/>
      <c r="G76" s="511">
        <v>1.0700000000000003</v>
      </c>
      <c r="H76" s="1132" t="s">
        <v>383</v>
      </c>
      <c r="I76" s="450" t="s">
        <v>591</v>
      </c>
      <c r="J76" s="511"/>
      <c r="K76" s="511">
        <v>1.0700000000000003</v>
      </c>
      <c r="L76" s="1144" t="s">
        <v>692</v>
      </c>
      <c r="M76" s="1132" t="s">
        <v>1026</v>
      </c>
    </row>
    <row r="77" spans="1:15" ht="30.6">
      <c r="A77" s="1145">
        <v>12</v>
      </c>
      <c r="B77" s="1146" t="s">
        <v>693</v>
      </c>
      <c r="C77" s="1140" t="s">
        <v>143</v>
      </c>
      <c r="D77" s="1131">
        <v>10.57</v>
      </c>
      <c r="E77" s="511"/>
      <c r="F77" s="511"/>
      <c r="G77" s="1131">
        <v>10.57</v>
      </c>
      <c r="H77" s="1132" t="s">
        <v>404</v>
      </c>
      <c r="I77" s="450"/>
      <c r="J77" s="511"/>
      <c r="K77" s="511"/>
      <c r="L77" s="1144" t="s">
        <v>694</v>
      </c>
      <c r="M77" s="1132" t="s">
        <v>1026</v>
      </c>
    </row>
    <row r="78" spans="1:15" ht="30.6">
      <c r="A78" s="1138">
        <v>13</v>
      </c>
      <c r="B78" s="1143" t="s">
        <v>497</v>
      </c>
      <c r="C78" s="1140" t="s">
        <v>143</v>
      </c>
      <c r="D78" s="1131">
        <v>3.6</v>
      </c>
      <c r="E78" s="511">
        <v>3.6</v>
      </c>
      <c r="F78" s="511"/>
      <c r="G78" s="511">
        <v>1</v>
      </c>
      <c r="H78" s="1207" t="s">
        <v>411</v>
      </c>
      <c r="I78" s="450" t="s">
        <v>591</v>
      </c>
      <c r="J78" s="511">
        <v>0.01</v>
      </c>
      <c r="K78" s="511">
        <v>3.5900000000000003</v>
      </c>
      <c r="L78" s="1152" t="s">
        <v>631</v>
      </c>
      <c r="M78" s="1132" t="s">
        <v>1026</v>
      </c>
    </row>
    <row r="79" spans="1:15" ht="30.6">
      <c r="A79" s="1145">
        <v>14</v>
      </c>
      <c r="B79" s="1146" t="s">
        <v>696</v>
      </c>
      <c r="C79" s="1145" t="s">
        <v>143</v>
      </c>
      <c r="D79" s="1161">
        <v>14</v>
      </c>
      <c r="E79" s="511">
        <v>6.27</v>
      </c>
      <c r="F79" s="511"/>
      <c r="G79" s="511">
        <v>6.27</v>
      </c>
      <c r="H79" s="1132" t="s">
        <v>450</v>
      </c>
      <c r="I79" s="450" t="s">
        <v>591</v>
      </c>
      <c r="J79" s="511"/>
      <c r="K79" s="511">
        <v>6.27</v>
      </c>
      <c r="L79" s="1144" t="s">
        <v>409</v>
      </c>
      <c r="M79" s="1132" t="s">
        <v>1026</v>
      </c>
    </row>
    <row r="80" spans="1:15" ht="30.6">
      <c r="A80" s="1138">
        <v>15</v>
      </c>
      <c r="B80" s="1151" t="s">
        <v>503</v>
      </c>
      <c r="C80" s="1140" t="s">
        <v>140</v>
      </c>
      <c r="D80" s="511">
        <v>10.6</v>
      </c>
      <c r="E80" s="511">
        <v>6.0699999999999994</v>
      </c>
      <c r="F80" s="511"/>
      <c r="G80" s="511">
        <v>1</v>
      </c>
      <c r="H80" s="1132" t="s">
        <v>368</v>
      </c>
      <c r="I80" s="450" t="s">
        <v>591</v>
      </c>
      <c r="J80" s="511">
        <v>2.02</v>
      </c>
      <c r="K80" s="511">
        <v>4.0499999999999989</v>
      </c>
      <c r="L80" s="1152" t="s">
        <v>631</v>
      </c>
      <c r="M80" s="1132" t="s">
        <v>1026</v>
      </c>
    </row>
    <row r="81" spans="1:18" ht="30.6">
      <c r="A81" s="1145">
        <v>16</v>
      </c>
      <c r="B81" s="1151" t="s">
        <v>1036</v>
      </c>
      <c r="C81" s="1140" t="s">
        <v>143</v>
      </c>
      <c r="D81" s="511">
        <v>16</v>
      </c>
      <c r="E81" s="511"/>
      <c r="F81" s="511"/>
      <c r="G81" s="511">
        <v>3.9</v>
      </c>
      <c r="H81" s="1132" t="s">
        <v>390</v>
      </c>
      <c r="I81" s="450"/>
      <c r="J81" s="511"/>
      <c r="K81" s="511"/>
      <c r="L81" s="1152" t="s">
        <v>698</v>
      </c>
      <c r="M81" s="1132" t="s">
        <v>1026</v>
      </c>
    </row>
    <row r="82" spans="1:18" ht="30.6">
      <c r="A82" s="1138">
        <v>17</v>
      </c>
      <c r="B82" s="1151" t="s">
        <v>502</v>
      </c>
      <c r="C82" s="1140" t="s">
        <v>143</v>
      </c>
      <c r="D82" s="511">
        <v>20</v>
      </c>
      <c r="E82" s="511"/>
      <c r="F82" s="511"/>
      <c r="G82" s="511">
        <v>3.5</v>
      </c>
      <c r="H82" s="450" t="s">
        <v>444</v>
      </c>
      <c r="I82" s="450"/>
      <c r="J82" s="511"/>
      <c r="K82" s="511"/>
      <c r="L82" s="1152" t="s">
        <v>631</v>
      </c>
      <c r="M82" s="1132" t="s">
        <v>1026</v>
      </c>
    </row>
    <row r="83" spans="1:18" ht="30.6">
      <c r="A83" s="1145">
        <v>18</v>
      </c>
      <c r="B83" s="1151" t="s">
        <v>699</v>
      </c>
      <c r="C83" s="1140" t="s">
        <v>140</v>
      </c>
      <c r="D83" s="511">
        <v>6</v>
      </c>
      <c r="E83" s="511"/>
      <c r="F83" s="511"/>
      <c r="G83" s="511">
        <v>1</v>
      </c>
      <c r="H83" s="450" t="s">
        <v>368</v>
      </c>
      <c r="I83" s="450"/>
      <c r="J83" s="511"/>
      <c r="K83" s="511"/>
      <c r="L83" s="1152" t="s">
        <v>700</v>
      </c>
      <c r="M83" s="1132" t="s">
        <v>1026</v>
      </c>
    </row>
    <row r="84" spans="1:18" ht="42.3">
      <c r="A84" s="1138">
        <v>19</v>
      </c>
      <c r="B84" s="1151" t="s">
        <v>500</v>
      </c>
      <c r="C84" s="1140" t="s">
        <v>143</v>
      </c>
      <c r="D84" s="511">
        <v>10.65</v>
      </c>
      <c r="E84" s="511">
        <v>10.54</v>
      </c>
      <c r="F84" s="511"/>
      <c r="G84" s="511">
        <v>10.54</v>
      </c>
      <c r="H84" s="1132" t="s">
        <v>501</v>
      </c>
      <c r="I84" s="450"/>
      <c r="J84" s="511"/>
      <c r="K84" s="511"/>
      <c r="L84" s="1152" t="s">
        <v>701</v>
      </c>
      <c r="M84" s="1132" t="s">
        <v>1026</v>
      </c>
    </row>
    <row r="85" spans="1:18" ht="30.6">
      <c r="A85" s="1145">
        <v>20</v>
      </c>
      <c r="B85" s="1146" t="s">
        <v>413</v>
      </c>
      <c r="C85" s="1145" t="s">
        <v>84</v>
      </c>
      <c r="D85" s="1128">
        <v>45.8</v>
      </c>
      <c r="E85" s="511">
        <v>27.85</v>
      </c>
      <c r="F85" s="511"/>
      <c r="G85" s="511">
        <v>27.060000000000002</v>
      </c>
      <c r="H85" s="1132" t="s">
        <v>377</v>
      </c>
      <c r="I85" s="450" t="s">
        <v>591</v>
      </c>
      <c r="J85" s="511">
        <v>0.79</v>
      </c>
      <c r="K85" s="511">
        <v>27.060000000000002</v>
      </c>
      <c r="L85" s="1144" t="s">
        <v>414</v>
      </c>
      <c r="M85" s="1132" t="s">
        <v>1026</v>
      </c>
      <c r="R85" s="1095" t="s">
        <v>1620</v>
      </c>
    </row>
    <row r="86" spans="1:18" ht="56.4">
      <c r="A86" s="1138">
        <v>21</v>
      </c>
      <c r="B86" s="1146" t="s">
        <v>703</v>
      </c>
      <c r="C86" s="1145" t="s">
        <v>84</v>
      </c>
      <c r="D86" s="1128">
        <v>556.59</v>
      </c>
      <c r="E86" s="1128">
        <v>83.59</v>
      </c>
      <c r="F86" s="1128"/>
      <c r="G86" s="511">
        <v>200</v>
      </c>
      <c r="H86" s="1132" t="s">
        <v>390</v>
      </c>
      <c r="I86" s="450" t="s">
        <v>591</v>
      </c>
      <c r="J86" s="1128">
        <v>8.09</v>
      </c>
      <c r="K86" s="511">
        <v>75.5</v>
      </c>
      <c r="L86" s="1144" t="s">
        <v>704</v>
      </c>
      <c r="M86" s="1132" t="s">
        <v>1026</v>
      </c>
    </row>
    <row r="87" spans="1:18" ht="56.4">
      <c r="A87" s="1145">
        <v>22</v>
      </c>
      <c r="B87" s="1146" t="s">
        <v>504</v>
      </c>
      <c r="C87" s="1138" t="s">
        <v>110</v>
      </c>
      <c r="D87" s="511">
        <v>0.14499999999999999</v>
      </c>
      <c r="E87" s="511">
        <v>0.14499999999999999</v>
      </c>
      <c r="F87" s="511"/>
      <c r="G87" s="511">
        <v>0.14499999999999999</v>
      </c>
      <c r="H87" s="1132" t="s">
        <v>464</v>
      </c>
      <c r="I87" s="450" t="s">
        <v>591</v>
      </c>
      <c r="J87" s="511"/>
      <c r="K87" s="511">
        <v>0.14499999999999999</v>
      </c>
      <c r="L87" s="1144" t="s">
        <v>706</v>
      </c>
      <c r="M87" s="1132" t="s">
        <v>1026</v>
      </c>
    </row>
    <row r="88" spans="1:18" ht="56.4">
      <c r="A88" s="1138">
        <v>23</v>
      </c>
      <c r="B88" s="1146" t="s">
        <v>504</v>
      </c>
      <c r="C88" s="1138" t="s">
        <v>110</v>
      </c>
      <c r="D88" s="511">
        <v>0.22</v>
      </c>
      <c r="E88" s="511">
        <v>0.22</v>
      </c>
      <c r="F88" s="511"/>
      <c r="G88" s="511">
        <v>0.22</v>
      </c>
      <c r="H88" s="1132" t="s">
        <v>505</v>
      </c>
      <c r="I88" s="450" t="s">
        <v>591</v>
      </c>
      <c r="J88" s="511"/>
      <c r="K88" s="511">
        <v>0.22</v>
      </c>
      <c r="L88" s="1144" t="s">
        <v>706</v>
      </c>
      <c r="M88" s="1132" t="s">
        <v>1026</v>
      </c>
    </row>
    <row r="89" spans="1:18" ht="91.8">
      <c r="A89" s="1145">
        <v>24</v>
      </c>
      <c r="B89" s="1143" t="s">
        <v>707</v>
      </c>
      <c r="C89" s="1208" t="s">
        <v>110</v>
      </c>
      <c r="D89" s="1169">
        <v>0.5</v>
      </c>
      <c r="E89" s="511">
        <v>0.5</v>
      </c>
      <c r="F89" s="511"/>
      <c r="G89" s="511">
        <v>0.5</v>
      </c>
      <c r="H89" s="1132" t="s">
        <v>708</v>
      </c>
      <c r="I89" s="450" t="s">
        <v>591</v>
      </c>
      <c r="J89" s="511"/>
      <c r="K89" s="511">
        <v>0.5</v>
      </c>
      <c r="L89" s="1144" t="s">
        <v>709</v>
      </c>
      <c r="M89" s="1132" t="s">
        <v>1026</v>
      </c>
    </row>
    <row r="90" spans="1:18" ht="56.4">
      <c r="A90" s="1138">
        <v>25</v>
      </c>
      <c r="B90" s="1146" t="s">
        <v>710</v>
      </c>
      <c r="C90" s="1145" t="s">
        <v>110</v>
      </c>
      <c r="D90" s="1128">
        <v>0.2</v>
      </c>
      <c r="E90" s="1128">
        <v>0.2</v>
      </c>
      <c r="F90" s="1128"/>
      <c r="G90" s="511">
        <v>0.2</v>
      </c>
      <c r="H90" s="1132" t="s">
        <v>711</v>
      </c>
      <c r="I90" s="450" t="s">
        <v>591</v>
      </c>
      <c r="J90" s="1128"/>
      <c r="K90" s="511">
        <v>0.2</v>
      </c>
      <c r="L90" s="1144" t="s">
        <v>394</v>
      </c>
      <c r="M90" s="1132" t="s">
        <v>1026</v>
      </c>
    </row>
    <row r="91" spans="1:18" ht="30.6">
      <c r="A91" s="1145">
        <v>26</v>
      </c>
      <c r="B91" s="1146" t="s">
        <v>712</v>
      </c>
      <c r="C91" s="1145" t="s">
        <v>110</v>
      </c>
      <c r="D91" s="1128">
        <v>1.19</v>
      </c>
      <c r="E91" s="1128">
        <v>1.19</v>
      </c>
      <c r="F91" s="1128"/>
      <c r="G91" s="511">
        <v>1.19</v>
      </c>
      <c r="H91" s="1132" t="s">
        <v>713</v>
      </c>
      <c r="I91" s="450" t="s">
        <v>591</v>
      </c>
      <c r="J91" s="1128"/>
      <c r="K91" s="511">
        <v>1.19</v>
      </c>
      <c r="L91" s="1144" t="s">
        <v>714</v>
      </c>
      <c r="M91" s="1132" t="s">
        <v>1026</v>
      </c>
    </row>
    <row r="92" spans="1:18" ht="56.4">
      <c r="A92" s="1138">
        <v>27</v>
      </c>
      <c r="B92" s="1146" t="s">
        <v>715</v>
      </c>
      <c r="C92" s="1145" t="s">
        <v>110</v>
      </c>
      <c r="D92" s="1128">
        <v>0.39</v>
      </c>
      <c r="E92" s="1128">
        <v>0.39</v>
      </c>
      <c r="F92" s="1128"/>
      <c r="G92" s="511">
        <v>0.39</v>
      </c>
      <c r="H92" s="1132" t="s">
        <v>505</v>
      </c>
      <c r="I92" s="450" t="s">
        <v>591</v>
      </c>
      <c r="J92" s="1128"/>
      <c r="K92" s="511">
        <v>0.39</v>
      </c>
      <c r="L92" s="1144" t="s">
        <v>716</v>
      </c>
      <c r="M92" s="1193" t="s">
        <v>1029</v>
      </c>
    </row>
    <row r="93" spans="1:18" ht="70.5">
      <c r="A93" s="1145">
        <v>28</v>
      </c>
      <c r="B93" s="1146" t="s">
        <v>717</v>
      </c>
      <c r="C93" s="1145" t="s">
        <v>110</v>
      </c>
      <c r="D93" s="1128">
        <v>0.11</v>
      </c>
      <c r="E93" s="1128">
        <v>0.11</v>
      </c>
      <c r="F93" s="1128"/>
      <c r="G93" s="511">
        <v>0.11</v>
      </c>
      <c r="H93" s="1132" t="s">
        <v>505</v>
      </c>
      <c r="I93" s="450" t="s">
        <v>591</v>
      </c>
      <c r="J93" s="1128"/>
      <c r="K93" s="511">
        <v>0.11</v>
      </c>
      <c r="L93" s="1144" t="s">
        <v>718</v>
      </c>
      <c r="M93" s="1132" t="s">
        <v>1026</v>
      </c>
    </row>
    <row r="94" spans="1:18" ht="30.6">
      <c r="A94" s="1138">
        <v>29</v>
      </c>
      <c r="B94" s="1146" t="s">
        <v>733</v>
      </c>
      <c r="C94" s="1145" t="s">
        <v>84</v>
      </c>
      <c r="D94" s="1161">
        <v>0.16</v>
      </c>
      <c r="E94" s="511">
        <v>0.16</v>
      </c>
      <c r="F94" s="511"/>
      <c r="G94" s="511">
        <v>0.16</v>
      </c>
      <c r="H94" s="1132" t="s">
        <v>447</v>
      </c>
      <c r="I94" s="450" t="s">
        <v>591</v>
      </c>
      <c r="J94" s="511"/>
      <c r="K94" s="511">
        <v>0.16</v>
      </c>
      <c r="L94" s="1144" t="s">
        <v>409</v>
      </c>
      <c r="M94" s="1193" t="s">
        <v>1029</v>
      </c>
    </row>
    <row r="95" spans="1:18" ht="30.6">
      <c r="A95" s="1145">
        <v>30</v>
      </c>
      <c r="B95" s="1171" t="s">
        <v>734</v>
      </c>
      <c r="C95" s="1148" t="s">
        <v>84</v>
      </c>
      <c r="D95" s="1209">
        <v>0.22</v>
      </c>
      <c r="E95" s="1209">
        <v>0.22</v>
      </c>
      <c r="F95" s="1209"/>
      <c r="G95" s="511">
        <v>0.22</v>
      </c>
      <c r="H95" s="1132" t="s">
        <v>464</v>
      </c>
      <c r="I95" s="450" t="s">
        <v>591</v>
      </c>
      <c r="J95" s="1209"/>
      <c r="K95" s="511">
        <v>0.22</v>
      </c>
      <c r="L95" s="1150" t="s">
        <v>735</v>
      </c>
      <c r="M95" s="1193" t="s">
        <v>1029</v>
      </c>
    </row>
    <row r="96" spans="1:18" ht="30.6">
      <c r="A96" s="1138">
        <v>31</v>
      </c>
      <c r="B96" s="1146" t="s">
        <v>733</v>
      </c>
      <c r="C96" s="1145" t="s">
        <v>84</v>
      </c>
      <c r="D96" s="1161">
        <v>0.18</v>
      </c>
      <c r="E96" s="511">
        <v>0.18</v>
      </c>
      <c r="F96" s="511"/>
      <c r="G96" s="511">
        <v>0.18</v>
      </c>
      <c r="H96" s="1132" t="s">
        <v>420</v>
      </c>
      <c r="I96" s="450" t="s">
        <v>591</v>
      </c>
      <c r="J96" s="511"/>
      <c r="K96" s="511">
        <v>0.18</v>
      </c>
      <c r="L96" s="1210" t="s">
        <v>736</v>
      </c>
      <c r="M96" s="1193" t="s">
        <v>1029</v>
      </c>
    </row>
    <row r="97" spans="1:19" ht="45.9">
      <c r="A97" s="1145">
        <v>32</v>
      </c>
      <c r="B97" s="1211" t="s">
        <v>737</v>
      </c>
      <c r="C97" s="1145" t="s">
        <v>84</v>
      </c>
      <c r="D97" s="1212">
        <v>0.08</v>
      </c>
      <c r="E97" s="511">
        <v>0.08</v>
      </c>
      <c r="F97" s="511"/>
      <c r="G97" s="511">
        <v>0.08</v>
      </c>
      <c r="H97" s="1132" t="s">
        <v>420</v>
      </c>
      <c r="I97" s="450" t="s">
        <v>591</v>
      </c>
      <c r="J97" s="511"/>
      <c r="K97" s="511">
        <v>0.08</v>
      </c>
      <c r="L97" s="1210" t="s">
        <v>738</v>
      </c>
      <c r="M97" s="1193" t="s">
        <v>1029</v>
      </c>
    </row>
    <row r="98" spans="1:19" ht="30.6">
      <c r="A98" s="1138">
        <v>33</v>
      </c>
      <c r="B98" s="1146" t="s">
        <v>739</v>
      </c>
      <c r="C98" s="1145" t="s">
        <v>84</v>
      </c>
      <c r="D98" s="1161">
        <v>0.16</v>
      </c>
      <c r="E98" s="511">
        <v>0.16</v>
      </c>
      <c r="F98" s="511"/>
      <c r="G98" s="511">
        <v>0.16</v>
      </c>
      <c r="H98" s="1132" t="s">
        <v>377</v>
      </c>
      <c r="I98" s="450" t="s">
        <v>591</v>
      </c>
      <c r="J98" s="511"/>
      <c r="K98" s="511">
        <v>0.16</v>
      </c>
      <c r="L98" s="1144" t="s">
        <v>409</v>
      </c>
      <c r="M98" s="1193" t="s">
        <v>1029</v>
      </c>
    </row>
    <row r="99" spans="1:19" ht="61.2">
      <c r="A99" s="1145">
        <v>34</v>
      </c>
      <c r="B99" s="1146" t="s">
        <v>740</v>
      </c>
      <c r="C99" s="1145" t="s">
        <v>84</v>
      </c>
      <c r="D99" s="1169">
        <v>6.82</v>
      </c>
      <c r="E99" s="511">
        <v>6.82</v>
      </c>
      <c r="F99" s="511"/>
      <c r="G99" s="511">
        <v>6.82</v>
      </c>
      <c r="H99" s="1132" t="s">
        <v>390</v>
      </c>
      <c r="I99" s="450"/>
      <c r="J99" s="511"/>
      <c r="K99" s="511">
        <v>6.82</v>
      </c>
      <c r="L99" s="1144" t="s">
        <v>741</v>
      </c>
      <c r="M99" s="1132" t="s">
        <v>1026</v>
      </c>
    </row>
    <row r="100" spans="1:19" ht="45.9">
      <c r="A100" s="1138">
        <v>35</v>
      </c>
      <c r="B100" s="1146" t="s">
        <v>742</v>
      </c>
      <c r="C100" s="1145" t="s">
        <v>84</v>
      </c>
      <c r="D100" s="1169">
        <v>6.7</v>
      </c>
      <c r="E100" s="511"/>
      <c r="F100" s="511"/>
      <c r="G100" s="1169">
        <v>6.7</v>
      </c>
      <c r="H100" s="1132" t="s">
        <v>390</v>
      </c>
      <c r="I100" s="450"/>
      <c r="J100" s="511"/>
      <c r="K100" s="511"/>
      <c r="L100" s="1144" t="s">
        <v>375</v>
      </c>
      <c r="M100" s="1193" t="s">
        <v>1044</v>
      </c>
    </row>
    <row r="101" spans="1:19" ht="45.9">
      <c r="A101" s="1145">
        <v>36</v>
      </c>
      <c r="B101" s="1146" t="s">
        <v>743</v>
      </c>
      <c r="C101" s="1145" t="s">
        <v>84</v>
      </c>
      <c r="D101" s="1169">
        <v>12.1</v>
      </c>
      <c r="E101" s="511"/>
      <c r="F101" s="511"/>
      <c r="G101" s="1169">
        <v>12.1</v>
      </c>
      <c r="H101" s="1132" t="s">
        <v>390</v>
      </c>
      <c r="I101" s="450"/>
      <c r="J101" s="511"/>
      <c r="K101" s="511"/>
      <c r="L101" s="1144" t="s">
        <v>375</v>
      </c>
      <c r="M101" s="1193" t="s">
        <v>1044</v>
      </c>
    </row>
    <row r="102" spans="1:19" ht="30.6" customHeight="1">
      <c r="A102" s="1138">
        <v>37</v>
      </c>
      <c r="B102" s="1146" t="s">
        <v>744</v>
      </c>
      <c r="C102" s="1145" t="s">
        <v>84</v>
      </c>
      <c r="D102" s="1169">
        <v>9.8000000000000007</v>
      </c>
      <c r="E102" s="511"/>
      <c r="F102" s="511"/>
      <c r="G102" s="1169">
        <v>9.8000000000000007</v>
      </c>
      <c r="H102" s="1132" t="s">
        <v>390</v>
      </c>
      <c r="I102" s="450"/>
      <c r="J102" s="511"/>
      <c r="K102" s="511"/>
      <c r="L102" s="1144" t="s">
        <v>375</v>
      </c>
      <c r="M102" s="1193" t="s">
        <v>1044</v>
      </c>
    </row>
    <row r="103" spans="1:19" ht="45.9">
      <c r="A103" s="1145">
        <v>38</v>
      </c>
      <c r="B103" s="1146" t="s">
        <v>745</v>
      </c>
      <c r="C103" s="1145" t="s">
        <v>84</v>
      </c>
      <c r="D103" s="1169">
        <v>1.1000000000000001</v>
      </c>
      <c r="E103" s="511"/>
      <c r="F103" s="511"/>
      <c r="G103" s="1169">
        <v>1.1000000000000001</v>
      </c>
      <c r="H103" s="1132" t="s">
        <v>390</v>
      </c>
      <c r="I103" s="450"/>
      <c r="J103" s="511"/>
      <c r="K103" s="511"/>
      <c r="L103" s="1144" t="s">
        <v>375</v>
      </c>
      <c r="M103" s="1193" t="s">
        <v>1044</v>
      </c>
    </row>
    <row r="104" spans="1:19" s="1222" customFormat="1" ht="45.9">
      <c r="A104" s="1138"/>
      <c r="B104" s="1213" t="s">
        <v>746</v>
      </c>
      <c r="C104" s="1214" t="s">
        <v>143</v>
      </c>
      <c r="D104" s="1215"/>
      <c r="E104" s="1216">
        <v>1.3</v>
      </c>
      <c r="F104" s="1216"/>
      <c r="G104" s="1217"/>
      <c r="H104" s="1218" t="s">
        <v>390</v>
      </c>
      <c r="I104" s="1219"/>
      <c r="J104" s="1216"/>
      <c r="K104" s="1217">
        <v>1.3</v>
      </c>
      <c r="L104" s="1220" t="s">
        <v>375</v>
      </c>
      <c r="M104" s="1221" t="s">
        <v>1044</v>
      </c>
      <c r="Q104" s="1222" t="s">
        <v>1652</v>
      </c>
      <c r="S104" s="1215">
        <v>1.3</v>
      </c>
    </row>
    <row r="105" spans="1:19" s="1222" customFormat="1" ht="45.9">
      <c r="A105" s="1145"/>
      <c r="B105" s="1213" t="s">
        <v>747</v>
      </c>
      <c r="C105" s="1214" t="s">
        <v>143</v>
      </c>
      <c r="D105" s="1215"/>
      <c r="E105" s="1216">
        <v>13</v>
      </c>
      <c r="F105" s="1216"/>
      <c r="G105" s="1217"/>
      <c r="H105" s="1218" t="s">
        <v>390</v>
      </c>
      <c r="I105" s="1219"/>
      <c r="J105" s="1216"/>
      <c r="K105" s="1217">
        <v>13</v>
      </c>
      <c r="L105" s="1220" t="s">
        <v>375</v>
      </c>
      <c r="M105" s="1221" t="s">
        <v>1044</v>
      </c>
      <c r="S105" s="1215">
        <v>13</v>
      </c>
    </row>
    <row r="106" spans="1:19" ht="30.6">
      <c r="A106" s="1138">
        <v>39</v>
      </c>
      <c r="B106" s="1146" t="s">
        <v>748</v>
      </c>
      <c r="C106" s="1145" t="s">
        <v>143</v>
      </c>
      <c r="D106" s="1128">
        <v>1.3</v>
      </c>
      <c r="E106" s="1128">
        <v>1.3</v>
      </c>
      <c r="F106" s="1128"/>
      <c r="G106" s="511">
        <v>1.3</v>
      </c>
      <c r="H106" s="1132" t="s">
        <v>400</v>
      </c>
      <c r="I106" s="450" t="s">
        <v>591</v>
      </c>
      <c r="J106" s="1128"/>
      <c r="K106" s="511">
        <v>1.3</v>
      </c>
      <c r="L106" s="1144" t="s">
        <v>749</v>
      </c>
      <c r="M106" s="1132" t="s">
        <v>1026</v>
      </c>
    </row>
    <row r="107" spans="1:19" ht="42.3">
      <c r="A107" s="1145">
        <v>40</v>
      </c>
      <c r="B107" s="1171" t="s">
        <v>750</v>
      </c>
      <c r="C107" s="1148" t="s">
        <v>143</v>
      </c>
      <c r="D107" s="1149">
        <v>0.72</v>
      </c>
      <c r="E107" s="1149">
        <v>0.72</v>
      </c>
      <c r="F107" s="1149">
        <v>0.72</v>
      </c>
      <c r="G107" s="1149">
        <v>0.72</v>
      </c>
      <c r="H107" s="1223" t="s">
        <v>371</v>
      </c>
      <c r="I107" s="450"/>
      <c r="J107" s="1149"/>
      <c r="K107" s="1149"/>
      <c r="L107" s="1150" t="s">
        <v>751</v>
      </c>
      <c r="M107" s="1132" t="s">
        <v>1026</v>
      </c>
    </row>
    <row r="108" spans="1:19" ht="42.3">
      <c r="A108" s="1138">
        <v>43</v>
      </c>
      <c r="B108" s="1143" t="s">
        <v>752</v>
      </c>
      <c r="C108" s="1140" t="s">
        <v>143</v>
      </c>
      <c r="D108" s="511">
        <v>24.4</v>
      </c>
      <c r="E108" s="511"/>
      <c r="F108" s="511"/>
      <c r="G108" s="511">
        <v>24.4</v>
      </c>
      <c r="H108" s="571" t="s">
        <v>368</v>
      </c>
      <c r="I108" s="450"/>
      <c r="J108" s="511"/>
      <c r="K108" s="511"/>
      <c r="L108" s="572" t="s">
        <v>649</v>
      </c>
      <c r="M108" s="1132" t="s">
        <v>1026</v>
      </c>
    </row>
    <row r="109" spans="1:19" ht="30.6">
      <c r="A109" s="1145">
        <v>44</v>
      </c>
      <c r="B109" s="1146" t="s">
        <v>513</v>
      </c>
      <c r="C109" s="1145" t="s">
        <v>98</v>
      </c>
      <c r="D109" s="511">
        <v>0.16</v>
      </c>
      <c r="E109" s="511">
        <v>0.16</v>
      </c>
      <c r="F109" s="511"/>
      <c r="G109" s="511">
        <v>0.16</v>
      </c>
      <c r="H109" s="1132" t="s">
        <v>390</v>
      </c>
      <c r="I109" s="450" t="s">
        <v>753</v>
      </c>
      <c r="J109" s="511"/>
      <c r="K109" s="511">
        <v>0.16</v>
      </c>
      <c r="L109" s="1144" t="s">
        <v>551</v>
      </c>
      <c r="M109" s="1132" t="s">
        <v>1026</v>
      </c>
    </row>
    <row r="110" spans="1:19" ht="42.3">
      <c r="A110" s="1138">
        <v>41</v>
      </c>
      <c r="B110" s="1146" t="s">
        <v>754</v>
      </c>
      <c r="C110" s="1145" t="s">
        <v>155</v>
      </c>
      <c r="D110" s="1128">
        <v>0.04</v>
      </c>
      <c r="E110" s="1128">
        <v>0.04</v>
      </c>
      <c r="F110" s="1128"/>
      <c r="G110" s="511">
        <v>0.04</v>
      </c>
      <c r="H110" s="1132" t="s">
        <v>400</v>
      </c>
      <c r="I110" s="450" t="s">
        <v>591</v>
      </c>
      <c r="J110" s="1128"/>
      <c r="K110" s="511">
        <v>0.04</v>
      </c>
      <c r="L110" s="1144" t="s">
        <v>755</v>
      </c>
      <c r="M110" s="1193" t="s">
        <v>1029</v>
      </c>
    </row>
    <row r="111" spans="1:19" ht="15.3">
      <c r="A111" s="1133" t="s">
        <v>434</v>
      </c>
      <c r="B111" s="1224" t="s">
        <v>719</v>
      </c>
      <c r="C111" s="1225">
        <v>10</v>
      </c>
      <c r="D111" s="1226">
        <f>SUM(D112:D121)</f>
        <v>5.8942999999999994</v>
      </c>
      <c r="E111" s="1226">
        <f t="shared" ref="E111:G111" si="2">SUM(E112:E121)</f>
        <v>3.55</v>
      </c>
      <c r="F111" s="1226">
        <f t="shared" si="2"/>
        <v>0</v>
      </c>
      <c r="G111" s="1226">
        <f t="shared" si="2"/>
        <v>5.8942999999999994</v>
      </c>
      <c r="H111" s="1116"/>
      <c r="I111" s="1136"/>
      <c r="J111" s="1226"/>
      <c r="K111" s="1226"/>
      <c r="L111" s="1142"/>
      <c r="M111" s="1124"/>
    </row>
    <row r="112" spans="1:19" ht="30.6">
      <c r="A112" s="1138">
        <v>1</v>
      </c>
      <c r="B112" s="1143" t="s">
        <v>511</v>
      </c>
      <c r="C112" s="1145" t="s">
        <v>140</v>
      </c>
      <c r="D112" s="1161">
        <v>1.915</v>
      </c>
      <c r="E112" s="1161"/>
      <c r="F112" s="1161"/>
      <c r="G112" s="1161">
        <v>1.915</v>
      </c>
      <c r="H112" s="1129" t="s">
        <v>368</v>
      </c>
      <c r="I112" s="1227"/>
      <c r="J112" s="1161"/>
      <c r="K112" s="1161"/>
      <c r="L112" s="1142"/>
      <c r="M112" s="1132" t="s">
        <v>1026</v>
      </c>
    </row>
    <row r="113" spans="1:16 16184:16195" ht="42.3">
      <c r="A113" s="1138">
        <v>2</v>
      </c>
      <c r="B113" s="1171" t="s">
        <v>720</v>
      </c>
      <c r="C113" s="1148" t="s">
        <v>143</v>
      </c>
      <c r="D113" s="1149">
        <v>0.02</v>
      </c>
      <c r="E113" s="1149">
        <v>0.02</v>
      </c>
      <c r="F113" s="1149"/>
      <c r="G113" s="1149">
        <v>0.02</v>
      </c>
      <c r="H113" s="1132" t="s">
        <v>721</v>
      </c>
      <c r="I113" s="450" t="s">
        <v>591</v>
      </c>
      <c r="J113" s="1149"/>
      <c r="K113" s="1149">
        <v>0.02</v>
      </c>
      <c r="L113" s="1150" t="s">
        <v>649</v>
      </c>
      <c r="M113" s="1132" t="s">
        <v>1026</v>
      </c>
    </row>
    <row r="114" spans="1:16 16184:16195" ht="30.6">
      <c r="A114" s="1138">
        <v>3</v>
      </c>
      <c r="B114" s="1171" t="s">
        <v>722</v>
      </c>
      <c r="C114" s="1148" t="s">
        <v>143</v>
      </c>
      <c r="D114" s="1149">
        <v>1.5299999999999999E-2</v>
      </c>
      <c r="E114" s="1149"/>
      <c r="F114" s="1149"/>
      <c r="G114" s="1149">
        <v>1.5299999999999999E-2</v>
      </c>
      <c r="H114" s="1132" t="s">
        <v>390</v>
      </c>
      <c r="I114" s="450"/>
      <c r="J114" s="1149"/>
      <c r="K114" s="1149"/>
      <c r="L114" s="1150" t="s">
        <v>723</v>
      </c>
      <c r="M114" s="1132" t="s">
        <v>1026</v>
      </c>
    </row>
    <row r="115" spans="1:16 16184:16195" ht="30.6">
      <c r="A115" s="1138">
        <v>4</v>
      </c>
      <c r="B115" s="1171" t="s">
        <v>724</v>
      </c>
      <c r="C115" s="1148" t="s">
        <v>725</v>
      </c>
      <c r="D115" s="1149">
        <v>3.5</v>
      </c>
      <c r="E115" s="1149">
        <v>3.5</v>
      </c>
      <c r="F115" s="1149"/>
      <c r="G115" s="1149">
        <v>3.5</v>
      </c>
      <c r="H115" s="1132" t="s">
        <v>390</v>
      </c>
      <c r="I115" s="450"/>
      <c r="J115" s="1149"/>
      <c r="K115" s="1149"/>
      <c r="L115" s="1150" t="s">
        <v>726</v>
      </c>
      <c r="M115" s="1132" t="s">
        <v>1026</v>
      </c>
    </row>
    <row r="116" spans="1:16 16184:16195" ht="30.6">
      <c r="A116" s="1138">
        <v>5</v>
      </c>
      <c r="B116" s="1171" t="s">
        <v>727</v>
      </c>
      <c r="C116" s="1148" t="s">
        <v>143</v>
      </c>
      <c r="D116" s="1149">
        <v>0.03</v>
      </c>
      <c r="E116" s="1149">
        <v>0.03</v>
      </c>
      <c r="F116" s="1149"/>
      <c r="G116" s="1149">
        <v>0.03</v>
      </c>
      <c r="H116" s="1132" t="s">
        <v>377</v>
      </c>
      <c r="I116" s="450"/>
      <c r="J116" s="1149"/>
      <c r="K116" s="1149"/>
      <c r="L116" s="1426" t="s">
        <v>649</v>
      </c>
      <c r="M116" s="1132" t="s">
        <v>1026</v>
      </c>
    </row>
    <row r="117" spans="1:16 16184:16195" ht="30.6">
      <c r="A117" s="1138">
        <v>6</v>
      </c>
      <c r="B117" s="1171" t="s">
        <v>728</v>
      </c>
      <c r="C117" s="1148" t="s">
        <v>143</v>
      </c>
      <c r="D117" s="1149">
        <v>0.02</v>
      </c>
      <c r="E117" s="1149"/>
      <c r="F117" s="1149"/>
      <c r="G117" s="1149">
        <v>0.02</v>
      </c>
      <c r="H117" s="1132" t="s">
        <v>721</v>
      </c>
      <c r="I117" s="450"/>
      <c r="J117" s="1149"/>
      <c r="K117" s="1149"/>
      <c r="L117" s="1427"/>
      <c r="M117" s="1132" t="s">
        <v>1026</v>
      </c>
    </row>
    <row r="118" spans="1:16 16184:16195" ht="30.6">
      <c r="A118" s="1138">
        <v>7</v>
      </c>
      <c r="B118" s="1171" t="s">
        <v>729</v>
      </c>
      <c r="C118" s="1148" t="s">
        <v>143</v>
      </c>
      <c r="D118" s="1149">
        <v>0.05</v>
      </c>
      <c r="E118" s="1149"/>
      <c r="F118" s="1149"/>
      <c r="G118" s="1149">
        <v>0.05</v>
      </c>
      <c r="H118" s="1132" t="s">
        <v>443</v>
      </c>
      <c r="I118" s="450"/>
      <c r="J118" s="1149"/>
      <c r="K118" s="1149"/>
      <c r="L118" s="1427"/>
      <c r="M118" s="1132" t="s">
        <v>1026</v>
      </c>
    </row>
    <row r="119" spans="1:16 16184:16195" ht="30.6">
      <c r="A119" s="1138">
        <v>8</v>
      </c>
      <c r="B119" s="1171" t="s">
        <v>730</v>
      </c>
      <c r="C119" s="1148" t="s">
        <v>140</v>
      </c>
      <c r="D119" s="1149">
        <v>0.28000000000000003</v>
      </c>
      <c r="E119" s="1149"/>
      <c r="F119" s="1149"/>
      <c r="G119" s="1149">
        <v>0.28000000000000003</v>
      </c>
      <c r="H119" s="1132" t="s">
        <v>449</v>
      </c>
      <c r="I119" s="450"/>
      <c r="J119" s="1149"/>
      <c r="K119" s="1149"/>
      <c r="L119" s="1428"/>
      <c r="M119" s="1132" t="s">
        <v>1026</v>
      </c>
    </row>
    <row r="120" spans="1:16 16184:16195" s="1184" customFormat="1" ht="30.6">
      <c r="A120" s="1138">
        <v>9</v>
      </c>
      <c r="B120" s="1228" t="s">
        <v>508</v>
      </c>
      <c r="C120" s="1229" t="s">
        <v>143</v>
      </c>
      <c r="D120" s="1230">
        <v>4.0000000000000001E-3</v>
      </c>
      <c r="E120" s="1231"/>
      <c r="F120" s="1231"/>
      <c r="G120" s="1230">
        <v>4.0000000000000001E-3</v>
      </c>
      <c r="H120" s="1182" t="s">
        <v>509</v>
      </c>
      <c r="I120" s="450"/>
      <c r="J120" s="1231"/>
      <c r="K120" s="1231"/>
      <c r="L120" s="1183"/>
      <c r="M120" s="1182" t="s">
        <v>1026</v>
      </c>
    </row>
    <row r="121" spans="1:16 16184:16195" s="1222" customFormat="1" ht="30.6">
      <c r="A121" s="1138">
        <v>10</v>
      </c>
      <c r="B121" s="1232" t="s">
        <v>510</v>
      </c>
      <c r="C121" s="1233" t="s">
        <v>143</v>
      </c>
      <c r="D121" s="1234">
        <v>0.06</v>
      </c>
      <c r="E121" s="1234"/>
      <c r="F121" s="1234"/>
      <c r="G121" s="1234">
        <v>0.06</v>
      </c>
      <c r="H121" s="1218" t="s">
        <v>509</v>
      </c>
      <c r="I121" s="1235"/>
      <c r="J121" s="1234"/>
      <c r="K121" s="1234"/>
      <c r="L121" s="1236"/>
      <c r="M121" s="1218" t="s">
        <v>1026</v>
      </c>
    </row>
    <row r="122" spans="1:16 16184:16195" ht="31.5" customHeight="1">
      <c r="A122" s="1237" t="s">
        <v>520</v>
      </c>
      <c r="B122" s="1238" t="s">
        <v>756</v>
      </c>
      <c r="C122" s="1239">
        <f>C124+C141+C155</f>
        <v>38</v>
      </c>
      <c r="D122" s="1106">
        <v>386.04684000000003</v>
      </c>
      <c r="E122" s="1106">
        <v>0.34614</v>
      </c>
      <c r="F122" s="1106">
        <v>0</v>
      </c>
      <c r="G122" s="1106">
        <f>G124+G141+G155+G166</f>
        <v>263.19083999999998</v>
      </c>
      <c r="H122" s="1116"/>
      <c r="I122" s="1240"/>
      <c r="J122" s="1124"/>
      <c r="K122" s="511"/>
      <c r="L122" s="1241"/>
      <c r="M122" s="1111" t="s">
        <v>1038</v>
      </c>
      <c r="N122" s="1095">
        <f>SUM(N123:N152)</f>
        <v>6</v>
      </c>
      <c r="O122" s="1095">
        <f>SUM(O123:O152)</f>
        <v>35.910000000000004</v>
      </c>
      <c r="P122" s="1095">
        <f>SUM(P123:P152)</f>
        <v>2</v>
      </c>
      <c r="WXL122" s="1242"/>
      <c r="WXM122" s="1243"/>
      <c r="WXN122" s="1244"/>
      <c r="WXO122" s="1245"/>
      <c r="WXP122" s="1246"/>
      <c r="WXQ122" s="1245"/>
      <c r="WXR122" s="1247"/>
      <c r="WXS122" s="1247"/>
      <c r="WXT122" s="1245"/>
      <c r="WXU122" s="1248"/>
      <c r="WXV122" s="595"/>
      <c r="WXW122" s="1249"/>
    </row>
    <row r="123" spans="1:16 16184:16195" ht="31.5" customHeight="1">
      <c r="A123" s="1133" t="s">
        <v>180</v>
      </c>
      <c r="B123" s="1134" t="s">
        <v>250</v>
      </c>
      <c r="C123" s="1135"/>
      <c r="D123" s="1106"/>
      <c r="E123" s="1106"/>
      <c r="F123" s="1106"/>
      <c r="G123" s="1106"/>
      <c r="H123" s="1116"/>
      <c r="I123" s="1136"/>
      <c r="J123" s="1106"/>
      <c r="K123" s="1106"/>
      <c r="L123" s="1137"/>
      <c r="M123" s="1111" t="s">
        <v>1039</v>
      </c>
      <c r="N123" s="1095">
        <v>2</v>
      </c>
      <c r="O123" s="1095">
        <v>10.5</v>
      </c>
    </row>
    <row r="124" spans="1:16 16184:16195" ht="31.5" customHeight="1">
      <c r="A124" s="1133" t="s">
        <v>183</v>
      </c>
      <c r="B124" s="1134" t="s">
        <v>525</v>
      </c>
      <c r="C124" s="1250">
        <v>16</v>
      </c>
      <c r="D124" s="1251">
        <f>SUM(D125:D140)</f>
        <v>47.191800000000008</v>
      </c>
      <c r="E124" s="1251">
        <f t="shared" ref="E124:F124" si="3">SUM(E125:E139)</f>
        <v>0</v>
      </c>
      <c r="F124" s="1251">
        <f t="shared" si="3"/>
        <v>0</v>
      </c>
      <c r="G124" s="1251">
        <f>SUM(G125:G140)</f>
        <v>37.081800000000008</v>
      </c>
      <c r="H124" s="1116"/>
      <c r="I124" s="1240"/>
      <c r="J124" s="1124"/>
      <c r="K124" s="511"/>
      <c r="L124" s="1241"/>
      <c r="M124" s="1111" t="s">
        <v>1040</v>
      </c>
      <c r="N124" s="1095">
        <v>3</v>
      </c>
      <c r="O124" s="1095">
        <v>25.21</v>
      </c>
      <c r="P124" s="1095">
        <v>2</v>
      </c>
      <c r="WXL124" s="1252"/>
      <c r="WXM124" s="1253"/>
      <c r="WXN124" s="1244"/>
      <c r="WXO124" s="1245"/>
      <c r="WXP124" s="1246"/>
      <c r="WXQ124" s="1245"/>
      <c r="WXR124" s="1247"/>
      <c r="WXS124" s="1247"/>
      <c r="WXT124" s="1245"/>
      <c r="WXU124" s="1248"/>
      <c r="WXV124" s="595"/>
      <c r="WXW124" s="1249"/>
    </row>
    <row r="125" spans="1:16 16184:16195" ht="30.6">
      <c r="A125" s="1138">
        <v>1</v>
      </c>
      <c r="B125" s="1139" t="s">
        <v>763</v>
      </c>
      <c r="C125" s="1148" t="s">
        <v>106</v>
      </c>
      <c r="D125" s="1149">
        <v>0.21</v>
      </c>
      <c r="E125" s="1149"/>
      <c r="F125" s="1149"/>
      <c r="G125" s="1149">
        <v>0.21</v>
      </c>
      <c r="H125" s="1129" t="s">
        <v>423</v>
      </c>
      <c r="I125" s="1223"/>
      <c r="J125" s="1124"/>
      <c r="K125" s="511"/>
      <c r="L125" s="1150" t="s">
        <v>764</v>
      </c>
      <c r="M125" s="1193" t="s">
        <v>1029</v>
      </c>
      <c r="WXL125" s="1254"/>
      <c r="WXM125" s="1255"/>
      <c r="WXN125" s="1256"/>
      <c r="WXO125" s="1257"/>
      <c r="WXP125" s="1258"/>
      <c r="WXQ125" s="1257"/>
      <c r="WXR125" s="1259"/>
      <c r="WXS125" s="1259"/>
      <c r="WXT125" s="1257"/>
      <c r="WXU125" s="1094"/>
      <c r="WXV125" s="604"/>
      <c r="WXW125" s="1256"/>
    </row>
    <row r="126" spans="1:16 16184:16195" ht="42.3">
      <c r="A126" s="1148">
        <v>2</v>
      </c>
      <c r="B126" s="1139" t="s">
        <v>765</v>
      </c>
      <c r="C126" s="1148" t="s">
        <v>98</v>
      </c>
      <c r="D126" s="1209">
        <v>0.8</v>
      </c>
      <c r="E126" s="1124"/>
      <c r="F126" s="1124"/>
      <c r="G126" s="1209">
        <v>0.02</v>
      </c>
      <c r="H126" s="1132" t="s">
        <v>532</v>
      </c>
      <c r="I126" s="1148"/>
      <c r="J126" s="1124"/>
      <c r="K126" s="1209">
        <v>0.8</v>
      </c>
      <c r="L126" s="1150" t="s">
        <v>766</v>
      </c>
      <c r="M126" s="1132" t="s">
        <v>1026</v>
      </c>
    </row>
    <row r="127" spans="1:16 16184:16195" s="1260" customFormat="1" ht="30.6">
      <c r="A127" s="1138">
        <v>3</v>
      </c>
      <c r="B127" s="1139" t="s">
        <v>767</v>
      </c>
      <c r="C127" s="1148" t="s">
        <v>98</v>
      </c>
      <c r="D127" s="1209">
        <v>0.02</v>
      </c>
      <c r="E127" s="1124"/>
      <c r="F127" s="1124"/>
      <c r="G127" s="1209">
        <v>0.02</v>
      </c>
      <c r="H127" s="1132" t="s">
        <v>768</v>
      </c>
      <c r="I127" s="1148"/>
      <c r="J127" s="1124"/>
      <c r="K127" s="1209">
        <v>0.02</v>
      </c>
      <c r="L127" s="1150" t="s">
        <v>769</v>
      </c>
      <c r="M127" s="1132" t="s">
        <v>1026</v>
      </c>
    </row>
    <row r="128" spans="1:16 16184:16195" s="1260" customFormat="1" ht="30.6">
      <c r="A128" s="1148">
        <v>4</v>
      </c>
      <c r="B128" s="1261" t="s">
        <v>770</v>
      </c>
      <c r="C128" s="1148" t="s">
        <v>98</v>
      </c>
      <c r="D128" s="1209">
        <v>0.06</v>
      </c>
      <c r="E128" s="1124"/>
      <c r="F128" s="1124"/>
      <c r="G128" s="1209">
        <v>0.06</v>
      </c>
      <c r="H128" s="1132" t="s">
        <v>624</v>
      </c>
      <c r="I128" s="1148"/>
      <c r="J128" s="1124"/>
      <c r="K128" s="1209"/>
      <c r="L128" s="1150" t="s">
        <v>771</v>
      </c>
      <c r="M128" s="1132" t="s">
        <v>1026</v>
      </c>
    </row>
    <row r="129" spans="1:16195" s="1260" customFormat="1" ht="47.7" customHeight="1">
      <c r="A129" s="1148">
        <v>5</v>
      </c>
      <c r="B129" s="1139" t="s">
        <v>772</v>
      </c>
      <c r="C129" s="1148" t="s">
        <v>98</v>
      </c>
      <c r="D129" s="1209">
        <v>0.4</v>
      </c>
      <c r="E129" s="1124"/>
      <c r="F129" s="1124"/>
      <c r="G129" s="1209">
        <v>0.4</v>
      </c>
      <c r="H129" s="1132" t="s">
        <v>773</v>
      </c>
      <c r="I129" s="1148"/>
      <c r="J129" s="1124"/>
      <c r="K129" s="1209"/>
      <c r="L129" s="1150" t="s">
        <v>774</v>
      </c>
      <c r="M129" s="1132" t="s">
        <v>1030</v>
      </c>
    </row>
    <row r="130" spans="1:16195" ht="46.8" customHeight="1">
      <c r="A130" s="1148">
        <v>6</v>
      </c>
      <c r="B130" s="1139" t="s">
        <v>775</v>
      </c>
      <c r="C130" s="1148" t="s">
        <v>100</v>
      </c>
      <c r="D130" s="1209">
        <v>0.88</v>
      </c>
      <c r="E130" s="1124"/>
      <c r="F130" s="1124"/>
      <c r="G130" s="1209">
        <v>0.88</v>
      </c>
      <c r="H130" s="1132" t="s">
        <v>505</v>
      </c>
      <c r="I130" s="1148"/>
      <c r="J130" s="1124"/>
      <c r="K130" s="1209">
        <v>0.88</v>
      </c>
      <c r="L130" s="1150" t="s">
        <v>776</v>
      </c>
      <c r="M130" s="1132" t="s">
        <v>1030</v>
      </c>
    </row>
    <row r="131" spans="1:16195" ht="70.5">
      <c r="A131" s="1138">
        <v>7</v>
      </c>
      <c r="B131" s="1171" t="s">
        <v>777</v>
      </c>
      <c r="C131" s="1148" t="s">
        <v>100</v>
      </c>
      <c r="D131" s="1149">
        <v>6.2</v>
      </c>
      <c r="E131" s="1149"/>
      <c r="F131" s="1149"/>
      <c r="G131" s="1149">
        <v>6.2</v>
      </c>
      <c r="H131" s="1132" t="s">
        <v>464</v>
      </c>
      <c r="I131" s="1223"/>
      <c r="J131" s="1149"/>
      <c r="K131" s="1149">
        <v>6.2</v>
      </c>
      <c r="L131" s="1150" t="s">
        <v>778</v>
      </c>
      <c r="M131" s="1193" t="s">
        <v>1029</v>
      </c>
    </row>
    <row r="132" spans="1:16195" s="1260" customFormat="1" ht="42.3">
      <c r="A132" s="1148">
        <v>8</v>
      </c>
      <c r="B132" s="1139" t="s">
        <v>779</v>
      </c>
      <c r="C132" s="1148" t="s">
        <v>100</v>
      </c>
      <c r="D132" s="1209">
        <v>0.02</v>
      </c>
      <c r="E132" s="1124"/>
      <c r="F132" s="1124"/>
      <c r="G132" s="1209">
        <v>0.02</v>
      </c>
      <c r="H132" s="1132" t="s">
        <v>390</v>
      </c>
      <c r="I132" s="1148"/>
      <c r="J132" s="1124"/>
      <c r="K132" s="1209">
        <v>0.02</v>
      </c>
      <c r="L132" s="1150" t="s">
        <v>780</v>
      </c>
      <c r="M132" s="1132" t="s">
        <v>1026</v>
      </c>
    </row>
    <row r="133" spans="1:16195" s="1265" customFormat="1" ht="30.6">
      <c r="A133" s="1178">
        <v>9</v>
      </c>
      <c r="B133" s="1262" t="s">
        <v>781</v>
      </c>
      <c r="C133" s="1229" t="s">
        <v>124</v>
      </c>
      <c r="D133" s="1263">
        <v>0.93</v>
      </c>
      <c r="E133" s="1264"/>
      <c r="F133" s="1264"/>
      <c r="G133" s="1263">
        <v>0.3</v>
      </c>
      <c r="H133" s="1182" t="s">
        <v>371</v>
      </c>
      <c r="I133" s="1229"/>
      <c r="J133" s="1264"/>
      <c r="K133" s="1263"/>
      <c r="L133" s="1183" t="s">
        <v>782</v>
      </c>
      <c r="M133" s="1182" t="s">
        <v>1026</v>
      </c>
    </row>
    <row r="134" spans="1:16195" s="1260" customFormat="1" ht="66.3" customHeight="1">
      <c r="A134" s="1148">
        <v>10</v>
      </c>
      <c r="B134" s="1139" t="s">
        <v>783</v>
      </c>
      <c r="C134" s="1148" t="s">
        <v>95</v>
      </c>
      <c r="D134" s="1209">
        <v>18.8</v>
      </c>
      <c r="E134" s="1124"/>
      <c r="F134" s="1124"/>
      <c r="G134" s="1209">
        <v>10.1</v>
      </c>
      <c r="H134" s="1132" t="s">
        <v>784</v>
      </c>
      <c r="I134" s="1148"/>
      <c r="J134" s="1124"/>
      <c r="K134" s="1209">
        <v>18.8</v>
      </c>
      <c r="L134" s="1150" t="s">
        <v>1621</v>
      </c>
      <c r="M134" s="1193" t="s">
        <v>1041</v>
      </c>
    </row>
    <row r="135" spans="1:16195" s="1260" customFormat="1" ht="42.3">
      <c r="A135" s="1138">
        <v>11</v>
      </c>
      <c r="B135" s="1139" t="s">
        <v>786</v>
      </c>
      <c r="C135" s="1148" t="s">
        <v>137</v>
      </c>
      <c r="D135" s="1209">
        <v>16.649999999999999</v>
      </c>
      <c r="E135" s="1124"/>
      <c r="F135" s="1124"/>
      <c r="G135" s="1209">
        <v>16.649999999999999</v>
      </c>
      <c r="H135" s="1132" t="s">
        <v>368</v>
      </c>
      <c r="I135" s="1148"/>
      <c r="J135" s="1124"/>
      <c r="K135" s="1209"/>
      <c r="L135" s="1150" t="s">
        <v>787</v>
      </c>
    </row>
    <row r="136" spans="1:16195" s="1260" customFormat="1" ht="30.6">
      <c r="A136" s="1148">
        <v>12</v>
      </c>
      <c r="B136" s="1172" t="s">
        <v>1622</v>
      </c>
      <c r="C136" s="1148" t="s">
        <v>164</v>
      </c>
      <c r="D136" s="1266">
        <v>7.7999999999999996E-3</v>
      </c>
      <c r="E136" s="1124"/>
      <c r="F136" s="1124"/>
      <c r="G136" s="1266">
        <f>+D136</f>
        <v>7.7999999999999996E-3</v>
      </c>
      <c r="H136" s="1175" t="s">
        <v>379</v>
      </c>
      <c r="I136" s="1148"/>
      <c r="J136" s="1124"/>
      <c r="K136" s="1209"/>
      <c r="L136" s="1424" t="s">
        <v>790</v>
      </c>
      <c r="M136" s="1193"/>
    </row>
    <row r="137" spans="1:16195" s="1177" customFormat="1" ht="30.6">
      <c r="A137" s="1138">
        <v>13</v>
      </c>
      <c r="B137" s="1172" t="s">
        <v>1623</v>
      </c>
      <c r="C137" s="1173" t="s">
        <v>164</v>
      </c>
      <c r="D137" s="1174">
        <v>0.06</v>
      </c>
      <c r="E137" s="1174"/>
      <c r="F137" s="1174"/>
      <c r="G137" s="1174">
        <f>+D137</f>
        <v>0.06</v>
      </c>
      <c r="H137" s="1175" t="s">
        <v>379</v>
      </c>
      <c r="I137" s="1267"/>
      <c r="J137" s="1174"/>
      <c r="K137" s="1174"/>
      <c r="L137" s="1425"/>
      <c r="M137" s="1132"/>
    </row>
    <row r="138" spans="1:16195" s="1275" customFormat="1" ht="30.6">
      <c r="A138" s="1148">
        <v>14</v>
      </c>
      <c r="B138" s="1268" t="s">
        <v>1632</v>
      </c>
      <c r="C138" s="1269" t="s">
        <v>1633</v>
      </c>
      <c r="D138" s="1270">
        <f>+G138</f>
        <v>0.1</v>
      </c>
      <c r="E138" s="1270"/>
      <c r="F138" s="1270"/>
      <c r="G138" s="1270">
        <v>0.1</v>
      </c>
      <c r="H138" s="1271" t="s">
        <v>846</v>
      </c>
      <c r="I138" s="1272"/>
      <c r="J138" s="1270"/>
      <c r="K138" s="1270"/>
      <c r="L138" s="1273"/>
      <c r="M138" s="1132"/>
      <c r="N138" s="1274"/>
      <c r="P138" s="1274"/>
      <c r="R138" s="1276"/>
      <c r="S138" s="1277"/>
    </row>
    <row r="139" spans="1:16195" s="1275" customFormat="1" ht="15.3">
      <c r="A139" s="1138">
        <v>15</v>
      </c>
      <c r="B139" s="1268" t="s">
        <v>1634</v>
      </c>
      <c r="C139" s="1269" t="s">
        <v>1633</v>
      </c>
      <c r="D139" s="1270">
        <f>+G139</f>
        <v>2</v>
      </c>
      <c r="E139" s="1270"/>
      <c r="F139" s="1270"/>
      <c r="G139" s="1270">
        <f>200*0.01</f>
        <v>2</v>
      </c>
      <c r="H139" s="1271" t="s">
        <v>846</v>
      </c>
      <c r="I139" s="1272"/>
      <c r="J139" s="1270"/>
      <c r="K139" s="1270"/>
      <c r="L139" s="1273"/>
      <c r="M139" s="1132"/>
      <c r="N139" s="1274"/>
      <c r="P139" s="1274"/>
      <c r="R139" s="1276"/>
      <c r="S139" s="1277"/>
    </row>
    <row r="140" spans="1:16195" s="1275" customFormat="1" ht="15.3">
      <c r="A140" s="1138">
        <v>16</v>
      </c>
      <c r="B140" s="1268" t="s">
        <v>1653</v>
      </c>
      <c r="C140" s="1269" t="s">
        <v>146</v>
      </c>
      <c r="D140" s="1270">
        <v>5.3999999999999999E-2</v>
      </c>
      <c r="E140" s="1270"/>
      <c r="F140" s="1270"/>
      <c r="G140" s="1270">
        <f>+D140</f>
        <v>5.3999999999999999E-2</v>
      </c>
      <c r="H140" s="1271" t="s">
        <v>292</v>
      </c>
      <c r="I140" s="1272"/>
      <c r="J140" s="1270"/>
      <c r="K140" s="1270"/>
      <c r="L140" s="1273"/>
      <c r="M140" s="1132"/>
      <c r="N140" s="1274"/>
      <c r="P140" s="1274"/>
      <c r="R140" s="1276"/>
      <c r="S140" s="1277"/>
    </row>
    <row r="141" spans="1:16195" s="1278" customFormat="1" ht="45">
      <c r="A141" s="1133" t="s">
        <v>401</v>
      </c>
      <c r="B141" s="1134" t="s">
        <v>488</v>
      </c>
      <c r="C141" s="1250">
        <f>+A154</f>
        <v>13</v>
      </c>
      <c r="D141" s="1251">
        <f>SUM(D142:D154)</f>
        <v>159.249</v>
      </c>
      <c r="E141" s="1251">
        <f t="shared" ref="E141:G141" si="4">SUM(E142:E154)</f>
        <v>0</v>
      </c>
      <c r="F141" s="1251">
        <f t="shared" si="4"/>
        <v>0</v>
      </c>
      <c r="G141" s="1251">
        <f t="shared" si="4"/>
        <v>60.548999999999992</v>
      </c>
      <c r="H141" s="1116"/>
      <c r="I141" s="1240"/>
      <c r="J141" s="1124"/>
      <c r="K141" s="511"/>
      <c r="L141" s="1241"/>
      <c r="M141" s="1111" t="s">
        <v>1042</v>
      </c>
      <c r="N141" s="1095">
        <v>1</v>
      </c>
      <c r="O141" s="1095">
        <v>0.2</v>
      </c>
      <c r="P141" s="1095"/>
      <c r="Q141" s="1095"/>
      <c r="R141" s="1095"/>
      <c r="S141" s="1095"/>
      <c r="T141" s="1095"/>
      <c r="U141" s="1095"/>
      <c r="V141" s="1095"/>
      <c r="W141" s="1095"/>
      <c r="X141" s="1095"/>
      <c r="Y141" s="1095"/>
      <c r="Z141" s="1095"/>
      <c r="AA141" s="1095"/>
      <c r="AB141" s="1095"/>
      <c r="AC141" s="1095"/>
      <c r="AD141" s="1095"/>
      <c r="AE141" s="1095"/>
      <c r="AF141" s="1095"/>
      <c r="AG141" s="1095"/>
      <c r="AH141" s="1095"/>
      <c r="AI141" s="1095"/>
      <c r="AJ141" s="1095"/>
      <c r="AK141" s="1095"/>
      <c r="AL141" s="1095"/>
      <c r="AM141" s="1095"/>
      <c r="AN141" s="1095"/>
      <c r="AO141" s="1095"/>
      <c r="AP141" s="1095"/>
      <c r="AQ141" s="1095"/>
      <c r="AR141" s="1095"/>
      <c r="AS141" s="1095"/>
      <c r="AT141" s="1095"/>
      <c r="AU141" s="1095"/>
      <c r="AV141" s="1095"/>
      <c r="AW141" s="1095"/>
      <c r="AX141" s="1095"/>
      <c r="AY141" s="1095"/>
      <c r="AZ141" s="1095"/>
      <c r="BA141" s="1095"/>
      <c r="BB141" s="1095"/>
      <c r="BC141" s="1095"/>
      <c r="BD141" s="1095"/>
      <c r="BE141" s="1095"/>
      <c r="BF141" s="1095"/>
      <c r="BG141" s="1095"/>
      <c r="BH141" s="1095"/>
      <c r="BI141" s="1095"/>
      <c r="BJ141" s="1095"/>
      <c r="BK141" s="1095"/>
      <c r="BL141" s="1095"/>
      <c r="BM141" s="1095"/>
      <c r="BN141" s="1095"/>
      <c r="BO141" s="1095"/>
      <c r="BP141" s="1095"/>
      <c r="BQ141" s="1095"/>
      <c r="BR141" s="1095"/>
      <c r="BS141" s="1095"/>
      <c r="BT141" s="1095"/>
      <c r="BU141" s="1095"/>
      <c r="BV141" s="1095"/>
      <c r="BW141" s="1095"/>
      <c r="BX141" s="1095"/>
      <c r="BY141" s="1095"/>
      <c r="BZ141" s="1095"/>
      <c r="CA141" s="1095"/>
      <c r="CB141" s="1095"/>
      <c r="CC141" s="1095"/>
      <c r="CD141" s="1095"/>
      <c r="CE141" s="1095"/>
      <c r="CF141" s="1095"/>
      <c r="CG141" s="1095"/>
      <c r="CH141" s="1095"/>
      <c r="CI141" s="1095"/>
      <c r="CJ141" s="1095"/>
      <c r="CK141" s="1095"/>
      <c r="CL141" s="1095"/>
      <c r="CM141" s="1095"/>
      <c r="CN141" s="1095"/>
      <c r="CO141" s="1095"/>
      <c r="CP141" s="1095"/>
      <c r="CQ141" s="1095"/>
      <c r="CR141" s="1095"/>
      <c r="CS141" s="1095"/>
      <c r="CT141" s="1095"/>
      <c r="CU141" s="1095"/>
      <c r="CV141" s="1095"/>
      <c r="CW141" s="1095"/>
      <c r="CX141" s="1095"/>
      <c r="CY141" s="1095"/>
      <c r="CZ141" s="1095"/>
      <c r="DA141" s="1095"/>
      <c r="DB141" s="1095"/>
      <c r="DC141" s="1095"/>
      <c r="DD141" s="1095"/>
      <c r="DE141" s="1095"/>
      <c r="DF141" s="1095"/>
      <c r="DG141" s="1095"/>
      <c r="DH141" s="1095"/>
      <c r="DI141" s="1095"/>
      <c r="DJ141" s="1095"/>
      <c r="DK141" s="1095"/>
      <c r="DL141" s="1095"/>
      <c r="DM141" s="1095"/>
      <c r="DN141" s="1095"/>
      <c r="DO141" s="1095"/>
      <c r="DP141" s="1095"/>
      <c r="DQ141" s="1095"/>
      <c r="DR141" s="1095"/>
      <c r="DS141" s="1095"/>
      <c r="DT141" s="1095"/>
      <c r="DU141" s="1095"/>
      <c r="DV141" s="1095"/>
      <c r="DW141" s="1095"/>
      <c r="DX141" s="1095"/>
      <c r="DY141" s="1095"/>
      <c r="DZ141" s="1095"/>
      <c r="EA141" s="1095"/>
      <c r="EB141" s="1095"/>
      <c r="EC141" s="1095"/>
      <c r="ED141" s="1095"/>
      <c r="EE141" s="1095"/>
      <c r="EF141" s="1095"/>
      <c r="EG141" s="1095"/>
      <c r="EH141" s="1095"/>
      <c r="EI141" s="1095"/>
      <c r="EJ141" s="1095"/>
      <c r="EK141" s="1095"/>
      <c r="EL141" s="1095"/>
      <c r="EM141" s="1095"/>
      <c r="EN141" s="1095"/>
      <c r="EO141" s="1095"/>
      <c r="EP141" s="1095"/>
      <c r="EQ141" s="1095"/>
      <c r="ER141" s="1095"/>
      <c r="ES141" s="1095"/>
      <c r="ET141" s="1095"/>
      <c r="EU141" s="1095"/>
      <c r="EV141" s="1095"/>
      <c r="EW141" s="1095"/>
      <c r="EX141" s="1095"/>
      <c r="EY141" s="1095"/>
      <c r="EZ141" s="1095"/>
      <c r="FA141" s="1095"/>
      <c r="FB141" s="1095"/>
      <c r="FC141" s="1095"/>
      <c r="FD141" s="1095"/>
      <c r="FE141" s="1095"/>
      <c r="FF141" s="1095"/>
      <c r="FG141" s="1095"/>
      <c r="FH141" s="1095"/>
      <c r="FI141" s="1095"/>
      <c r="FJ141" s="1095"/>
      <c r="FK141" s="1095"/>
      <c r="FL141" s="1095"/>
      <c r="FM141" s="1095"/>
      <c r="FN141" s="1095"/>
      <c r="FO141" s="1095"/>
      <c r="FP141" s="1095"/>
      <c r="FQ141" s="1095"/>
      <c r="FR141" s="1095"/>
      <c r="FS141" s="1095"/>
      <c r="FT141" s="1095"/>
      <c r="FU141" s="1095"/>
      <c r="FV141" s="1095"/>
      <c r="FW141" s="1095"/>
      <c r="FX141" s="1095"/>
      <c r="FY141" s="1095"/>
      <c r="FZ141" s="1095"/>
      <c r="GA141" s="1095"/>
      <c r="GB141" s="1095"/>
      <c r="GC141" s="1095"/>
      <c r="GD141" s="1095"/>
      <c r="GE141" s="1095"/>
      <c r="GF141" s="1095"/>
      <c r="GG141" s="1095"/>
      <c r="GH141" s="1095"/>
      <c r="GI141" s="1095"/>
      <c r="GJ141" s="1095"/>
      <c r="GK141" s="1095"/>
      <c r="GL141" s="1095"/>
      <c r="GM141" s="1095"/>
      <c r="GN141" s="1095"/>
      <c r="GO141" s="1095"/>
      <c r="GP141" s="1095"/>
      <c r="GQ141" s="1095"/>
      <c r="GR141" s="1095"/>
      <c r="GS141" s="1095"/>
      <c r="GT141" s="1095"/>
      <c r="GU141" s="1095"/>
      <c r="GV141" s="1095"/>
      <c r="GW141" s="1095"/>
      <c r="GX141" s="1095"/>
      <c r="GY141" s="1095"/>
      <c r="GZ141" s="1095"/>
      <c r="HA141" s="1095"/>
      <c r="HB141" s="1095"/>
      <c r="HC141" s="1095"/>
      <c r="HD141" s="1095"/>
      <c r="HE141" s="1095"/>
      <c r="HF141" s="1095"/>
      <c r="HG141" s="1095"/>
      <c r="HH141" s="1095"/>
      <c r="HI141" s="1095"/>
      <c r="HJ141" s="1095"/>
      <c r="HK141" s="1095"/>
      <c r="HL141" s="1095"/>
      <c r="HM141" s="1095"/>
      <c r="HN141" s="1095"/>
      <c r="HO141" s="1095"/>
      <c r="HP141" s="1095"/>
      <c r="HQ141" s="1095"/>
      <c r="HR141" s="1095"/>
      <c r="HS141" s="1095"/>
      <c r="HT141" s="1095"/>
      <c r="HU141" s="1095"/>
      <c r="HV141" s="1095"/>
      <c r="HW141" s="1095"/>
      <c r="HX141" s="1095"/>
      <c r="HY141" s="1095"/>
      <c r="HZ141" s="1095"/>
      <c r="IA141" s="1095"/>
      <c r="IB141" s="1095"/>
      <c r="IC141" s="1095"/>
      <c r="ID141" s="1095"/>
      <c r="IE141" s="1095"/>
      <c r="IF141" s="1095"/>
      <c r="IG141" s="1095"/>
      <c r="IH141" s="1095"/>
      <c r="II141" s="1095"/>
      <c r="IJ141" s="1095"/>
      <c r="IK141" s="1095"/>
      <c r="IL141" s="1095"/>
      <c r="IM141" s="1095"/>
      <c r="IN141" s="1095"/>
      <c r="IO141" s="1095"/>
      <c r="IP141" s="1095"/>
      <c r="IQ141" s="1095"/>
      <c r="IR141" s="1095"/>
      <c r="IS141" s="1095"/>
      <c r="IT141" s="1095"/>
      <c r="IU141" s="1095"/>
      <c r="IV141" s="1095"/>
      <c r="IW141" s="1095"/>
      <c r="IX141" s="1095"/>
      <c r="IY141" s="1095"/>
      <c r="IZ141" s="1095"/>
      <c r="JA141" s="1095"/>
      <c r="JB141" s="1095"/>
      <c r="JC141" s="1095"/>
      <c r="JD141" s="1095"/>
      <c r="JE141" s="1095"/>
      <c r="JF141" s="1095"/>
      <c r="JG141" s="1095"/>
      <c r="JH141" s="1095"/>
      <c r="JI141" s="1095"/>
      <c r="JJ141" s="1095"/>
      <c r="JK141" s="1095"/>
      <c r="JL141" s="1095"/>
      <c r="JM141" s="1095"/>
      <c r="JN141" s="1095"/>
      <c r="JO141" s="1095"/>
      <c r="JP141" s="1095"/>
      <c r="JQ141" s="1095"/>
      <c r="JR141" s="1095"/>
      <c r="JS141" s="1095"/>
      <c r="JT141" s="1095"/>
      <c r="JU141" s="1095"/>
      <c r="JV141" s="1095"/>
      <c r="JW141" s="1095"/>
      <c r="JX141" s="1095"/>
      <c r="JY141" s="1095"/>
      <c r="JZ141" s="1095"/>
      <c r="KA141" s="1095"/>
      <c r="KB141" s="1095"/>
      <c r="KC141" s="1095"/>
      <c r="KD141" s="1095"/>
      <c r="KE141" s="1095"/>
      <c r="KF141" s="1095"/>
      <c r="KG141" s="1095"/>
      <c r="KH141" s="1095"/>
      <c r="KI141" s="1095"/>
      <c r="KJ141" s="1095"/>
      <c r="KK141" s="1095"/>
      <c r="KL141" s="1095"/>
      <c r="KM141" s="1095"/>
      <c r="KN141" s="1095"/>
      <c r="KO141" s="1095"/>
      <c r="KP141" s="1095"/>
      <c r="KQ141" s="1095"/>
      <c r="KR141" s="1095"/>
      <c r="KS141" s="1095"/>
      <c r="KT141" s="1095"/>
      <c r="KU141" s="1095"/>
      <c r="KV141" s="1095"/>
      <c r="KW141" s="1095"/>
      <c r="KX141" s="1095"/>
      <c r="KY141" s="1095"/>
      <c r="KZ141" s="1095"/>
      <c r="LA141" s="1095"/>
      <c r="LB141" s="1095"/>
      <c r="LC141" s="1095"/>
      <c r="LD141" s="1095"/>
      <c r="LE141" s="1095"/>
      <c r="LF141" s="1095"/>
      <c r="LG141" s="1095"/>
      <c r="LH141" s="1095"/>
      <c r="LI141" s="1095"/>
      <c r="LJ141" s="1095"/>
      <c r="LK141" s="1095"/>
      <c r="LL141" s="1095"/>
      <c r="LM141" s="1095"/>
      <c r="LN141" s="1095"/>
      <c r="LO141" s="1095"/>
      <c r="LP141" s="1095"/>
      <c r="LQ141" s="1095"/>
      <c r="LR141" s="1095"/>
      <c r="LS141" s="1095"/>
      <c r="LT141" s="1095"/>
      <c r="LU141" s="1095"/>
      <c r="LV141" s="1095"/>
      <c r="LW141" s="1095"/>
      <c r="LX141" s="1095"/>
      <c r="LY141" s="1095"/>
      <c r="LZ141" s="1095"/>
      <c r="MA141" s="1095"/>
      <c r="MB141" s="1095"/>
      <c r="MC141" s="1095"/>
      <c r="MD141" s="1095"/>
      <c r="ME141" s="1095"/>
      <c r="MF141" s="1095"/>
      <c r="MG141" s="1095"/>
      <c r="MH141" s="1095"/>
      <c r="MI141" s="1095"/>
      <c r="MJ141" s="1095"/>
      <c r="MK141" s="1095"/>
      <c r="ML141" s="1095"/>
      <c r="MM141" s="1095"/>
      <c r="MN141" s="1095"/>
      <c r="MO141" s="1095"/>
      <c r="MP141" s="1095"/>
      <c r="MQ141" s="1095"/>
      <c r="MR141" s="1095"/>
      <c r="MS141" s="1095"/>
      <c r="MT141" s="1095"/>
      <c r="MU141" s="1095"/>
      <c r="MV141" s="1095"/>
      <c r="MW141" s="1095"/>
      <c r="MX141" s="1095"/>
      <c r="MY141" s="1095"/>
      <c r="MZ141" s="1095"/>
      <c r="NA141" s="1095"/>
      <c r="NB141" s="1095"/>
      <c r="NC141" s="1095"/>
      <c r="ND141" s="1095"/>
      <c r="NE141" s="1095"/>
      <c r="NF141" s="1095"/>
      <c r="NG141" s="1095"/>
      <c r="NH141" s="1095"/>
      <c r="NI141" s="1095"/>
      <c r="NJ141" s="1095"/>
      <c r="NK141" s="1095"/>
      <c r="NL141" s="1095"/>
      <c r="NM141" s="1095"/>
      <c r="NN141" s="1095"/>
      <c r="NO141" s="1095"/>
      <c r="NP141" s="1095"/>
      <c r="NQ141" s="1095"/>
      <c r="NR141" s="1095"/>
      <c r="NS141" s="1095"/>
      <c r="NT141" s="1095"/>
      <c r="NU141" s="1095"/>
      <c r="NV141" s="1095"/>
      <c r="NW141" s="1095"/>
      <c r="NX141" s="1095"/>
      <c r="NY141" s="1095"/>
      <c r="NZ141" s="1095"/>
      <c r="OA141" s="1095"/>
      <c r="OB141" s="1095"/>
      <c r="OC141" s="1095"/>
      <c r="OD141" s="1095"/>
      <c r="OE141" s="1095"/>
      <c r="OF141" s="1095"/>
      <c r="OG141" s="1095"/>
      <c r="OH141" s="1095"/>
      <c r="OI141" s="1095"/>
      <c r="OJ141" s="1095"/>
      <c r="OK141" s="1095"/>
      <c r="OL141" s="1095"/>
      <c r="OM141" s="1095"/>
      <c r="ON141" s="1095"/>
      <c r="OO141" s="1095"/>
      <c r="OP141" s="1095"/>
      <c r="OQ141" s="1095"/>
      <c r="OR141" s="1095"/>
      <c r="OS141" s="1095"/>
      <c r="OT141" s="1095"/>
      <c r="OU141" s="1095"/>
      <c r="OV141" s="1095"/>
      <c r="OW141" s="1095"/>
      <c r="OX141" s="1095"/>
      <c r="OY141" s="1095"/>
      <c r="OZ141" s="1095"/>
      <c r="PA141" s="1095"/>
      <c r="PB141" s="1095"/>
      <c r="PC141" s="1095"/>
      <c r="PD141" s="1095"/>
      <c r="PE141" s="1095"/>
      <c r="PF141" s="1095"/>
      <c r="PG141" s="1095"/>
      <c r="PH141" s="1095"/>
      <c r="PI141" s="1095"/>
      <c r="PJ141" s="1095"/>
      <c r="PK141" s="1095"/>
      <c r="PL141" s="1095"/>
      <c r="PM141" s="1095"/>
      <c r="PN141" s="1095"/>
      <c r="PO141" s="1095"/>
      <c r="PP141" s="1095"/>
      <c r="PQ141" s="1095"/>
      <c r="PR141" s="1095"/>
      <c r="PS141" s="1095"/>
      <c r="PT141" s="1095"/>
      <c r="PU141" s="1095"/>
      <c r="PV141" s="1095"/>
      <c r="PW141" s="1095"/>
      <c r="PX141" s="1095"/>
      <c r="PY141" s="1095"/>
      <c r="PZ141" s="1095"/>
      <c r="QA141" s="1095"/>
      <c r="QB141" s="1095"/>
      <c r="QC141" s="1095"/>
      <c r="QD141" s="1095"/>
      <c r="QE141" s="1095"/>
      <c r="QF141" s="1095"/>
      <c r="QG141" s="1095"/>
      <c r="QH141" s="1095"/>
      <c r="QI141" s="1095"/>
      <c r="QJ141" s="1095"/>
      <c r="QK141" s="1095"/>
      <c r="QL141" s="1095"/>
      <c r="QM141" s="1095"/>
      <c r="QN141" s="1095"/>
      <c r="QO141" s="1095"/>
      <c r="QP141" s="1095"/>
      <c r="QQ141" s="1095"/>
      <c r="QR141" s="1095"/>
      <c r="QS141" s="1095"/>
      <c r="QT141" s="1095"/>
      <c r="QU141" s="1095"/>
      <c r="QV141" s="1095"/>
      <c r="QW141" s="1095"/>
      <c r="QX141" s="1095"/>
      <c r="QY141" s="1095"/>
      <c r="QZ141" s="1095"/>
      <c r="RA141" s="1095"/>
      <c r="RB141" s="1095"/>
      <c r="RC141" s="1095"/>
      <c r="RD141" s="1095"/>
      <c r="RE141" s="1095"/>
      <c r="RF141" s="1095"/>
      <c r="RG141" s="1095"/>
      <c r="RH141" s="1095"/>
      <c r="RI141" s="1095"/>
      <c r="RJ141" s="1095"/>
      <c r="RK141" s="1095"/>
      <c r="RL141" s="1095"/>
      <c r="RM141" s="1095"/>
      <c r="RN141" s="1095"/>
      <c r="RO141" s="1095"/>
      <c r="RP141" s="1095"/>
      <c r="RQ141" s="1095"/>
      <c r="RR141" s="1095"/>
      <c r="RS141" s="1095"/>
      <c r="RT141" s="1095"/>
      <c r="RU141" s="1095"/>
      <c r="RV141" s="1095"/>
      <c r="RW141" s="1095"/>
      <c r="RX141" s="1095"/>
      <c r="RY141" s="1095"/>
      <c r="RZ141" s="1095"/>
      <c r="SA141" s="1095"/>
      <c r="SB141" s="1095"/>
      <c r="SC141" s="1095"/>
      <c r="SD141" s="1095"/>
      <c r="SE141" s="1095"/>
      <c r="SF141" s="1095"/>
      <c r="SG141" s="1095"/>
      <c r="SH141" s="1095"/>
      <c r="SI141" s="1095"/>
      <c r="SJ141" s="1095"/>
      <c r="SK141" s="1095"/>
      <c r="SL141" s="1095"/>
      <c r="SM141" s="1095"/>
      <c r="SN141" s="1095"/>
      <c r="SO141" s="1095"/>
      <c r="SP141" s="1095"/>
      <c r="SQ141" s="1095"/>
      <c r="SR141" s="1095"/>
      <c r="SS141" s="1095"/>
      <c r="ST141" s="1095"/>
      <c r="SU141" s="1095"/>
      <c r="SV141" s="1095"/>
      <c r="SW141" s="1095"/>
      <c r="SX141" s="1095"/>
      <c r="SY141" s="1095"/>
      <c r="SZ141" s="1095"/>
      <c r="TA141" s="1095"/>
      <c r="TB141" s="1095"/>
      <c r="TC141" s="1095"/>
      <c r="TD141" s="1095"/>
      <c r="TE141" s="1095"/>
      <c r="TF141" s="1095"/>
      <c r="TG141" s="1095"/>
      <c r="TH141" s="1095"/>
      <c r="TI141" s="1095"/>
      <c r="TJ141" s="1095"/>
      <c r="TK141" s="1095"/>
      <c r="TL141" s="1095"/>
      <c r="TM141" s="1095"/>
      <c r="TN141" s="1095"/>
      <c r="TO141" s="1095"/>
      <c r="TP141" s="1095"/>
      <c r="TQ141" s="1095"/>
      <c r="TR141" s="1095"/>
      <c r="TS141" s="1095"/>
      <c r="TT141" s="1095"/>
      <c r="TU141" s="1095"/>
      <c r="TV141" s="1095"/>
      <c r="TW141" s="1095"/>
      <c r="TX141" s="1095"/>
      <c r="TY141" s="1095"/>
      <c r="TZ141" s="1095"/>
      <c r="UA141" s="1095"/>
      <c r="UB141" s="1095"/>
      <c r="UC141" s="1095"/>
      <c r="UD141" s="1095"/>
      <c r="UE141" s="1095"/>
      <c r="UF141" s="1095"/>
      <c r="UG141" s="1095"/>
      <c r="UH141" s="1095"/>
      <c r="UI141" s="1095"/>
      <c r="UJ141" s="1095"/>
      <c r="UK141" s="1095"/>
      <c r="UL141" s="1095"/>
      <c r="UM141" s="1095"/>
      <c r="UN141" s="1095"/>
      <c r="UO141" s="1095"/>
      <c r="UP141" s="1095"/>
      <c r="UQ141" s="1095"/>
      <c r="UR141" s="1095"/>
      <c r="US141" s="1095"/>
      <c r="UT141" s="1095"/>
      <c r="UU141" s="1095"/>
      <c r="UV141" s="1095"/>
      <c r="UW141" s="1095"/>
      <c r="UX141" s="1095"/>
      <c r="UY141" s="1095"/>
      <c r="UZ141" s="1095"/>
      <c r="VA141" s="1095"/>
      <c r="VB141" s="1095"/>
      <c r="VC141" s="1095"/>
      <c r="VD141" s="1095"/>
      <c r="VE141" s="1095"/>
      <c r="VF141" s="1095"/>
      <c r="VG141" s="1095"/>
      <c r="VH141" s="1095"/>
      <c r="VI141" s="1095"/>
      <c r="VJ141" s="1095"/>
      <c r="VK141" s="1095"/>
      <c r="VL141" s="1095"/>
      <c r="VM141" s="1095"/>
      <c r="VN141" s="1095"/>
      <c r="VO141" s="1095"/>
      <c r="VP141" s="1095"/>
      <c r="VQ141" s="1095"/>
      <c r="VR141" s="1095"/>
      <c r="VS141" s="1095"/>
      <c r="VT141" s="1095"/>
      <c r="VU141" s="1095"/>
      <c r="VV141" s="1095"/>
      <c r="VW141" s="1095"/>
      <c r="VX141" s="1095"/>
      <c r="VY141" s="1095"/>
      <c r="VZ141" s="1095"/>
      <c r="WA141" s="1095"/>
      <c r="WB141" s="1095"/>
      <c r="WC141" s="1095"/>
      <c r="WD141" s="1095"/>
      <c r="WE141" s="1095"/>
      <c r="WF141" s="1095"/>
      <c r="WG141" s="1095"/>
      <c r="WH141" s="1095"/>
      <c r="WI141" s="1095"/>
      <c r="WJ141" s="1095"/>
      <c r="WK141" s="1095"/>
      <c r="WL141" s="1095"/>
      <c r="WM141" s="1095"/>
      <c r="WN141" s="1095"/>
      <c r="WO141" s="1095"/>
      <c r="WP141" s="1095"/>
      <c r="WQ141" s="1095"/>
      <c r="WR141" s="1095"/>
      <c r="WS141" s="1095"/>
      <c r="WT141" s="1095"/>
      <c r="WU141" s="1095"/>
      <c r="WV141" s="1095"/>
      <c r="WW141" s="1095"/>
      <c r="WX141" s="1095"/>
      <c r="WY141" s="1095"/>
      <c r="WZ141" s="1095"/>
      <c r="XA141" s="1095"/>
      <c r="XB141" s="1095"/>
      <c r="XC141" s="1095"/>
      <c r="XD141" s="1095"/>
      <c r="XE141" s="1095"/>
      <c r="XF141" s="1095"/>
      <c r="XG141" s="1095"/>
      <c r="XH141" s="1095"/>
      <c r="XI141" s="1095"/>
      <c r="XJ141" s="1095"/>
      <c r="XK141" s="1095"/>
      <c r="XL141" s="1095"/>
      <c r="XM141" s="1095"/>
      <c r="XN141" s="1095"/>
      <c r="XO141" s="1095"/>
      <c r="XP141" s="1095"/>
      <c r="XQ141" s="1095"/>
      <c r="XR141" s="1095"/>
      <c r="XS141" s="1095"/>
      <c r="XT141" s="1095"/>
      <c r="XU141" s="1095"/>
      <c r="XV141" s="1095"/>
      <c r="XW141" s="1095"/>
      <c r="XX141" s="1095"/>
      <c r="XY141" s="1095"/>
      <c r="XZ141" s="1095"/>
      <c r="YA141" s="1095"/>
      <c r="YB141" s="1095"/>
      <c r="YC141" s="1095"/>
      <c r="YD141" s="1095"/>
      <c r="YE141" s="1095"/>
      <c r="YF141" s="1095"/>
      <c r="YG141" s="1095"/>
      <c r="YH141" s="1095"/>
      <c r="YI141" s="1095"/>
      <c r="YJ141" s="1095"/>
      <c r="YK141" s="1095"/>
      <c r="YL141" s="1095"/>
      <c r="YM141" s="1095"/>
      <c r="YN141" s="1095"/>
      <c r="YO141" s="1095"/>
      <c r="YP141" s="1095"/>
      <c r="YQ141" s="1095"/>
      <c r="YR141" s="1095"/>
      <c r="YS141" s="1095"/>
      <c r="YT141" s="1095"/>
      <c r="YU141" s="1095"/>
      <c r="YV141" s="1095"/>
      <c r="YW141" s="1095"/>
      <c r="YX141" s="1095"/>
      <c r="YY141" s="1095"/>
      <c r="YZ141" s="1095"/>
      <c r="ZA141" s="1095"/>
      <c r="ZB141" s="1095"/>
      <c r="ZC141" s="1095"/>
      <c r="ZD141" s="1095"/>
      <c r="ZE141" s="1095"/>
      <c r="ZF141" s="1095"/>
      <c r="ZG141" s="1095"/>
      <c r="ZH141" s="1095"/>
      <c r="ZI141" s="1095"/>
      <c r="ZJ141" s="1095"/>
      <c r="ZK141" s="1095"/>
      <c r="ZL141" s="1095"/>
      <c r="ZM141" s="1095"/>
      <c r="ZN141" s="1095"/>
      <c r="ZO141" s="1095"/>
      <c r="ZP141" s="1095"/>
      <c r="ZQ141" s="1095"/>
      <c r="ZR141" s="1095"/>
      <c r="ZS141" s="1095"/>
      <c r="ZT141" s="1095"/>
      <c r="ZU141" s="1095"/>
      <c r="ZV141" s="1095"/>
      <c r="ZW141" s="1095"/>
      <c r="ZX141" s="1095"/>
      <c r="ZY141" s="1095"/>
      <c r="ZZ141" s="1095"/>
      <c r="AAA141" s="1095"/>
      <c r="AAB141" s="1095"/>
      <c r="AAC141" s="1095"/>
      <c r="AAD141" s="1095"/>
      <c r="AAE141" s="1095"/>
      <c r="AAF141" s="1095"/>
      <c r="AAG141" s="1095"/>
      <c r="AAH141" s="1095"/>
      <c r="AAI141" s="1095"/>
      <c r="AAJ141" s="1095"/>
      <c r="AAK141" s="1095"/>
      <c r="AAL141" s="1095"/>
      <c r="AAM141" s="1095"/>
      <c r="AAN141" s="1095"/>
      <c r="AAO141" s="1095"/>
      <c r="AAP141" s="1095"/>
      <c r="AAQ141" s="1095"/>
      <c r="AAR141" s="1095"/>
      <c r="AAS141" s="1095"/>
      <c r="AAT141" s="1095"/>
      <c r="AAU141" s="1095"/>
      <c r="AAV141" s="1095"/>
      <c r="AAW141" s="1095"/>
      <c r="AAX141" s="1095"/>
      <c r="AAY141" s="1095"/>
      <c r="AAZ141" s="1095"/>
      <c r="ABA141" s="1095"/>
      <c r="ABB141" s="1095"/>
      <c r="ABC141" s="1095"/>
      <c r="ABD141" s="1095"/>
      <c r="ABE141" s="1095"/>
      <c r="ABF141" s="1095"/>
      <c r="ABG141" s="1095"/>
      <c r="ABH141" s="1095"/>
      <c r="ABI141" s="1095"/>
      <c r="ABJ141" s="1095"/>
      <c r="ABK141" s="1095"/>
      <c r="ABL141" s="1095"/>
      <c r="ABM141" s="1095"/>
      <c r="ABN141" s="1095"/>
      <c r="ABO141" s="1095"/>
      <c r="ABP141" s="1095"/>
      <c r="ABQ141" s="1095"/>
      <c r="ABR141" s="1095"/>
      <c r="ABS141" s="1095"/>
      <c r="ABT141" s="1095"/>
      <c r="ABU141" s="1095"/>
      <c r="ABV141" s="1095"/>
      <c r="ABW141" s="1095"/>
      <c r="ABX141" s="1095"/>
      <c r="ABY141" s="1095"/>
      <c r="ABZ141" s="1095"/>
      <c r="ACA141" s="1095"/>
      <c r="ACB141" s="1095"/>
      <c r="ACC141" s="1095"/>
      <c r="ACD141" s="1095"/>
      <c r="ACE141" s="1095"/>
      <c r="ACF141" s="1095"/>
      <c r="ACG141" s="1095"/>
      <c r="ACH141" s="1095"/>
      <c r="ACI141" s="1095"/>
      <c r="ACJ141" s="1095"/>
      <c r="ACK141" s="1095"/>
      <c r="ACL141" s="1095"/>
      <c r="ACM141" s="1095"/>
      <c r="ACN141" s="1095"/>
      <c r="ACO141" s="1095"/>
      <c r="ACP141" s="1095"/>
      <c r="ACQ141" s="1095"/>
      <c r="ACR141" s="1095"/>
      <c r="ACS141" s="1095"/>
      <c r="ACT141" s="1095"/>
      <c r="ACU141" s="1095"/>
      <c r="ACV141" s="1095"/>
      <c r="ACW141" s="1095"/>
      <c r="ACX141" s="1095"/>
      <c r="ACY141" s="1095"/>
      <c r="ACZ141" s="1095"/>
      <c r="ADA141" s="1095"/>
      <c r="ADB141" s="1095"/>
      <c r="ADC141" s="1095"/>
      <c r="ADD141" s="1095"/>
      <c r="ADE141" s="1095"/>
      <c r="ADF141" s="1095"/>
      <c r="ADG141" s="1095"/>
      <c r="ADH141" s="1095"/>
      <c r="ADI141" s="1095"/>
      <c r="ADJ141" s="1095"/>
      <c r="ADK141" s="1095"/>
      <c r="ADL141" s="1095"/>
      <c r="ADM141" s="1095"/>
      <c r="ADN141" s="1095"/>
      <c r="ADO141" s="1095"/>
      <c r="ADP141" s="1095"/>
      <c r="ADQ141" s="1095"/>
      <c r="ADR141" s="1095"/>
      <c r="ADS141" s="1095"/>
      <c r="ADT141" s="1095"/>
      <c r="ADU141" s="1095"/>
      <c r="ADV141" s="1095"/>
      <c r="ADW141" s="1095"/>
      <c r="ADX141" s="1095"/>
      <c r="ADY141" s="1095"/>
      <c r="ADZ141" s="1095"/>
      <c r="AEA141" s="1095"/>
      <c r="AEB141" s="1095"/>
      <c r="AEC141" s="1095"/>
      <c r="AED141" s="1095"/>
      <c r="AEE141" s="1095"/>
      <c r="AEF141" s="1095"/>
      <c r="AEG141" s="1095"/>
      <c r="AEH141" s="1095"/>
      <c r="AEI141" s="1095"/>
      <c r="AEJ141" s="1095"/>
      <c r="AEK141" s="1095"/>
      <c r="AEL141" s="1095"/>
      <c r="AEM141" s="1095"/>
      <c r="AEN141" s="1095"/>
      <c r="AEO141" s="1095"/>
      <c r="AEP141" s="1095"/>
      <c r="AEQ141" s="1095"/>
      <c r="AER141" s="1095"/>
      <c r="AES141" s="1095"/>
      <c r="AET141" s="1095"/>
      <c r="AEU141" s="1095"/>
      <c r="AEV141" s="1095"/>
      <c r="AEW141" s="1095"/>
      <c r="AEX141" s="1095"/>
      <c r="AEY141" s="1095"/>
      <c r="AEZ141" s="1095"/>
      <c r="AFA141" s="1095"/>
      <c r="AFB141" s="1095"/>
      <c r="AFC141" s="1095"/>
      <c r="AFD141" s="1095"/>
      <c r="AFE141" s="1095"/>
      <c r="AFF141" s="1095"/>
      <c r="AFG141" s="1095"/>
      <c r="AFH141" s="1095"/>
      <c r="AFI141" s="1095"/>
      <c r="AFJ141" s="1095"/>
      <c r="AFK141" s="1095"/>
      <c r="AFL141" s="1095"/>
      <c r="AFM141" s="1095"/>
      <c r="AFN141" s="1095"/>
      <c r="AFO141" s="1095"/>
      <c r="AFP141" s="1095"/>
      <c r="AFQ141" s="1095"/>
      <c r="AFR141" s="1095"/>
      <c r="AFS141" s="1095"/>
      <c r="AFT141" s="1095"/>
      <c r="AFU141" s="1095"/>
      <c r="AFV141" s="1095"/>
      <c r="AFW141" s="1095"/>
      <c r="AFX141" s="1095"/>
      <c r="AFY141" s="1095"/>
      <c r="AFZ141" s="1095"/>
      <c r="AGA141" s="1095"/>
      <c r="AGB141" s="1095"/>
      <c r="AGC141" s="1095"/>
      <c r="AGD141" s="1095"/>
      <c r="AGE141" s="1095"/>
      <c r="AGF141" s="1095"/>
      <c r="AGG141" s="1095"/>
      <c r="AGH141" s="1095"/>
      <c r="AGI141" s="1095"/>
      <c r="AGJ141" s="1095"/>
      <c r="AGK141" s="1095"/>
      <c r="AGL141" s="1095"/>
      <c r="AGM141" s="1095"/>
      <c r="AGN141" s="1095"/>
      <c r="AGO141" s="1095"/>
      <c r="AGP141" s="1095"/>
      <c r="AGQ141" s="1095"/>
      <c r="AGR141" s="1095"/>
      <c r="AGS141" s="1095"/>
      <c r="AGT141" s="1095"/>
      <c r="AGU141" s="1095"/>
      <c r="AGV141" s="1095"/>
      <c r="AGW141" s="1095"/>
      <c r="AGX141" s="1095"/>
      <c r="AGY141" s="1095"/>
      <c r="AGZ141" s="1095"/>
      <c r="AHA141" s="1095"/>
      <c r="AHB141" s="1095"/>
      <c r="AHC141" s="1095"/>
      <c r="AHD141" s="1095"/>
      <c r="AHE141" s="1095"/>
      <c r="AHF141" s="1095"/>
      <c r="AHG141" s="1095"/>
      <c r="AHH141" s="1095"/>
      <c r="AHI141" s="1095"/>
      <c r="AHJ141" s="1095"/>
      <c r="AHK141" s="1095"/>
      <c r="AHL141" s="1095"/>
      <c r="AHM141" s="1095"/>
      <c r="AHN141" s="1095"/>
      <c r="AHO141" s="1095"/>
      <c r="AHP141" s="1095"/>
      <c r="AHQ141" s="1095"/>
      <c r="AHR141" s="1095"/>
      <c r="AHS141" s="1095"/>
      <c r="AHT141" s="1095"/>
      <c r="AHU141" s="1095"/>
      <c r="AHV141" s="1095"/>
      <c r="AHW141" s="1095"/>
      <c r="AHX141" s="1095"/>
      <c r="AHY141" s="1095"/>
      <c r="AHZ141" s="1095"/>
      <c r="AIA141" s="1095"/>
      <c r="AIB141" s="1095"/>
      <c r="AIC141" s="1095"/>
      <c r="AID141" s="1095"/>
      <c r="AIE141" s="1095"/>
      <c r="AIF141" s="1095"/>
      <c r="AIG141" s="1095"/>
      <c r="AIH141" s="1095"/>
      <c r="AII141" s="1095"/>
      <c r="AIJ141" s="1095"/>
      <c r="AIK141" s="1095"/>
      <c r="AIL141" s="1095"/>
      <c r="AIM141" s="1095"/>
      <c r="AIN141" s="1095"/>
      <c r="AIO141" s="1095"/>
      <c r="AIP141" s="1095"/>
      <c r="AIQ141" s="1095"/>
      <c r="AIR141" s="1095"/>
      <c r="AIS141" s="1095"/>
      <c r="AIT141" s="1095"/>
      <c r="AIU141" s="1095"/>
      <c r="AIV141" s="1095"/>
      <c r="AIW141" s="1095"/>
      <c r="AIX141" s="1095"/>
      <c r="AIY141" s="1095"/>
      <c r="AIZ141" s="1095"/>
      <c r="AJA141" s="1095"/>
      <c r="AJB141" s="1095"/>
      <c r="AJC141" s="1095"/>
      <c r="AJD141" s="1095"/>
      <c r="AJE141" s="1095"/>
      <c r="AJF141" s="1095"/>
      <c r="AJG141" s="1095"/>
      <c r="AJH141" s="1095"/>
      <c r="AJI141" s="1095"/>
      <c r="AJJ141" s="1095"/>
      <c r="AJK141" s="1095"/>
      <c r="AJL141" s="1095"/>
      <c r="AJM141" s="1095"/>
      <c r="AJN141" s="1095"/>
      <c r="AJO141" s="1095"/>
      <c r="AJP141" s="1095"/>
      <c r="AJQ141" s="1095"/>
      <c r="AJR141" s="1095"/>
      <c r="AJS141" s="1095"/>
      <c r="AJT141" s="1095"/>
      <c r="AJU141" s="1095"/>
      <c r="AJV141" s="1095"/>
      <c r="AJW141" s="1095"/>
      <c r="AJX141" s="1095"/>
      <c r="AJY141" s="1095"/>
      <c r="AJZ141" s="1095"/>
      <c r="AKA141" s="1095"/>
      <c r="AKB141" s="1095"/>
      <c r="AKC141" s="1095"/>
      <c r="AKD141" s="1095"/>
      <c r="AKE141" s="1095"/>
      <c r="AKF141" s="1095"/>
      <c r="AKG141" s="1095"/>
      <c r="AKH141" s="1095"/>
      <c r="AKI141" s="1095"/>
      <c r="AKJ141" s="1095"/>
      <c r="AKK141" s="1095"/>
      <c r="AKL141" s="1095"/>
      <c r="AKM141" s="1095"/>
      <c r="AKN141" s="1095"/>
      <c r="AKO141" s="1095"/>
      <c r="AKP141" s="1095"/>
      <c r="AKQ141" s="1095"/>
      <c r="AKR141" s="1095"/>
      <c r="AKS141" s="1095"/>
      <c r="AKT141" s="1095"/>
      <c r="AKU141" s="1095"/>
      <c r="AKV141" s="1095"/>
      <c r="AKW141" s="1095"/>
      <c r="AKX141" s="1095"/>
      <c r="AKY141" s="1095"/>
      <c r="AKZ141" s="1095"/>
      <c r="ALA141" s="1095"/>
      <c r="ALB141" s="1095"/>
      <c r="ALC141" s="1095"/>
      <c r="ALD141" s="1095"/>
      <c r="ALE141" s="1095"/>
      <c r="ALF141" s="1095"/>
      <c r="ALG141" s="1095"/>
      <c r="ALH141" s="1095"/>
      <c r="ALI141" s="1095"/>
      <c r="ALJ141" s="1095"/>
      <c r="ALK141" s="1095"/>
      <c r="ALL141" s="1095"/>
      <c r="ALM141" s="1095"/>
      <c r="ALN141" s="1095"/>
      <c r="ALO141" s="1095"/>
      <c r="ALP141" s="1095"/>
      <c r="ALQ141" s="1095"/>
      <c r="ALR141" s="1095"/>
      <c r="ALS141" s="1095"/>
      <c r="ALT141" s="1095"/>
      <c r="ALU141" s="1095"/>
      <c r="ALV141" s="1095"/>
      <c r="ALW141" s="1095"/>
      <c r="ALX141" s="1095"/>
      <c r="ALY141" s="1095"/>
      <c r="ALZ141" s="1095"/>
      <c r="AMA141" s="1095"/>
      <c r="AMB141" s="1095"/>
      <c r="AMC141" s="1095"/>
      <c r="AMD141" s="1095"/>
      <c r="AME141" s="1095"/>
      <c r="AMF141" s="1095"/>
      <c r="AMG141" s="1095"/>
      <c r="AMH141" s="1095"/>
      <c r="AMI141" s="1095"/>
      <c r="AMJ141" s="1095"/>
      <c r="AMK141" s="1095"/>
      <c r="AML141" s="1095"/>
      <c r="AMM141" s="1095"/>
      <c r="AMN141" s="1095"/>
      <c r="AMO141" s="1095"/>
      <c r="AMP141" s="1095"/>
      <c r="AMQ141" s="1095"/>
      <c r="AMR141" s="1095"/>
      <c r="AMS141" s="1095"/>
      <c r="AMT141" s="1095"/>
      <c r="AMU141" s="1095"/>
      <c r="AMV141" s="1095"/>
      <c r="AMW141" s="1095"/>
      <c r="AMX141" s="1095"/>
      <c r="AMY141" s="1095"/>
      <c r="AMZ141" s="1095"/>
      <c r="ANA141" s="1095"/>
      <c r="ANB141" s="1095"/>
      <c r="ANC141" s="1095"/>
      <c r="AND141" s="1095"/>
      <c r="ANE141" s="1095"/>
      <c r="ANF141" s="1095"/>
      <c r="ANG141" s="1095"/>
      <c r="ANH141" s="1095"/>
      <c r="ANI141" s="1095"/>
      <c r="ANJ141" s="1095"/>
      <c r="ANK141" s="1095"/>
      <c r="ANL141" s="1095"/>
      <c r="ANM141" s="1095"/>
      <c r="ANN141" s="1095"/>
      <c r="ANO141" s="1095"/>
      <c r="ANP141" s="1095"/>
      <c r="ANQ141" s="1095"/>
      <c r="ANR141" s="1095"/>
      <c r="ANS141" s="1095"/>
      <c r="ANT141" s="1095"/>
      <c r="ANU141" s="1095"/>
      <c r="ANV141" s="1095"/>
      <c r="ANW141" s="1095"/>
      <c r="ANX141" s="1095"/>
      <c r="ANY141" s="1095"/>
      <c r="ANZ141" s="1095"/>
      <c r="AOA141" s="1095"/>
      <c r="AOB141" s="1095"/>
      <c r="AOC141" s="1095"/>
      <c r="AOD141" s="1095"/>
      <c r="AOE141" s="1095"/>
      <c r="AOF141" s="1095"/>
      <c r="AOG141" s="1095"/>
      <c r="AOH141" s="1095"/>
      <c r="AOI141" s="1095"/>
      <c r="AOJ141" s="1095"/>
      <c r="AOK141" s="1095"/>
      <c r="AOL141" s="1095"/>
      <c r="AOM141" s="1095"/>
      <c r="AON141" s="1095"/>
      <c r="AOO141" s="1095"/>
      <c r="AOP141" s="1095"/>
      <c r="AOQ141" s="1095"/>
      <c r="AOR141" s="1095"/>
      <c r="AOS141" s="1095"/>
      <c r="AOT141" s="1095"/>
      <c r="AOU141" s="1095"/>
      <c r="AOV141" s="1095"/>
      <c r="AOW141" s="1095"/>
      <c r="AOX141" s="1095"/>
      <c r="AOY141" s="1095"/>
      <c r="AOZ141" s="1095"/>
      <c r="APA141" s="1095"/>
      <c r="APB141" s="1095"/>
      <c r="APC141" s="1095"/>
      <c r="APD141" s="1095"/>
      <c r="APE141" s="1095"/>
      <c r="APF141" s="1095"/>
      <c r="APG141" s="1095"/>
      <c r="APH141" s="1095"/>
      <c r="API141" s="1095"/>
      <c r="APJ141" s="1095"/>
      <c r="APK141" s="1095"/>
      <c r="APL141" s="1095"/>
      <c r="APM141" s="1095"/>
      <c r="APN141" s="1095"/>
      <c r="APO141" s="1095"/>
      <c r="APP141" s="1095"/>
      <c r="APQ141" s="1095"/>
      <c r="APR141" s="1095"/>
      <c r="APS141" s="1095"/>
      <c r="APT141" s="1095"/>
      <c r="APU141" s="1095"/>
      <c r="APV141" s="1095"/>
      <c r="APW141" s="1095"/>
      <c r="APX141" s="1095"/>
      <c r="APY141" s="1095"/>
      <c r="APZ141" s="1095"/>
      <c r="AQA141" s="1095"/>
      <c r="AQB141" s="1095"/>
      <c r="AQC141" s="1095"/>
      <c r="AQD141" s="1095"/>
      <c r="AQE141" s="1095"/>
      <c r="AQF141" s="1095"/>
      <c r="AQG141" s="1095"/>
      <c r="AQH141" s="1095"/>
      <c r="AQI141" s="1095"/>
      <c r="AQJ141" s="1095"/>
      <c r="AQK141" s="1095"/>
      <c r="AQL141" s="1095"/>
      <c r="AQM141" s="1095"/>
      <c r="AQN141" s="1095"/>
      <c r="AQO141" s="1095"/>
      <c r="AQP141" s="1095"/>
      <c r="AQQ141" s="1095"/>
      <c r="AQR141" s="1095"/>
      <c r="AQS141" s="1095"/>
      <c r="AQT141" s="1095"/>
      <c r="AQU141" s="1095"/>
      <c r="AQV141" s="1095"/>
      <c r="AQW141" s="1095"/>
      <c r="AQX141" s="1095"/>
      <c r="AQY141" s="1095"/>
      <c r="AQZ141" s="1095"/>
      <c r="ARA141" s="1095"/>
      <c r="ARB141" s="1095"/>
      <c r="ARC141" s="1095"/>
      <c r="ARD141" s="1095"/>
      <c r="ARE141" s="1095"/>
      <c r="ARF141" s="1095"/>
      <c r="ARG141" s="1095"/>
      <c r="ARH141" s="1095"/>
      <c r="ARI141" s="1095"/>
      <c r="ARJ141" s="1095"/>
      <c r="ARK141" s="1095"/>
      <c r="ARL141" s="1095"/>
      <c r="ARM141" s="1095"/>
      <c r="ARN141" s="1095"/>
      <c r="ARO141" s="1095"/>
      <c r="ARP141" s="1095"/>
      <c r="ARQ141" s="1095"/>
      <c r="ARR141" s="1095"/>
      <c r="ARS141" s="1095"/>
      <c r="ART141" s="1095"/>
      <c r="ARU141" s="1095"/>
      <c r="ARV141" s="1095"/>
      <c r="ARW141" s="1095"/>
      <c r="ARX141" s="1095"/>
      <c r="ARY141" s="1095"/>
      <c r="ARZ141" s="1095"/>
      <c r="ASA141" s="1095"/>
      <c r="ASB141" s="1095"/>
      <c r="ASC141" s="1095"/>
      <c r="ASD141" s="1095"/>
      <c r="ASE141" s="1095"/>
      <c r="ASF141" s="1095"/>
      <c r="ASG141" s="1095"/>
      <c r="ASH141" s="1095"/>
      <c r="ASI141" s="1095"/>
      <c r="ASJ141" s="1095"/>
      <c r="ASK141" s="1095"/>
      <c r="ASL141" s="1095"/>
      <c r="ASM141" s="1095"/>
      <c r="ASN141" s="1095"/>
      <c r="ASO141" s="1095"/>
      <c r="ASP141" s="1095"/>
      <c r="ASQ141" s="1095"/>
      <c r="ASR141" s="1095"/>
      <c r="ASS141" s="1095"/>
      <c r="AST141" s="1095"/>
      <c r="ASU141" s="1095"/>
      <c r="ASV141" s="1095"/>
      <c r="ASW141" s="1095"/>
      <c r="ASX141" s="1095"/>
      <c r="ASY141" s="1095"/>
      <c r="ASZ141" s="1095"/>
      <c r="ATA141" s="1095"/>
      <c r="ATB141" s="1095"/>
      <c r="ATC141" s="1095"/>
      <c r="ATD141" s="1095"/>
      <c r="ATE141" s="1095"/>
      <c r="ATF141" s="1095"/>
      <c r="ATG141" s="1095"/>
      <c r="ATH141" s="1095"/>
      <c r="ATI141" s="1095"/>
      <c r="ATJ141" s="1095"/>
      <c r="ATK141" s="1095"/>
      <c r="ATL141" s="1095"/>
      <c r="ATM141" s="1095"/>
      <c r="ATN141" s="1095"/>
      <c r="ATO141" s="1095"/>
      <c r="ATP141" s="1095"/>
      <c r="ATQ141" s="1095"/>
      <c r="ATR141" s="1095"/>
      <c r="ATS141" s="1095"/>
      <c r="ATT141" s="1095"/>
      <c r="ATU141" s="1095"/>
      <c r="ATV141" s="1095"/>
      <c r="ATW141" s="1095"/>
      <c r="ATX141" s="1095"/>
      <c r="ATY141" s="1095"/>
      <c r="ATZ141" s="1095"/>
      <c r="AUA141" s="1095"/>
      <c r="AUB141" s="1095"/>
      <c r="AUC141" s="1095"/>
      <c r="AUD141" s="1095"/>
      <c r="AUE141" s="1095"/>
      <c r="AUF141" s="1095"/>
      <c r="AUG141" s="1095"/>
      <c r="AUH141" s="1095"/>
      <c r="AUI141" s="1095"/>
      <c r="AUJ141" s="1095"/>
      <c r="AUK141" s="1095"/>
      <c r="AUL141" s="1095"/>
      <c r="AUM141" s="1095"/>
      <c r="AUN141" s="1095"/>
      <c r="AUO141" s="1095"/>
      <c r="AUP141" s="1095"/>
      <c r="AUQ141" s="1095"/>
      <c r="AUR141" s="1095"/>
      <c r="AUS141" s="1095"/>
      <c r="AUT141" s="1095"/>
      <c r="AUU141" s="1095"/>
      <c r="AUV141" s="1095"/>
      <c r="AUW141" s="1095"/>
      <c r="AUX141" s="1095"/>
      <c r="AUY141" s="1095"/>
      <c r="AUZ141" s="1095"/>
      <c r="AVA141" s="1095"/>
      <c r="AVB141" s="1095"/>
      <c r="AVC141" s="1095"/>
      <c r="AVD141" s="1095"/>
      <c r="AVE141" s="1095"/>
      <c r="AVF141" s="1095"/>
      <c r="AVG141" s="1095"/>
      <c r="AVH141" s="1095"/>
      <c r="AVI141" s="1095"/>
      <c r="AVJ141" s="1095"/>
      <c r="AVK141" s="1095"/>
      <c r="AVL141" s="1095"/>
      <c r="AVM141" s="1095"/>
      <c r="AVN141" s="1095"/>
      <c r="AVO141" s="1095"/>
      <c r="AVP141" s="1095"/>
      <c r="AVQ141" s="1095"/>
      <c r="AVR141" s="1095"/>
      <c r="AVS141" s="1095"/>
      <c r="AVT141" s="1095"/>
      <c r="AVU141" s="1095"/>
      <c r="AVV141" s="1095"/>
      <c r="AVW141" s="1095"/>
      <c r="AVX141" s="1095"/>
      <c r="AVY141" s="1095"/>
      <c r="AVZ141" s="1095"/>
      <c r="AWA141" s="1095"/>
      <c r="AWB141" s="1095"/>
      <c r="AWC141" s="1095"/>
      <c r="AWD141" s="1095"/>
      <c r="AWE141" s="1095"/>
      <c r="AWF141" s="1095"/>
      <c r="AWG141" s="1095"/>
      <c r="AWH141" s="1095"/>
      <c r="AWI141" s="1095"/>
      <c r="AWJ141" s="1095"/>
      <c r="AWK141" s="1095"/>
      <c r="AWL141" s="1095"/>
      <c r="AWM141" s="1095"/>
      <c r="AWN141" s="1095"/>
      <c r="AWO141" s="1095"/>
      <c r="AWP141" s="1095"/>
      <c r="AWQ141" s="1095"/>
      <c r="AWR141" s="1095"/>
      <c r="AWS141" s="1095"/>
      <c r="AWT141" s="1095"/>
      <c r="AWU141" s="1095"/>
      <c r="AWV141" s="1095"/>
      <c r="AWW141" s="1095"/>
      <c r="AWX141" s="1095"/>
      <c r="AWY141" s="1095"/>
      <c r="AWZ141" s="1095"/>
      <c r="AXA141" s="1095"/>
      <c r="AXB141" s="1095"/>
      <c r="AXC141" s="1095"/>
      <c r="AXD141" s="1095"/>
      <c r="AXE141" s="1095"/>
      <c r="AXF141" s="1095"/>
      <c r="AXG141" s="1095"/>
      <c r="AXH141" s="1095"/>
      <c r="AXI141" s="1095"/>
      <c r="AXJ141" s="1095"/>
      <c r="AXK141" s="1095"/>
      <c r="AXL141" s="1095"/>
      <c r="AXM141" s="1095"/>
      <c r="AXN141" s="1095"/>
      <c r="AXO141" s="1095"/>
      <c r="AXP141" s="1095"/>
      <c r="AXQ141" s="1095"/>
      <c r="AXR141" s="1095"/>
      <c r="AXS141" s="1095"/>
      <c r="AXT141" s="1095"/>
      <c r="AXU141" s="1095"/>
      <c r="AXV141" s="1095"/>
      <c r="AXW141" s="1095"/>
      <c r="AXX141" s="1095"/>
      <c r="AXY141" s="1095"/>
      <c r="AXZ141" s="1095"/>
      <c r="AYA141" s="1095"/>
      <c r="AYB141" s="1095"/>
      <c r="AYC141" s="1095"/>
      <c r="AYD141" s="1095"/>
      <c r="AYE141" s="1095"/>
      <c r="AYF141" s="1095"/>
      <c r="AYG141" s="1095"/>
      <c r="AYH141" s="1095"/>
      <c r="AYI141" s="1095"/>
      <c r="AYJ141" s="1095"/>
      <c r="AYK141" s="1095"/>
      <c r="AYL141" s="1095"/>
      <c r="AYM141" s="1095"/>
      <c r="AYN141" s="1095"/>
      <c r="AYO141" s="1095"/>
      <c r="AYP141" s="1095"/>
      <c r="AYQ141" s="1095"/>
      <c r="AYR141" s="1095"/>
      <c r="AYS141" s="1095"/>
      <c r="AYT141" s="1095"/>
      <c r="AYU141" s="1095"/>
      <c r="AYV141" s="1095"/>
      <c r="AYW141" s="1095"/>
      <c r="AYX141" s="1095"/>
      <c r="AYY141" s="1095"/>
      <c r="AYZ141" s="1095"/>
      <c r="AZA141" s="1095"/>
      <c r="AZB141" s="1095"/>
      <c r="AZC141" s="1095"/>
      <c r="AZD141" s="1095"/>
      <c r="AZE141" s="1095"/>
      <c r="AZF141" s="1095"/>
      <c r="AZG141" s="1095"/>
      <c r="AZH141" s="1095"/>
      <c r="AZI141" s="1095"/>
      <c r="AZJ141" s="1095"/>
      <c r="AZK141" s="1095"/>
      <c r="AZL141" s="1095"/>
      <c r="AZM141" s="1095"/>
      <c r="AZN141" s="1095"/>
      <c r="AZO141" s="1095"/>
      <c r="AZP141" s="1095"/>
      <c r="AZQ141" s="1095"/>
      <c r="AZR141" s="1095"/>
      <c r="AZS141" s="1095"/>
      <c r="AZT141" s="1095"/>
      <c r="AZU141" s="1095"/>
      <c r="AZV141" s="1095"/>
      <c r="AZW141" s="1095"/>
      <c r="AZX141" s="1095"/>
      <c r="AZY141" s="1095"/>
      <c r="AZZ141" s="1095"/>
      <c r="BAA141" s="1095"/>
      <c r="BAB141" s="1095"/>
      <c r="BAC141" s="1095"/>
      <c r="BAD141" s="1095"/>
      <c r="BAE141" s="1095"/>
      <c r="BAF141" s="1095"/>
      <c r="BAG141" s="1095"/>
      <c r="BAH141" s="1095"/>
      <c r="BAI141" s="1095"/>
      <c r="BAJ141" s="1095"/>
      <c r="BAK141" s="1095"/>
      <c r="BAL141" s="1095"/>
      <c r="BAM141" s="1095"/>
      <c r="BAN141" s="1095"/>
      <c r="BAO141" s="1095"/>
      <c r="BAP141" s="1095"/>
      <c r="BAQ141" s="1095"/>
      <c r="BAR141" s="1095"/>
      <c r="BAS141" s="1095"/>
      <c r="BAT141" s="1095"/>
      <c r="BAU141" s="1095"/>
      <c r="BAV141" s="1095"/>
      <c r="BAW141" s="1095"/>
      <c r="BAX141" s="1095"/>
      <c r="BAY141" s="1095"/>
      <c r="BAZ141" s="1095"/>
      <c r="BBA141" s="1095"/>
      <c r="BBB141" s="1095"/>
      <c r="BBC141" s="1095"/>
      <c r="BBD141" s="1095"/>
      <c r="BBE141" s="1095"/>
      <c r="BBF141" s="1095"/>
      <c r="BBG141" s="1095"/>
      <c r="BBH141" s="1095"/>
      <c r="BBI141" s="1095"/>
      <c r="BBJ141" s="1095"/>
      <c r="BBK141" s="1095"/>
      <c r="BBL141" s="1095"/>
      <c r="BBM141" s="1095"/>
      <c r="BBN141" s="1095"/>
      <c r="BBO141" s="1095"/>
      <c r="BBP141" s="1095"/>
      <c r="BBQ141" s="1095"/>
      <c r="BBR141" s="1095"/>
      <c r="BBS141" s="1095"/>
      <c r="BBT141" s="1095"/>
      <c r="BBU141" s="1095"/>
      <c r="BBV141" s="1095"/>
      <c r="BBW141" s="1095"/>
      <c r="BBX141" s="1095"/>
      <c r="BBY141" s="1095"/>
      <c r="BBZ141" s="1095"/>
      <c r="BCA141" s="1095"/>
      <c r="BCB141" s="1095"/>
      <c r="BCC141" s="1095"/>
      <c r="BCD141" s="1095"/>
      <c r="BCE141" s="1095"/>
      <c r="BCF141" s="1095"/>
      <c r="BCG141" s="1095"/>
      <c r="BCH141" s="1095"/>
      <c r="BCI141" s="1095"/>
      <c r="BCJ141" s="1095"/>
      <c r="BCK141" s="1095"/>
      <c r="BCL141" s="1095"/>
      <c r="BCM141" s="1095"/>
      <c r="BCN141" s="1095"/>
      <c r="BCO141" s="1095"/>
      <c r="BCP141" s="1095"/>
      <c r="BCQ141" s="1095"/>
      <c r="BCR141" s="1095"/>
      <c r="BCS141" s="1095"/>
      <c r="BCT141" s="1095"/>
      <c r="BCU141" s="1095"/>
      <c r="BCV141" s="1095"/>
      <c r="BCW141" s="1095"/>
      <c r="BCX141" s="1095"/>
      <c r="BCY141" s="1095"/>
      <c r="BCZ141" s="1095"/>
      <c r="BDA141" s="1095"/>
      <c r="BDB141" s="1095"/>
      <c r="BDC141" s="1095"/>
      <c r="BDD141" s="1095"/>
      <c r="BDE141" s="1095"/>
      <c r="BDF141" s="1095"/>
      <c r="BDG141" s="1095"/>
      <c r="BDH141" s="1095"/>
      <c r="BDI141" s="1095"/>
      <c r="BDJ141" s="1095"/>
      <c r="BDK141" s="1095"/>
      <c r="BDL141" s="1095"/>
      <c r="BDM141" s="1095"/>
      <c r="BDN141" s="1095"/>
      <c r="BDO141" s="1095"/>
      <c r="BDP141" s="1095"/>
      <c r="BDQ141" s="1095"/>
      <c r="BDR141" s="1095"/>
      <c r="BDS141" s="1095"/>
      <c r="BDT141" s="1095"/>
      <c r="BDU141" s="1095"/>
      <c r="BDV141" s="1095"/>
      <c r="BDW141" s="1095"/>
      <c r="BDX141" s="1095"/>
      <c r="BDY141" s="1095"/>
      <c r="BDZ141" s="1095"/>
      <c r="BEA141" s="1095"/>
      <c r="BEB141" s="1095"/>
      <c r="BEC141" s="1095"/>
      <c r="BED141" s="1095"/>
      <c r="BEE141" s="1095"/>
      <c r="BEF141" s="1095"/>
      <c r="BEG141" s="1095"/>
      <c r="BEH141" s="1095"/>
      <c r="BEI141" s="1095"/>
      <c r="BEJ141" s="1095"/>
      <c r="BEK141" s="1095"/>
      <c r="BEL141" s="1095"/>
      <c r="BEM141" s="1095"/>
      <c r="BEN141" s="1095"/>
      <c r="BEO141" s="1095"/>
      <c r="BEP141" s="1095"/>
      <c r="BEQ141" s="1095"/>
      <c r="BER141" s="1095"/>
      <c r="BES141" s="1095"/>
      <c r="BET141" s="1095"/>
      <c r="BEU141" s="1095"/>
      <c r="BEV141" s="1095"/>
      <c r="BEW141" s="1095"/>
      <c r="BEX141" s="1095"/>
      <c r="BEY141" s="1095"/>
      <c r="BEZ141" s="1095"/>
      <c r="BFA141" s="1095"/>
      <c r="BFB141" s="1095"/>
      <c r="BFC141" s="1095"/>
      <c r="BFD141" s="1095"/>
      <c r="BFE141" s="1095"/>
      <c r="BFF141" s="1095"/>
      <c r="BFG141" s="1095"/>
      <c r="BFH141" s="1095"/>
      <c r="BFI141" s="1095"/>
      <c r="BFJ141" s="1095"/>
      <c r="BFK141" s="1095"/>
      <c r="BFL141" s="1095"/>
      <c r="BFM141" s="1095"/>
      <c r="BFN141" s="1095"/>
      <c r="BFO141" s="1095"/>
      <c r="BFP141" s="1095"/>
      <c r="BFQ141" s="1095"/>
      <c r="BFR141" s="1095"/>
      <c r="BFS141" s="1095"/>
      <c r="BFT141" s="1095"/>
      <c r="BFU141" s="1095"/>
      <c r="BFV141" s="1095"/>
      <c r="BFW141" s="1095"/>
      <c r="BFX141" s="1095"/>
      <c r="BFY141" s="1095"/>
      <c r="BFZ141" s="1095"/>
      <c r="BGA141" s="1095"/>
      <c r="BGB141" s="1095"/>
      <c r="BGC141" s="1095"/>
      <c r="BGD141" s="1095"/>
      <c r="BGE141" s="1095"/>
      <c r="BGF141" s="1095"/>
      <c r="BGG141" s="1095"/>
      <c r="BGH141" s="1095"/>
      <c r="BGI141" s="1095"/>
      <c r="BGJ141" s="1095"/>
      <c r="BGK141" s="1095"/>
      <c r="BGL141" s="1095"/>
      <c r="BGM141" s="1095"/>
      <c r="BGN141" s="1095"/>
      <c r="BGO141" s="1095"/>
      <c r="BGP141" s="1095"/>
      <c r="BGQ141" s="1095"/>
      <c r="BGR141" s="1095"/>
      <c r="BGS141" s="1095"/>
      <c r="BGT141" s="1095"/>
      <c r="BGU141" s="1095"/>
      <c r="BGV141" s="1095"/>
      <c r="BGW141" s="1095"/>
      <c r="BGX141" s="1095"/>
      <c r="BGY141" s="1095"/>
      <c r="BGZ141" s="1095"/>
      <c r="BHA141" s="1095"/>
      <c r="BHB141" s="1095"/>
      <c r="BHC141" s="1095"/>
      <c r="BHD141" s="1095"/>
      <c r="BHE141" s="1095"/>
      <c r="BHF141" s="1095"/>
      <c r="BHG141" s="1095"/>
      <c r="BHH141" s="1095"/>
      <c r="BHI141" s="1095"/>
      <c r="BHJ141" s="1095"/>
      <c r="BHK141" s="1095"/>
      <c r="BHL141" s="1095"/>
      <c r="BHM141" s="1095"/>
      <c r="BHN141" s="1095"/>
      <c r="BHO141" s="1095"/>
      <c r="BHP141" s="1095"/>
      <c r="BHQ141" s="1095"/>
      <c r="BHR141" s="1095"/>
      <c r="BHS141" s="1095"/>
      <c r="BHT141" s="1095"/>
      <c r="BHU141" s="1095"/>
      <c r="BHV141" s="1095"/>
      <c r="BHW141" s="1095"/>
      <c r="BHX141" s="1095"/>
      <c r="BHY141" s="1095"/>
      <c r="BHZ141" s="1095"/>
      <c r="BIA141" s="1095"/>
      <c r="BIB141" s="1095"/>
      <c r="BIC141" s="1095"/>
      <c r="BID141" s="1095"/>
      <c r="BIE141" s="1095"/>
      <c r="BIF141" s="1095"/>
      <c r="BIG141" s="1095"/>
      <c r="BIH141" s="1095"/>
      <c r="BII141" s="1095"/>
      <c r="BIJ141" s="1095"/>
      <c r="BIK141" s="1095"/>
      <c r="BIL141" s="1095"/>
      <c r="BIM141" s="1095"/>
      <c r="BIN141" s="1095"/>
      <c r="BIO141" s="1095"/>
      <c r="BIP141" s="1095"/>
      <c r="BIQ141" s="1095"/>
      <c r="BIR141" s="1095"/>
      <c r="BIS141" s="1095"/>
      <c r="BIT141" s="1095"/>
      <c r="BIU141" s="1095"/>
      <c r="BIV141" s="1095"/>
      <c r="BIW141" s="1095"/>
      <c r="BIX141" s="1095"/>
      <c r="BIY141" s="1095"/>
      <c r="BIZ141" s="1095"/>
      <c r="BJA141" s="1095"/>
      <c r="BJB141" s="1095"/>
      <c r="BJC141" s="1095"/>
      <c r="BJD141" s="1095"/>
      <c r="BJE141" s="1095"/>
      <c r="BJF141" s="1095"/>
      <c r="BJG141" s="1095"/>
      <c r="BJH141" s="1095"/>
      <c r="BJI141" s="1095"/>
      <c r="BJJ141" s="1095"/>
      <c r="BJK141" s="1095"/>
      <c r="BJL141" s="1095"/>
      <c r="BJM141" s="1095"/>
      <c r="BJN141" s="1095"/>
      <c r="BJO141" s="1095"/>
      <c r="BJP141" s="1095"/>
      <c r="BJQ141" s="1095"/>
      <c r="BJR141" s="1095"/>
      <c r="BJS141" s="1095"/>
      <c r="BJT141" s="1095"/>
      <c r="BJU141" s="1095"/>
      <c r="BJV141" s="1095"/>
      <c r="BJW141" s="1095"/>
      <c r="BJX141" s="1095"/>
      <c r="BJY141" s="1095"/>
      <c r="BJZ141" s="1095"/>
      <c r="BKA141" s="1095"/>
      <c r="BKB141" s="1095"/>
      <c r="BKC141" s="1095"/>
      <c r="BKD141" s="1095"/>
      <c r="BKE141" s="1095"/>
      <c r="BKF141" s="1095"/>
      <c r="BKG141" s="1095"/>
      <c r="BKH141" s="1095"/>
      <c r="BKI141" s="1095"/>
      <c r="BKJ141" s="1095"/>
      <c r="BKK141" s="1095"/>
      <c r="BKL141" s="1095"/>
      <c r="BKM141" s="1095"/>
      <c r="BKN141" s="1095"/>
      <c r="BKO141" s="1095"/>
      <c r="BKP141" s="1095"/>
      <c r="BKQ141" s="1095"/>
      <c r="BKR141" s="1095"/>
      <c r="BKS141" s="1095"/>
      <c r="BKT141" s="1095"/>
      <c r="BKU141" s="1095"/>
      <c r="BKV141" s="1095"/>
      <c r="BKW141" s="1095"/>
      <c r="BKX141" s="1095"/>
      <c r="BKY141" s="1095"/>
      <c r="BKZ141" s="1095"/>
      <c r="BLA141" s="1095"/>
      <c r="BLB141" s="1095"/>
      <c r="BLC141" s="1095"/>
      <c r="BLD141" s="1095"/>
      <c r="BLE141" s="1095"/>
      <c r="BLF141" s="1095"/>
      <c r="BLG141" s="1095"/>
      <c r="BLH141" s="1095"/>
      <c r="BLI141" s="1095"/>
      <c r="BLJ141" s="1095"/>
      <c r="BLK141" s="1095"/>
      <c r="BLL141" s="1095"/>
      <c r="BLM141" s="1095"/>
      <c r="BLN141" s="1095"/>
      <c r="BLO141" s="1095"/>
      <c r="BLP141" s="1095"/>
      <c r="BLQ141" s="1095"/>
      <c r="BLR141" s="1095"/>
      <c r="BLS141" s="1095"/>
      <c r="BLT141" s="1095"/>
      <c r="BLU141" s="1095"/>
      <c r="BLV141" s="1095"/>
      <c r="BLW141" s="1095"/>
      <c r="BLX141" s="1095"/>
      <c r="BLY141" s="1095"/>
      <c r="BLZ141" s="1095"/>
      <c r="BMA141" s="1095"/>
      <c r="BMB141" s="1095"/>
      <c r="BMC141" s="1095"/>
      <c r="BMD141" s="1095"/>
      <c r="BME141" s="1095"/>
      <c r="BMF141" s="1095"/>
      <c r="BMG141" s="1095"/>
      <c r="BMH141" s="1095"/>
      <c r="BMI141" s="1095"/>
      <c r="BMJ141" s="1095"/>
      <c r="BMK141" s="1095"/>
      <c r="BML141" s="1095"/>
      <c r="BMM141" s="1095"/>
      <c r="BMN141" s="1095"/>
      <c r="BMO141" s="1095"/>
      <c r="BMP141" s="1095"/>
      <c r="BMQ141" s="1095"/>
      <c r="BMR141" s="1095"/>
      <c r="BMS141" s="1095"/>
      <c r="BMT141" s="1095"/>
      <c r="BMU141" s="1095"/>
      <c r="BMV141" s="1095"/>
      <c r="BMW141" s="1095"/>
      <c r="BMX141" s="1095"/>
      <c r="BMY141" s="1095"/>
      <c r="BMZ141" s="1095"/>
      <c r="BNA141" s="1095"/>
      <c r="BNB141" s="1095"/>
      <c r="BNC141" s="1095"/>
      <c r="BND141" s="1095"/>
      <c r="BNE141" s="1095"/>
      <c r="BNF141" s="1095"/>
      <c r="BNG141" s="1095"/>
      <c r="BNH141" s="1095"/>
      <c r="BNI141" s="1095"/>
      <c r="BNJ141" s="1095"/>
      <c r="BNK141" s="1095"/>
      <c r="BNL141" s="1095"/>
      <c r="BNM141" s="1095"/>
      <c r="BNN141" s="1095"/>
      <c r="BNO141" s="1095"/>
      <c r="BNP141" s="1095"/>
      <c r="BNQ141" s="1095"/>
      <c r="BNR141" s="1095"/>
      <c r="BNS141" s="1095"/>
      <c r="BNT141" s="1095"/>
      <c r="BNU141" s="1095"/>
      <c r="BNV141" s="1095"/>
      <c r="BNW141" s="1095"/>
      <c r="BNX141" s="1095"/>
      <c r="BNY141" s="1095"/>
      <c r="BNZ141" s="1095"/>
      <c r="BOA141" s="1095"/>
      <c r="BOB141" s="1095"/>
      <c r="BOC141" s="1095"/>
      <c r="BOD141" s="1095"/>
      <c r="BOE141" s="1095"/>
      <c r="BOF141" s="1095"/>
      <c r="BOG141" s="1095"/>
      <c r="BOH141" s="1095"/>
      <c r="BOI141" s="1095"/>
      <c r="BOJ141" s="1095"/>
      <c r="BOK141" s="1095"/>
      <c r="BOL141" s="1095"/>
      <c r="BOM141" s="1095"/>
      <c r="BON141" s="1095"/>
      <c r="BOO141" s="1095"/>
      <c r="BOP141" s="1095"/>
      <c r="BOQ141" s="1095"/>
      <c r="BOR141" s="1095"/>
      <c r="BOS141" s="1095"/>
      <c r="BOT141" s="1095"/>
      <c r="BOU141" s="1095"/>
      <c r="BOV141" s="1095"/>
      <c r="BOW141" s="1095"/>
      <c r="BOX141" s="1095"/>
      <c r="BOY141" s="1095"/>
      <c r="BOZ141" s="1095"/>
      <c r="BPA141" s="1095"/>
      <c r="BPB141" s="1095"/>
      <c r="BPC141" s="1095"/>
      <c r="BPD141" s="1095"/>
      <c r="BPE141" s="1095"/>
      <c r="BPF141" s="1095"/>
      <c r="BPG141" s="1095"/>
      <c r="BPH141" s="1095"/>
      <c r="BPI141" s="1095"/>
      <c r="BPJ141" s="1095"/>
      <c r="BPK141" s="1095"/>
      <c r="BPL141" s="1095"/>
      <c r="BPM141" s="1095"/>
      <c r="BPN141" s="1095"/>
      <c r="BPO141" s="1095"/>
      <c r="BPP141" s="1095"/>
      <c r="BPQ141" s="1095"/>
      <c r="BPR141" s="1095"/>
      <c r="BPS141" s="1095"/>
      <c r="BPT141" s="1095"/>
      <c r="BPU141" s="1095"/>
      <c r="BPV141" s="1095"/>
      <c r="BPW141" s="1095"/>
      <c r="BPX141" s="1095"/>
      <c r="BPY141" s="1095"/>
      <c r="BPZ141" s="1095"/>
      <c r="BQA141" s="1095"/>
      <c r="BQB141" s="1095"/>
      <c r="BQC141" s="1095"/>
      <c r="BQD141" s="1095"/>
      <c r="BQE141" s="1095"/>
      <c r="BQF141" s="1095"/>
      <c r="BQG141" s="1095"/>
      <c r="BQH141" s="1095"/>
      <c r="BQI141" s="1095"/>
      <c r="BQJ141" s="1095"/>
      <c r="BQK141" s="1095"/>
      <c r="BQL141" s="1095"/>
      <c r="BQM141" s="1095"/>
      <c r="BQN141" s="1095"/>
      <c r="BQO141" s="1095"/>
      <c r="BQP141" s="1095"/>
      <c r="BQQ141" s="1095"/>
      <c r="BQR141" s="1095"/>
      <c r="BQS141" s="1095"/>
      <c r="BQT141" s="1095"/>
      <c r="BQU141" s="1095"/>
      <c r="BQV141" s="1095"/>
      <c r="BQW141" s="1095"/>
      <c r="BQX141" s="1095"/>
      <c r="BQY141" s="1095"/>
      <c r="BQZ141" s="1095"/>
      <c r="BRA141" s="1095"/>
      <c r="BRB141" s="1095"/>
      <c r="BRC141" s="1095"/>
      <c r="BRD141" s="1095"/>
      <c r="BRE141" s="1095"/>
      <c r="BRF141" s="1095"/>
      <c r="BRG141" s="1095"/>
      <c r="BRH141" s="1095"/>
      <c r="BRI141" s="1095"/>
      <c r="BRJ141" s="1095"/>
      <c r="BRK141" s="1095"/>
      <c r="BRL141" s="1095"/>
      <c r="BRM141" s="1095"/>
      <c r="BRN141" s="1095"/>
      <c r="BRO141" s="1095"/>
      <c r="BRP141" s="1095"/>
      <c r="BRQ141" s="1095"/>
      <c r="BRR141" s="1095"/>
      <c r="BRS141" s="1095"/>
      <c r="BRT141" s="1095"/>
      <c r="BRU141" s="1095"/>
      <c r="BRV141" s="1095"/>
      <c r="BRW141" s="1095"/>
      <c r="BRX141" s="1095"/>
      <c r="BRY141" s="1095"/>
      <c r="BRZ141" s="1095"/>
      <c r="BSA141" s="1095"/>
      <c r="BSB141" s="1095"/>
      <c r="BSC141" s="1095"/>
      <c r="BSD141" s="1095"/>
      <c r="BSE141" s="1095"/>
      <c r="BSF141" s="1095"/>
      <c r="BSG141" s="1095"/>
      <c r="BSH141" s="1095"/>
      <c r="BSI141" s="1095"/>
      <c r="BSJ141" s="1095"/>
      <c r="BSK141" s="1095"/>
      <c r="BSL141" s="1095"/>
      <c r="BSM141" s="1095"/>
      <c r="BSN141" s="1095"/>
      <c r="BSO141" s="1095"/>
      <c r="BSP141" s="1095"/>
      <c r="BSQ141" s="1095"/>
      <c r="BSR141" s="1095"/>
      <c r="BSS141" s="1095"/>
      <c r="BST141" s="1095"/>
      <c r="BSU141" s="1095"/>
      <c r="BSV141" s="1095"/>
      <c r="BSW141" s="1095"/>
      <c r="BSX141" s="1095"/>
      <c r="BSY141" s="1095"/>
      <c r="BSZ141" s="1095"/>
      <c r="BTA141" s="1095"/>
      <c r="BTB141" s="1095"/>
      <c r="BTC141" s="1095"/>
      <c r="BTD141" s="1095"/>
      <c r="BTE141" s="1095"/>
      <c r="BTF141" s="1095"/>
      <c r="BTG141" s="1095"/>
      <c r="BTH141" s="1095"/>
      <c r="BTI141" s="1095"/>
      <c r="BTJ141" s="1095"/>
      <c r="BTK141" s="1095"/>
      <c r="BTL141" s="1095"/>
      <c r="BTM141" s="1095"/>
      <c r="BTN141" s="1095"/>
      <c r="BTO141" s="1095"/>
      <c r="BTP141" s="1095"/>
      <c r="BTQ141" s="1095"/>
      <c r="BTR141" s="1095"/>
      <c r="BTS141" s="1095"/>
      <c r="BTT141" s="1095"/>
      <c r="BTU141" s="1095"/>
      <c r="BTV141" s="1095"/>
      <c r="BTW141" s="1095"/>
      <c r="BTX141" s="1095"/>
      <c r="BTY141" s="1095"/>
      <c r="BTZ141" s="1095"/>
      <c r="BUA141" s="1095"/>
      <c r="BUB141" s="1095"/>
      <c r="BUC141" s="1095"/>
      <c r="BUD141" s="1095"/>
      <c r="BUE141" s="1095"/>
      <c r="BUF141" s="1095"/>
      <c r="BUG141" s="1095"/>
      <c r="BUH141" s="1095"/>
      <c r="BUI141" s="1095"/>
      <c r="BUJ141" s="1095"/>
      <c r="BUK141" s="1095"/>
      <c r="BUL141" s="1095"/>
      <c r="BUM141" s="1095"/>
      <c r="BUN141" s="1095"/>
      <c r="BUO141" s="1095"/>
      <c r="BUP141" s="1095"/>
      <c r="BUQ141" s="1095"/>
      <c r="BUR141" s="1095"/>
      <c r="BUS141" s="1095"/>
      <c r="BUT141" s="1095"/>
      <c r="BUU141" s="1095"/>
      <c r="BUV141" s="1095"/>
      <c r="BUW141" s="1095"/>
      <c r="BUX141" s="1095"/>
      <c r="BUY141" s="1095"/>
      <c r="BUZ141" s="1095"/>
      <c r="BVA141" s="1095"/>
      <c r="BVB141" s="1095"/>
      <c r="BVC141" s="1095"/>
      <c r="BVD141" s="1095"/>
      <c r="BVE141" s="1095"/>
      <c r="BVF141" s="1095"/>
      <c r="BVG141" s="1095"/>
      <c r="BVH141" s="1095"/>
      <c r="BVI141" s="1095"/>
      <c r="BVJ141" s="1095"/>
      <c r="BVK141" s="1095"/>
      <c r="BVL141" s="1095"/>
      <c r="BVM141" s="1095"/>
      <c r="BVN141" s="1095"/>
      <c r="BVO141" s="1095"/>
      <c r="BVP141" s="1095"/>
      <c r="BVQ141" s="1095"/>
      <c r="BVR141" s="1095"/>
      <c r="BVS141" s="1095"/>
      <c r="BVT141" s="1095"/>
      <c r="BVU141" s="1095"/>
      <c r="BVV141" s="1095"/>
      <c r="BVW141" s="1095"/>
      <c r="BVX141" s="1095"/>
      <c r="BVY141" s="1095"/>
      <c r="BVZ141" s="1095"/>
      <c r="BWA141" s="1095"/>
      <c r="BWB141" s="1095"/>
      <c r="BWC141" s="1095"/>
      <c r="BWD141" s="1095"/>
      <c r="BWE141" s="1095"/>
      <c r="BWF141" s="1095"/>
      <c r="BWG141" s="1095"/>
      <c r="BWH141" s="1095"/>
      <c r="BWI141" s="1095"/>
      <c r="BWJ141" s="1095"/>
      <c r="BWK141" s="1095"/>
      <c r="BWL141" s="1095"/>
      <c r="BWM141" s="1095"/>
      <c r="BWN141" s="1095"/>
      <c r="BWO141" s="1095"/>
      <c r="BWP141" s="1095"/>
      <c r="BWQ141" s="1095"/>
      <c r="BWR141" s="1095"/>
      <c r="BWS141" s="1095"/>
      <c r="BWT141" s="1095"/>
      <c r="BWU141" s="1095"/>
      <c r="BWV141" s="1095"/>
      <c r="BWW141" s="1095"/>
      <c r="BWX141" s="1095"/>
      <c r="BWY141" s="1095"/>
      <c r="BWZ141" s="1095"/>
      <c r="BXA141" s="1095"/>
      <c r="BXB141" s="1095"/>
      <c r="BXC141" s="1095"/>
      <c r="BXD141" s="1095"/>
      <c r="BXE141" s="1095"/>
      <c r="BXF141" s="1095"/>
      <c r="BXG141" s="1095"/>
      <c r="BXH141" s="1095"/>
      <c r="BXI141" s="1095"/>
      <c r="BXJ141" s="1095"/>
      <c r="BXK141" s="1095"/>
      <c r="BXL141" s="1095"/>
      <c r="BXM141" s="1095"/>
      <c r="BXN141" s="1095"/>
      <c r="BXO141" s="1095"/>
      <c r="BXP141" s="1095"/>
      <c r="BXQ141" s="1095"/>
      <c r="BXR141" s="1095"/>
      <c r="BXS141" s="1095"/>
      <c r="BXT141" s="1095"/>
      <c r="BXU141" s="1095"/>
      <c r="BXV141" s="1095"/>
      <c r="BXW141" s="1095"/>
      <c r="BXX141" s="1095"/>
      <c r="BXY141" s="1095"/>
      <c r="BXZ141" s="1095"/>
      <c r="BYA141" s="1095"/>
      <c r="BYB141" s="1095"/>
      <c r="BYC141" s="1095"/>
      <c r="BYD141" s="1095"/>
      <c r="BYE141" s="1095"/>
      <c r="BYF141" s="1095"/>
      <c r="BYG141" s="1095"/>
      <c r="BYH141" s="1095"/>
      <c r="BYI141" s="1095"/>
      <c r="BYJ141" s="1095"/>
      <c r="BYK141" s="1095"/>
      <c r="BYL141" s="1095"/>
      <c r="BYM141" s="1095"/>
      <c r="BYN141" s="1095"/>
      <c r="BYO141" s="1095"/>
      <c r="BYP141" s="1095"/>
      <c r="BYQ141" s="1095"/>
      <c r="BYR141" s="1095"/>
      <c r="BYS141" s="1095"/>
      <c r="BYT141" s="1095"/>
      <c r="BYU141" s="1095"/>
      <c r="BYV141" s="1095"/>
      <c r="BYW141" s="1095"/>
      <c r="BYX141" s="1095"/>
      <c r="BYY141" s="1095"/>
      <c r="BYZ141" s="1095"/>
      <c r="BZA141" s="1095"/>
      <c r="BZB141" s="1095"/>
      <c r="BZC141" s="1095"/>
      <c r="BZD141" s="1095"/>
      <c r="BZE141" s="1095"/>
      <c r="BZF141" s="1095"/>
      <c r="BZG141" s="1095"/>
      <c r="BZH141" s="1095"/>
      <c r="BZI141" s="1095"/>
      <c r="BZJ141" s="1095"/>
      <c r="BZK141" s="1095"/>
      <c r="BZL141" s="1095"/>
      <c r="BZM141" s="1095"/>
      <c r="BZN141" s="1095"/>
      <c r="BZO141" s="1095"/>
      <c r="BZP141" s="1095"/>
      <c r="BZQ141" s="1095"/>
      <c r="BZR141" s="1095"/>
      <c r="BZS141" s="1095"/>
      <c r="BZT141" s="1095"/>
      <c r="BZU141" s="1095"/>
      <c r="BZV141" s="1095"/>
      <c r="BZW141" s="1095"/>
      <c r="BZX141" s="1095"/>
      <c r="BZY141" s="1095"/>
      <c r="BZZ141" s="1095"/>
      <c r="CAA141" s="1095"/>
      <c r="CAB141" s="1095"/>
      <c r="CAC141" s="1095"/>
      <c r="CAD141" s="1095"/>
      <c r="CAE141" s="1095"/>
      <c r="CAF141" s="1095"/>
      <c r="CAG141" s="1095"/>
      <c r="CAH141" s="1095"/>
      <c r="CAI141" s="1095"/>
      <c r="CAJ141" s="1095"/>
      <c r="CAK141" s="1095"/>
      <c r="CAL141" s="1095"/>
      <c r="CAM141" s="1095"/>
      <c r="CAN141" s="1095"/>
      <c r="CAO141" s="1095"/>
      <c r="CAP141" s="1095"/>
      <c r="CAQ141" s="1095"/>
      <c r="CAR141" s="1095"/>
      <c r="CAS141" s="1095"/>
      <c r="CAT141" s="1095"/>
      <c r="CAU141" s="1095"/>
      <c r="CAV141" s="1095"/>
      <c r="CAW141" s="1095"/>
      <c r="CAX141" s="1095"/>
      <c r="CAY141" s="1095"/>
      <c r="CAZ141" s="1095"/>
      <c r="CBA141" s="1095"/>
      <c r="CBB141" s="1095"/>
      <c r="CBC141" s="1095"/>
      <c r="CBD141" s="1095"/>
      <c r="CBE141" s="1095"/>
      <c r="CBF141" s="1095"/>
      <c r="CBG141" s="1095"/>
      <c r="CBH141" s="1095"/>
      <c r="CBI141" s="1095"/>
      <c r="CBJ141" s="1095"/>
      <c r="CBK141" s="1095"/>
      <c r="CBL141" s="1095"/>
      <c r="CBM141" s="1095"/>
      <c r="CBN141" s="1095"/>
      <c r="CBO141" s="1095"/>
      <c r="CBP141" s="1095"/>
      <c r="CBQ141" s="1095"/>
      <c r="CBR141" s="1095"/>
      <c r="CBS141" s="1095"/>
      <c r="CBT141" s="1095"/>
      <c r="CBU141" s="1095"/>
      <c r="CBV141" s="1095"/>
      <c r="CBW141" s="1095"/>
      <c r="CBX141" s="1095"/>
      <c r="CBY141" s="1095"/>
      <c r="CBZ141" s="1095"/>
      <c r="CCA141" s="1095"/>
      <c r="CCB141" s="1095"/>
      <c r="CCC141" s="1095"/>
      <c r="CCD141" s="1095"/>
      <c r="CCE141" s="1095"/>
      <c r="CCF141" s="1095"/>
      <c r="CCG141" s="1095"/>
      <c r="CCH141" s="1095"/>
      <c r="CCI141" s="1095"/>
      <c r="CCJ141" s="1095"/>
      <c r="CCK141" s="1095"/>
      <c r="CCL141" s="1095"/>
      <c r="CCM141" s="1095"/>
      <c r="CCN141" s="1095"/>
      <c r="CCO141" s="1095"/>
      <c r="CCP141" s="1095"/>
      <c r="CCQ141" s="1095"/>
      <c r="CCR141" s="1095"/>
      <c r="CCS141" s="1095"/>
      <c r="CCT141" s="1095"/>
      <c r="CCU141" s="1095"/>
      <c r="CCV141" s="1095"/>
      <c r="CCW141" s="1095"/>
      <c r="CCX141" s="1095"/>
      <c r="CCY141" s="1095"/>
      <c r="CCZ141" s="1095"/>
      <c r="CDA141" s="1095"/>
      <c r="CDB141" s="1095"/>
      <c r="CDC141" s="1095"/>
      <c r="CDD141" s="1095"/>
      <c r="CDE141" s="1095"/>
      <c r="CDF141" s="1095"/>
      <c r="CDG141" s="1095"/>
      <c r="CDH141" s="1095"/>
      <c r="CDI141" s="1095"/>
      <c r="CDJ141" s="1095"/>
      <c r="CDK141" s="1095"/>
      <c r="CDL141" s="1095"/>
      <c r="CDM141" s="1095"/>
      <c r="CDN141" s="1095"/>
      <c r="CDO141" s="1095"/>
      <c r="CDP141" s="1095"/>
      <c r="CDQ141" s="1095"/>
      <c r="CDR141" s="1095"/>
      <c r="CDS141" s="1095"/>
      <c r="CDT141" s="1095"/>
      <c r="CDU141" s="1095"/>
      <c r="CDV141" s="1095"/>
      <c r="CDW141" s="1095"/>
      <c r="CDX141" s="1095"/>
      <c r="CDY141" s="1095"/>
      <c r="CDZ141" s="1095"/>
      <c r="CEA141" s="1095"/>
      <c r="CEB141" s="1095"/>
      <c r="CEC141" s="1095"/>
      <c r="CED141" s="1095"/>
      <c r="CEE141" s="1095"/>
      <c r="CEF141" s="1095"/>
      <c r="CEG141" s="1095"/>
      <c r="CEH141" s="1095"/>
      <c r="CEI141" s="1095"/>
      <c r="CEJ141" s="1095"/>
      <c r="CEK141" s="1095"/>
      <c r="CEL141" s="1095"/>
      <c r="CEM141" s="1095"/>
      <c r="CEN141" s="1095"/>
      <c r="CEO141" s="1095"/>
      <c r="CEP141" s="1095"/>
      <c r="CEQ141" s="1095"/>
      <c r="CER141" s="1095"/>
      <c r="CES141" s="1095"/>
      <c r="CET141" s="1095"/>
      <c r="CEU141" s="1095"/>
      <c r="CEV141" s="1095"/>
      <c r="CEW141" s="1095"/>
      <c r="CEX141" s="1095"/>
      <c r="CEY141" s="1095"/>
      <c r="CEZ141" s="1095"/>
      <c r="CFA141" s="1095"/>
      <c r="CFB141" s="1095"/>
      <c r="CFC141" s="1095"/>
      <c r="CFD141" s="1095"/>
      <c r="CFE141" s="1095"/>
      <c r="CFF141" s="1095"/>
      <c r="CFG141" s="1095"/>
      <c r="CFH141" s="1095"/>
      <c r="CFI141" s="1095"/>
      <c r="CFJ141" s="1095"/>
      <c r="CFK141" s="1095"/>
      <c r="CFL141" s="1095"/>
      <c r="CFM141" s="1095"/>
      <c r="CFN141" s="1095"/>
      <c r="CFO141" s="1095"/>
      <c r="CFP141" s="1095"/>
      <c r="CFQ141" s="1095"/>
      <c r="CFR141" s="1095"/>
      <c r="CFS141" s="1095"/>
      <c r="CFT141" s="1095"/>
      <c r="CFU141" s="1095"/>
      <c r="CFV141" s="1095"/>
      <c r="CFW141" s="1095"/>
      <c r="CFX141" s="1095"/>
      <c r="CFY141" s="1095"/>
      <c r="CFZ141" s="1095"/>
      <c r="CGA141" s="1095"/>
      <c r="CGB141" s="1095"/>
      <c r="CGC141" s="1095"/>
      <c r="CGD141" s="1095"/>
      <c r="CGE141" s="1095"/>
      <c r="CGF141" s="1095"/>
      <c r="CGG141" s="1095"/>
      <c r="CGH141" s="1095"/>
      <c r="CGI141" s="1095"/>
      <c r="CGJ141" s="1095"/>
      <c r="CGK141" s="1095"/>
      <c r="CGL141" s="1095"/>
      <c r="CGM141" s="1095"/>
      <c r="CGN141" s="1095"/>
      <c r="CGO141" s="1095"/>
      <c r="CGP141" s="1095"/>
      <c r="CGQ141" s="1095"/>
      <c r="CGR141" s="1095"/>
      <c r="CGS141" s="1095"/>
      <c r="CGT141" s="1095"/>
      <c r="CGU141" s="1095"/>
      <c r="CGV141" s="1095"/>
      <c r="CGW141" s="1095"/>
      <c r="CGX141" s="1095"/>
      <c r="CGY141" s="1095"/>
      <c r="CGZ141" s="1095"/>
      <c r="CHA141" s="1095"/>
      <c r="CHB141" s="1095"/>
      <c r="CHC141" s="1095"/>
      <c r="CHD141" s="1095"/>
      <c r="CHE141" s="1095"/>
      <c r="CHF141" s="1095"/>
      <c r="CHG141" s="1095"/>
      <c r="CHH141" s="1095"/>
      <c r="CHI141" s="1095"/>
      <c r="CHJ141" s="1095"/>
      <c r="CHK141" s="1095"/>
      <c r="CHL141" s="1095"/>
      <c r="CHM141" s="1095"/>
      <c r="CHN141" s="1095"/>
      <c r="CHO141" s="1095"/>
      <c r="CHP141" s="1095"/>
      <c r="CHQ141" s="1095"/>
      <c r="CHR141" s="1095"/>
      <c r="CHS141" s="1095"/>
      <c r="CHT141" s="1095"/>
      <c r="CHU141" s="1095"/>
      <c r="CHV141" s="1095"/>
      <c r="CHW141" s="1095"/>
      <c r="CHX141" s="1095"/>
      <c r="CHY141" s="1095"/>
      <c r="CHZ141" s="1095"/>
      <c r="CIA141" s="1095"/>
      <c r="CIB141" s="1095"/>
      <c r="CIC141" s="1095"/>
      <c r="CID141" s="1095"/>
      <c r="CIE141" s="1095"/>
      <c r="CIF141" s="1095"/>
      <c r="CIG141" s="1095"/>
      <c r="CIH141" s="1095"/>
      <c r="CII141" s="1095"/>
      <c r="CIJ141" s="1095"/>
      <c r="CIK141" s="1095"/>
      <c r="CIL141" s="1095"/>
      <c r="CIM141" s="1095"/>
      <c r="CIN141" s="1095"/>
      <c r="CIO141" s="1095"/>
      <c r="CIP141" s="1095"/>
      <c r="CIQ141" s="1095"/>
      <c r="CIR141" s="1095"/>
      <c r="CIS141" s="1095"/>
      <c r="CIT141" s="1095"/>
      <c r="CIU141" s="1095"/>
      <c r="CIV141" s="1095"/>
      <c r="CIW141" s="1095"/>
      <c r="CIX141" s="1095"/>
      <c r="CIY141" s="1095"/>
      <c r="CIZ141" s="1095"/>
      <c r="CJA141" s="1095"/>
      <c r="CJB141" s="1095"/>
      <c r="CJC141" s="1095"/>
      <c r="CJD141" s="1095"/>
      <c r="CJE141" s="1095"/>
      <c r="CJF141" s="1095"/>
      <c r="CJG141" s="1095"/>
      <c r="CJH141" s="1095"/>
      <c r="CJI141" s="1095"/>
      <c r="CJJ141" s="1095"/>
      <c r="CJK141" s="1095"/>
      <c r="CJL141" s="1095"/>
      <c r="CJM141" s="1095"/>
      <c r="CJN141" s="1095"/>
      <c r="CJO141" s="1095"/>
      <c r="CJP141" s="1095"/>
      <c r="CJQ141" s="1095"/>
      <c r="CJR141" s="1095"/>
      <c r="CJS141" s="1095"/>
      <c r="CJT141" s="1095"/>
      <c r="CJU141" s="1095"/>
      <c r="CJV141" s="1095"/>
      <c r="CJW141" s="1095"/>
      <c r="CJX141" s="1095"/>
      <c r="CJY141" s="1095"/>
      <c r="CJZ141" s="1095"/>
      <c r="CKA141" s="1095"/>
      <c r="CKB141" s="1095"/>
      <c r="CKC141" s="1095"/>
      <c r="CKD141" s="1095"/>
      <c r="CKE141" s="1095"/>
      <c r="CKF141" s="1095"/>
      <c r="CKG141" s="1095"/>
      <c r="CKH141" s="1095"/>
      <c r="CKI141" s="1095"/>
      <c r="CKJ141" s="1095"/>
      <c r="CKK141" s="1095"/>
      <c r="CKL141" s="1095"/>
      <c r="CKM141" s="1095"/>
      <c r="CKN141" s="1095"/>
      <c r="CKO141" s="1095"/>
      <c r="CKP141" s="1095"/>
      <c r="CKQ141" s="1095"/>
      <c r="CKR141" s="1095"/>
      <c r="CKS141" s="1095"/>
      <c r="CKT141" s="1095"/>
      <c r="CKU141" s="1095"/>
      <c r="CKV141" s="1095"/>
      <c r="CKW141" s="1095"/>
      <c r="CKX141" s="1095"/>
      <c r="CKY141" s="1095"/>
      <c r="CKZ141" s="1095"/>
      <c r="CLA141" s="1095"/>
      <c r="CLB141" s="1095"/>
      <c r="CLC141" s="1095"/>
      <c r="CLD141" s="1095"/>
      <c r="CLE141" s="1095"/>
      <c r="CLF141" s="1095"/>
      <c r="CLG141" s="1095"/>
      <c r="CLH141" s="1095"/>
      <c r="CLI141" s="1095"/>
      <c r="CLJ141" s="1095"/>
      <c r="CLK141" s="1095"/>
      <c r="CLL141" s="1095"/>
      <c r="CLM141" s="1095"/>
      <c r="CLN141" s="1095"/>
      <c r="CLO141" s="1095"/>
      <c r="CLP141" s="1095"/>
      <c r="CLQ141" s="1095"/>
      <c r="CLR141" s="1095"/>
      <c r="CLS141" s="1095"/>
      <c r="CLT141" s="1095"/>
      <c r="CLU141" s="1095"/>
      <c r="CLV141" s="1095"/>
      <c r="CLW141" s="1095"/>
      <c r="CLX141" s="1095"/>
      <c r="CLY141" s="1095"/>
      <c r="CLZ141" s="1095"/>
      <c r="CMA141" s="1095"/>
      <c r="CMB141" s="1095"/>
      <c r="CMC141" s="1095"/>
      <c r="CMD141" s="1095"/>
      <c r="CME141" s="1095"/>
      <c r="CMF141" s="1095"/>
      <c r="CMG141" s="1095"/>
      <c r="CMH141" s="1095"/>
      <c r="CMI141" s="1095"/>
      <c r="CMJ141" s="1095"/>
      <c r="CMK141" s="1095"/>
      <c r="CML141" s="1095"/>
      <c r="CMM141" s="1095"/>
      <c r="CMN141" s="1095"/>
      <c r="CMO141" s="1095"/>
      <c r="CMP141" s="1095"/>
      <c r="CMQ141" s="1095"/>
      <c r="CMR141" s="1095"/>
      <c r="CMS141" s="1095"/>
      <c r="CMT141" s="1095"/>
      <c r="CMU141" s="1095"/>
      <c r="CMV141" s="1095"/>
      <c r="CMW141" s="1095"/>
      <c r="CMX141" s="1095"/>
      <c r="CMY141" s="1095"/>
      <c r="CMZ141" s="1095"/>
      <c r="CNA141" s="1095"/>
      <c r="CNB141" s="1095"/>
      <c r="CNC141" s="1095"/>
      <c r="CND141" s="1095"/>
      <c r="CNE141" s="1095"/>
      <c r="CNF141" s="1095"/>
      <c r="CNG141" s="1095"/>
      <c r="CNH141" s="1095"/>
      <c r="CNI141" s="1095"/>
      <c r="CNJ141" s="1095"/>
      <c r="CNK141" s="1095"/>
      <c r="CNL141" s="1095"/>
      <c r="CNM141" s="1095"/>
      <c r="CNN141" s="1095"/>
      <c r="CNO141" s="1095"/>
      <c r="CNP141" s="1095"/>
      <c r="CNQ141" s="1095"/>
      <c r="CNR141" s="1095"/>
      <c r="CNS141" s="1095"/>
      <c r="CNT141" s="1095"/>
      <c r="CNU141" s="1095"/>
      <c r="CNV141" s="1095"/>
      <c r="CNW141" s="1095"/>
      <c r="CNX141" s="1095"/>
      <c r="CNY141" s="1095"/>
      <c r="CNZ141" s="1095"/>
      <c r="COA141" s="1095"/>
      <c r="COB141" s="1095"/>
      <c r="COC141" s="1095"/>
      <c r="COD141" s="1095"/>
      <c r="COE141" s="1095"/>
      <c r="COF141" s="1095"/>
      <c r="COG141" s="1095"/>
      <c r="COH141" s="1095"/>
      <c r="COI141" s="1095"/>
      <c r="COJ141" s="1095"/>
      <c r="COK141" s="1095"/>
      <c r="COL141" s="1095"/>
      <c r="COM141" s="1095"/>
      <c r="CON141" s="1095"/>
      <c r="COO141" s="1095"/>
      <c r="COP141" s="1095"/>
      <c r="COQ141" s="1095"/>
      <c r="COR141" s="1095"/>
      <c r="COS141" s="1095"/>
      <c r="COT141" s="1095"/>
      <c r="COU141" s="1095"/>
      <c r="COV141" s="1095"/>
      <c r="COW141" s="1095"/>
      <c r="COX141" s="1095"/>
      <c r="COY141" s="1095"/>
      <c r="COZ141" s="1095"/>
      <c r="CPA141" s="1095"/>
      <c r="CPB141" s="1095"/>
      <c r="CPC141" s="1095"/>
      <c r="CPD141" s="1095"/>
      <c r="CPE141" s="1095"/>
      <c r="CPF141" s="1095"/>
      <c r="CPG141" s="1095"/>
      <c r="CPH141" s="1095"/>
      <c r="CPI141" s="1095"/>
      <c r="CPJ141" s="1095"/>
      <c r="CPK141" s="1095"/>
      <c r="CPL141" s="1095"/>
      <c r="CPM141" s="1095"/>
      <c r="CPN141" s="1095"/>
      <c r="CPO141" s="1095"/>
      <c r="CPP141" s="1095"/>
      <c r="CPQ141" s="1095"/>
      <c r="CPR141" s="1095"/>
      <c r="CPS141" s="1095"/>
      <c r="CPT141" s="1095"/>
      <c r="CPU141" s="1095"/>
      <c r="CPV141" s="1095"/>
      <c r="CPW141" s="1095"/>
      <c r="CPX141" s="1095"/>
      <c r="CPY141" s="1095"/>
      <c r="CPZ141" s="1095"/>
      <c r="CQA141" s="1095"/>
      <c r="CQB141" s="1095"/>
      <c r="CQC141" s="1095"/>
      <c r="CQD141" s="1095"/>
      <c r="CQE141" s="1095"/>
      <c r="CQF141" s="1095"/>
      <c r="CQG141" s="1095"/>
      <c r="CQH141" s="1095"/>
      <c r="CQI141" s="1095"/>
      <c r="CQJ141" s="1095"/>
      <c r="CQK141" s="1095"/>
      <c r="CQL141" s="1095"/>
      <c r="CQM141" s="1095"/>
      <c r="CQN141" s="1095"/>
      <c r="CQO141" s="1095"/>
      <c r="CQP141" s="1095"/>
      <c r="CQQ141" s="1095"/>
      <c r="CQR141" s="1095"/>
      <c r="CQS141" s="1095"/>
      <c r="CQT141" s="1095"/>
      <c r="CQU141" s="1095"/>
      <c r="CQV141" s="1095"/>
      <c r="CQW141" s="1095"/>
      <c r="CQX141" s="1095"/>
      <c r="CQY141" s="1095"/>
      <c r="CQZ141" s="1095"/>
      <c r="CRA141" s="1095"/>
      <c r="CRB141" s="1095"/>
      <c r="CRC141" s="1095"/>
      <c r="CRD141" s="1095"/>
      <c r="CRE141" s="1095"/>
      <c r="CRF141" s="1095"/>
      <c r="CRG141" s="1095"/>
      <c r="CRH141" s="1095"/>
      <c r="CRI141" s="1095"/>
      <c r="CRJ141" s="1095"/>
      <c r="CRK141" s="1095"/>
      <c r="CRL141" s="1095"/>
      <c r="CRM141" s="1095"/>
      <c r="CRN141" s="1095"/>
      <c r="CRO141" s="1095"/>
      <c r="CRP141" s="1095"/>
      <c r="CRQ141" s="1095"/>
      <c r="CRR141" s="1095"/>
      <c r="CRS141" s="1095"/>
      <c r="CRT141" s="1095"/>
      <c r="CRU141" s="1095"/>
      <c r="CRV141" s="1095"/>
      <c r="CRW141" s="1095"/>
      <c r="CRX141" s="1095"/>
      <c r="CRY141" s="1095"/>
      <c r="CRZ141" s="1095"/>
      <c r="CSA141" s="1095"/>
      <c r="CSB141" s="1095"/>
      <c r="CSC141" s="1095"/>
      <c r="CSD141" s="1095"/>
      <c r="CSE141" s="1095"/>
      <c r="CSF141" s="1095"/>
      <c r="CSG141" s="1095"/>
      <c r="CSH141" s="1095"/>
      <c r="CSI141" s="1095"/>
      <c r="CSJ141" s="1095"/>
      <c r="CSK141" s="1095"/>
      <c r="CSL141" s="1095"/>
      <c r="CSM141" s="1095"/>
      <c r="CSN141" s="1095"/>
      <c r="CSO141" s="1095"/>
      <c r="CSP141" s="1095"/>
      <c r="CSQ141" s="1095"/>
      <c r="CSR141" s="1095"/>
      <c r="CSS141" s="1095"/>
      <c r="CST141" s="1095"/>
      <c r="CSU141" s="1095"/>
      <c r="CSV141" s="1095"/>
      <c r="CSW141" s="1095"/>
      <c r="CSX141" s="1095"/>
      <c r="CSY141" s="1095"/>
      <c r="CSZ141" s="1095"/>
      <c r="CTA141" s="1095"/>
      <c r="CTB141" s="1095"/>
      <c r="CTC141" s="1095"/>
      <c r="CTD141" s="1095"/>
      <c r="CTE141" s="1095"/>
      <c r="CTF141" s="1095"/>
      <c r="CTG141" s="1095"/>
      <c r="CTH141" s="1095"/>
      <c r="CTI141" s="1095"/>
      <c r="CTJ141" s="1095"/>
      <c r="CTK141" s="1095"/>
      <c r="CTL141" s="1095"/>
      <c r="CTM141" s="1095"/>
      <c r="CTN141" s="1095"/>
      <c r="CTO141" s="1095"/>
      <c r="CTP141" s="1095"/>
      <c r="CTQ141" s="1095"/>
      <c r="CTR141" s="1095"/>
      <c r="CTS141" s="1095"/>
      <c r="CTT141" s="1095"/>
      <c r="CTU141" s="1095"/>
      <c r="CTV141" s="1095"/>
      <c r="CTW141" s="1095"/>
      <c r="CTX141" s="1095"/>
      <c r="CTY141" s="1095"/>
      <c r="CTZ141" s="1095"/>
      <c r="CUA141" s="1095"/>
      <c r="CUB141" s="1095"/>
      <c r="CUC141" s="1095"/>
      <c r="CUD141" s="1095"/>
      <c r="CUE141" s="1095"/>
      <c r="CUF141" s="1095"/>
      <c r="CUG141" s="1095"/>
      <c r="CUH141" s="1095"/>
      <c r="CUI141" s="1095"/>
      <c r="CUJ141" s="1095"/>
      <c r="CUK141" s="1095"/>
      <c r="CUL141" s="1095"/>
      <c r="CUM141" s="1095"/>
      <c r="CUN141" s="1095"/>
      <c r="CUO141" s="1095"/>
      <c r="CUP141" s="1095"/>
      <c r="CUQ141" s="1095"/>
      <c r="CUR141" s="1095"/>
      <c r="CUS141" s="1095"/>
      <c r="CUT141" s="1095"/>
      <c r="CUU141" s="1095"/>
      <c r="CUV141" s="1095"/>
      <c r="CUW141" s="1095"/>
      <c r="CUX141" s="1095"/>
      <c r="CUY141" s="1095"/>
      <c r="CUZ141" s="1095"/>
      <c r="CVA141" s="1095"/>
      <c r="CVB141" s="1095"/>
      <c r="CVC141" s="1095"/>
      <c r="CVD141" s="1095"/>
      <c r="CVE141" s="1095"/>
      <c r="CVF141" s="1095"/>
      <c r="CVG141" s="1095"/>
      <c r="CVH141" s="1095"/>
      <c r="CVI141" s="1095"/>
      <c r="CVJ141" s="1095"/>
      <c r="CVK141" s="1095"/>
      <c r="CVL141" s="1095"/>
      <c r="CVM141" s="1095"/>
      <c r="CVN141" s="1095"/>
      <c r="CVO141" s="1095"/>
      <c r="CVP141" s="1095"/>
      <c r="CVQ141" s="1095"/>
      <c r="CVR141" s="1095"/>
      <c r="CVS141" s="1095"/>
      <c r="CVT141" s="1095"/>
      <c r="CVU141" s="1095"/>
      <c r="CVV141" s="1095"/>
      <c r="CVW141" s="1095"/>
      <c r="CVX141" s="1095"/>
      <c r="CVY141" s="1095"/>
      <c r="CVZ141" s="1095"/>
      <c r="CWA141" s="1095"/>
      <c r="CWB141" s="1095"/>
      <c r="CWC141" s="1095"/>
      <c r="CWD141" s="1095"/>
      <c r="CWE141" s="1095"/>
      <c r="CWF141" s="1095"/>
      <c r="CWG141" s="1095"/>
      <c r="CWH141" s="1095"/>
      <c r="CWI141" s="1095"/>
      <c r="CWJ141" s="1095"/>
      <c r="CWK141" s="1095"/>
      <c r="CWL141" s="1095"/>
      <c r="CWM141" s="1095"/>
      <c r="CWN141" s="1095"/>
      <c r="CWO141" s="1095"/>
      <c r="CWP141" s="1095"/>
      <c r="CWQ141" s="1095"/>
      <c r="CWR141" s="1095"/>
      <c r="CWS141" s="1095"/>
      <c r="CWT141" s="1095"/>
      <c r="CWU141" s="1095"/>
      <c r="CWV141" s="1095"/>
      <c r="CWW141" s="1095"/>
      <c r="CWX141" s="1095"/>
      <c r="CWY141" s="1095"/>
      <c r="CWZ141" s="1095"/>
      <c r="CXA141" s="1095"/>
      <c r="CXB141" s="1095"/>
      <c r="CXC141" s="1095"/>
      <c r="CXD141" s="1095"/>
      <c r="CXE141" s="1095"/>
      <c r="CXF141" s="1095"/>
      <c r="CXG141" s="1095"/>
      <c r="CXH141" s="1095"/>
      <c r="CXI141" s="1095"/>
      <c r="CXJ141" s="1095"/>
      <c r="CXK141" s="1095"/>
      <c r="CXL141" s="1095"/>
      <c r="CXM141" s="1095"/>
      <c r="CXN141" s="1095"/>
      <c r="CXO141" s="1095"/>
      <c r="CXP141" s="1095"/>
      <c r="CXQ141" s="1095"/>
      <c r="CXR141" s="1095"/>
      <c r="CXS141" s="1095"/>
      <c r="CXT141" s="1095"/>
      <c r="CXU141" s="1095"/>
      <c r="CXV141" s="1095"/>
      <c r="CXW141" s="1095"/>
      <c r="CXX141" s="1095"/>
      <c r="CXY141" s="1095"/>
      <c r="CXZ141" s="1095"/>
      <c r="CYA141" s="1095"/>
      <c r="CYB141" s="1095"/>
      <c r="CYC141" s="1095"/>
      <c r="CYD141" s="1095"/>
      <c r="CYE141" s="1095"/>
      <c r="CYF141" s="1095"/>
      <c r="CYG141" s="1095"/>
      <c r="CYH141" s="1095"/>
      <c r="CYI141" s="1095"/>
      <c r="CYJ141" s="1095"/>
      <c r="CYK141" s="1095"/>
      <c r="CYL141" s="1095"/>
      <c r="CYM141" s="1095"/>
      <c r="CYN141" s="1095"/>
      <c r="CYO141" s="1095"/>
      <c r="CYP141" s="1095"/>
      <c r="CYQ141" s="1095"/>
      <c r="CYR141" s="1095"/>
      <c r="CYS141" s="1095"/>
      <c r="CYT141" s="1095"/>
      <c r="CYU141" s="1095"/>
      <c r="CYV141" s="1095"/>
      <c r="CYW141" s="1095"/>
      <c r="CYX141" s="1095"/>
      <c r="CYY141" s="1095"/>
      <c r="CYZ141" s="1095"/>
      <c r="CZA141" s="1095"/>
      <c r="CZB141" s="1095"/>
      <c r="CZC141" s="1095"/>
      <c r="CZD141" s="1095"/>
      <c r="CZE141" s="1095"/>
      <c r="CZF141" s="1095"/>
      <c r="CZG141" s="1095"/>
      <c r="CZH141" s="1095"/>
      <c r="CZI141" s="1095"/>
      <c r="CZJ141" s="1095"/>
      <c r="CZK141" s="1095"/>
      <c r="CZL141" s="1095"/>
      <c r="CZM141" s="1095"/>
      <c r="CZN141" s="1095"/>
      <c r="CZO141" s="1095"/>
      <c r="CZP141" s="1095"/>
      <c r="CZQ141" s="1095"/>
      <c r="CZR141" s="1095"/>
      <c r="CZS141" s="1095"/>
      <c r="CZT141" s="1095"/>
      <c r="CZU141" s="1095"/>
      <c r="CZV141" s="1095"/>
      <c r="CZW141" s="1095"/>
      <c r="CZX141" s="1095"/>
      <c r="CZY141" s="1095"/>
      <c r="CZZ141" s="1095"/>
      <c r="DAA141" s="1095"/>
      <c r="DAB141" s="1095"/>
      <c r="DAC141" s="1095"/>
      <c r="DAD141" s="1095"/>
      <c r="DAE141" s="1095"/>
      <c r="DAF141" s="1095"/>
      <c r="DAG141" s="1095"/>
      <c r="DAH141" s="1095"/>
      <c r="DAI141" s="1095"/>
      <c r="DAJ141" s="1095"/>
      <c r="DAK141" s="1095"/>
      <c r="DAL141" s="1095"/>
      <c r="DAM141" s="1095"/>
      <c r="DAN141" s="1095"/>
      <c r="DAO141" s="1095"/>
      <c r="DAP141" s="1095"/>
      <c r="DAQ141" s="1095"/>
      <c r="DAR141" s="1095"/>
      <c r="DAS141" s="1095"/>
      <c r="DAT141" s="1095"/>
      <c r="DAU141" s="1095"/>
      <c r="DAV141" s="1095"/>
      <c r="DAW141" s="1095"/>
      <c r="DAX141" s="1095"/>
      <c r="DAY141" s="1095"/>
      <c r="DAZ141" s="1095"/>
      <c r="DBA141" s="1095"/>
      <c r="DBB141" s="1095"/>
      <c r="DBC141" s="1095"/>
      <c r="DBD141" s="1095"/>
      <c r="DBE141" s="1095"/>
      <c r="DBF141" s="1095"/>
      <c r="DBG141" s="1095"/>
      <c r="DBH141" s="1095"/>
      <c r="DBI141" s="1095"/>
      <c r="DBJ141" s="1095"/>
      <c r="DBK141" s="1095"/>
      <c r="DBL141" s="1095"/>
      <c r="DBM141" s="1095"/>
      <c r="DBN141" s="1095"/>
      <c r="DBO141" s="1095"/>
      <c r="DBP141" s="1095"/>
      <c r="DBQ141" s="1095"/>
      <c r="DBR141" s="1095"/>
      <c r="DBS141" s="1095"/>
      <c r="DBT141" s="1095"/>
      <c r="DBU141" s="1095"/>
      <c r="DBV141" s="1095"/>
      <c r="DBW141" s="1095"/>
      <c r="DBX141" s="1095"/>
      <c r="DBY141" s="1095"/>
      <c r="DBZ141" s="1095"/>
      <c r="DCA141" s="1095"/>
      <c r="DCB141" s="1095"/>
      <c r="DCC141" s="1095"/>
      <c r="DCD141" s="1095"/>
      <c r="DCE141" s="1095"/>
      <c r="DCF141" s="1095"/>
      <c r="DCG141" s="1095"/>
      <c r="DCH141" s="1095"/>
      <c r="DCI141" s="1095"/>
      <c r="DCJ141" s="1095"/>
      <c r="DCK141" s="1095"/>
      <c r="DCL141" s="1095"/>
      <c r="DCM141" s="1095"/>
      <c r="DCN141" s="1095"/>
      <c r="DCO141" s="1095"/>
      <c r="DCP141" s="1095"/>
      <c r="DCQ141" s="1095"/>
      <c r="DCR141" s="1095"/>
      <c r="DCS141" s="1095"/>
      <c r="DCT141" s="1095"/>
      <c r="DCU141" s="1095"/>
      <c r="DCV141" s="1095"/>
      <c r="DCW141" s="1095"/>
      <c r="DCX141" s="1095"/>
      <c r="DCY141" s="1095"/>
      <c r="DCZ141" s="1095"/>
      <c r="DDA141" s="1095"/>
      <c r="DDB141" s="1095"/>
      <c r="DDC141" s="1095"/>
      <c r="DDD141" s="1095"/>
      <c r="DDE141" s="1095"/>
      <c r="DDF141" s="1095"/>
      <c r="DDG141" s="1095"/>
      <c r="DDH141" s="1095"/>
      <c r="DDI141" s="1095"/>
      <c r="DDJ141" s="1095"/>
      <c r="DDK141" s="1095"/>
      <c r="DDL141" s="1095"/>
      <c r="DDM141" s="1095"/>
      <c r="DDN141" s="1095"/>
      <c r="DDO141" s="1095"/>
      <c r="DDP141" s="1095"/>
      <c r="DDQ141" s="1095"/>
      <c r="DDR141" s="1095"/>
      <c r="DDS141" s="1095"/>
      <c r="DDT141" s="1095"/>
      <c r="DDU141" s="1095"/>
      <c r="DDV141" s="1095"/>
      <c r="DDW141" s="1095"/>
      <c r="DDX141" s="1095"/>
      <c r="DDY141" s="1095"/>
      <c r="DDZ141" s="1095"/>
      <c r="DEA141" s="1095"/>
      <c r="DEB141" s="1095"/>
      <c r="DEC141" s="1095"/>
      <c r="DED141" s="1095"/>
      <c r="DEE141" s="1095"/>
      <c r="DEF141" s="1095"/>
      <c r="DEG141" s="1095"/>
      <c r="DEH141" s="1095"/>
      <c r="DEI141" s="1095"/>
      <c r="DEJ141" s="1095"/>
      <c r="DEK141" s="1095"/>
      <c r="DEL141" s="1095"/>
      <c r="DEM141" s="1095"/>
      <c r="DEN141" s="1095"/>
      <c r="DEO141" s="1095"/>
      <c r="DEP141" s="1095"/>
      <c r="DEQ141" s="1095"/>
      <c r="DER141" s="1095"/>
      <c r="DES141" s="1095"/>
      <c r="DET141" s="1095"/>
      <c r="DEU141" s="1095"/>
      <c r="DEV141" s="1095"/>
      <c r="DEW141" s="1095"/>
      <c r="DEX141" s="1095"/>
      <c r="DEY141" s="1095"/>
      <c r="DEZ141" s="1095"/>
      <c r="DFA141" s="1095"/>
      <c r="DFB141" s="1095"/>
      <c r="DFC141" s="1095"/>
      <c r="DFD141" s="1095"/>
      <c r="DFE141" s="1095"/>
      <c r="DFF141" s="1095"/>
      <c r="DFG141" s="1095"/>
      <c r="DFH141" s="1095"/>
      <c r="DFI141" s="1095"/>
      <c r="DFJ141" s="1095"/>
      <c r="DFK141" s="1095"/>
      <c r="DFL141" s="1095"/>
      <c r="DFM141" s="1095"/>
      <c r="DFN141" s="1095"/>
      <c r="DFO141" s="1095"/>
      <c r="DFP141" s="1095"/>
      <c r="DFQ141" s="1095"/>
      <c r="DFR141" s="1095"/>
      <c r="DFS141" s="1095"/>
      <c r="DFT141" s="1095"/>
      <c r="DFU141" s="1095"/>
      <c r="DFV141" s="1095"/>
      <c r="DFW141" s="1095"/>
      <c r="DFX141" s="1095"/>
      <c r="DFY141" s="1095"/>
      <c r="DFZ141" s="1095"/>
      <c r="DGA141" s="1095"/>
      <c r="DGB141" s="1095"/>
      <c r="DGC141" s="1095"/>
      <c r="DGD141" s="1095"/>
      <c r="DGE141" s="1095"/>
      <c r="DGF141" s="1095"/>
      <c r="DGG141" s="1095"/>
      <c r="DGH141" s="1095"/>
      <c r="DGI141" s="1095"/>
      <c r="DGJ141" s="1095"/>
      <c r="DGK141" s="1095"/>
      <c r="DGL141" s="1095"/>
      <c r="DGM141" s="1095"/>
      <c r="DGN141" s="1095"/>
      <c r="DGO141" s="1095"/>
      <c r="DGP141" s="1095"/>
      <c r="DGQ141" s="1095"/>
      <c r="DGR141" s="1095"/>
      <c r="DGS141" s="1095"/>
      <c r="DGT141" s="1095"/>
      <c r="DGU141" s="1095"/>
      <c r="DGV141" s="1095"/>
      <c r="DGW141" s="1095"/>
      <c r="DGX141" s="1095"/>
      <c r="DGY141" s="1095"/>
      <c r="DGZ141" s="1095"/>
      <c r="DHA141" s="1095"/>
      <c r="DHB141" s="1095"/>
      <c r="DHC141" s="1095"/>
      <c r="DHD141" s="1095"/>
      <c r="DHE141" s="1095"/>
      <c r="DHF141" s="1095"/>
      <c r="DHG141" s="1095"/>
      <c r="DHH141" s="1095"/>
      <c r="DHI141" s="1095"/>
      <c r="DHJ141" s="1095"/>
      <c r="DHK141" s="1095"/>
      <c r="DHL141" s="1095"/>
      <c r="DHM141" s="1095"/>
      <c r="DHN141" s="1095"/>
      <c r="DHO141" s="1095"/>
      <c r="DHP141" s="1095"/>
      <c r="DHQ141" s="1095"/>
      <c r="DHR141" s="1095"/>
      <c r="DHS141" s="1095"/>
      <c r="DHT141" s="1095"/>
      <c r="DHU141" s="1095"/>
      <c r="DHV141" s="1095"/>
      <c r="DHW141" s="1095"/>
      <c r="DHX141" s="1095"/>
      <c r="DHY141" s="1095"/>
      <c r="DHZ141" s="1095"/>
      <c r="DIA141" s="1095"/>
      <c r="DIB141" s="1095"/>
      <c r="DIC141" s="1095"/>
      <c r="DID141" s="1095"/>
      <c r="DIE141" s="1095"/>
      <c r="DIF141" s="1095"/>
      <c r="DIG141" s="1095"/>
      <c r="DIH141" s="1095"/>
      <c r="DII141" s="1095"/>
      <c r="DIJ141" s="1095"/>
      <c r="DIK141" s="1095"/>
      <c r="DIL141" s="1095"/>
      <c r="DIM141" s="1095"/>
      <c r="DIN141" s="1095"/>
      <c r="DIO141" s="1095"/>
      <c r="DIP141" s="1095"/>
      <c r="DIQ141" s="1095"/>
      <c r="DIR141" s="1095"/>
      <c r="DIS141" s="1095"/>
      <c r="DIT141" s="1095"/>
      <c r="DIU141" s="1095"/>
      <c r="DIV141" s="1095"/>
      <c r="DIW141" s="1095"/>
      <c r="DIX141" s="1095"/>
      <c r="DIY141" s="1095"/>
      <c r="DIZ141" s="1095"/>
      <c r="DJA141" s="1095"/>
      <c r="DJB141" s="1095"/>
      <c r="DJC141" s="1095"/>
      <c r="DJD141" s="1095"/>
      <c r="DJE141" s="1095"/>
      <c r="DJF141" s="1095"/>
      <c r="DJG141" s="1095"/>
      <c r="DJH141" s="1095"/>
      <c r="DJI141" s="1095"/>
      <c r="DJJ141" s="1095"/>
      <c r="DJK141" s="1095"/>
      <c r="DJL141" s="1095"/>
      <c r="DJM141" s="1095"/>
      <c r="DJN141" s="1095"/>
      <c r="DJO141" s="1095"/>
      <c r="DJP141" s="1095"/>
      <c r="DJQ141" s="1095"/>
      <c r="DJR141" s="1095"/>
      <c r="DJS141" s="1095"/>
      <c r="DJT141" s="1095"/>
      <c r="DJU141" s="1095"/>
      <c r="DJV141" s="1095"/>
      <c r="DJW141" s="1095"/>
      <c r="DJX141" s="1095"/>
      <c r="DJY141" s="1095"/>
      <c r="DJZ141" s="1095"/>
      <c r="DKA141" s="1095"/>
      <c r="DKB141" s="1095"/>
      <c r="DKC141" s="1095"/>
      <c r="DKD141" s="1095"/>
      <c r="DKE141" s="1095"/>
      <c r="DKF141" s="1095"/>
      <c r="DKG141" s="1095"/>
      <c r="DKH141" s="1095"/>
      <c r="DKI141" s="1095"/>
      <c r="DKJ141" s="1095"/>
      <c r="DKK141" s="1095"/>
      <c r="DKL141" s="1095"/>
      <c r="DKM141" s="1095"/>
      <c r="DKN141" s="1095"/>
      <c r="DKO141" s="1095"/>
      <c r="DKP141" s="1095"/>
      <c r="DKQ141" s="1095"/>
      <c r="DKR141" s="1095"/>
      <c r="DKS141" s="1095"/>
      <c r="DKT141" s="1095"/>
      <c r="DKU141" s="1095"/>
      <c r="DKV141" s="1095"/>
      <c r="DKW141" s="1095"/>
      <c r="DKX141" s="1095"/>
      <c r="DKY141" s="1095"/>
      <c r="DKZ141" s="1095"/>
      <c r="DLA141" s="1095"/>
      <c r="DLB141" s="1095"/>
      <c r="DLC141" s="1095"/>
      <c r="DLD141" s="1095"/>
      <c r="DLE141" s="1095"/>
      <c r="DLF141" s="1095"/>
      <c r="DLG141" s="1095"/>
      <c r="DLH141" s="1095"/>
      <c r="DLI141" s="1095"/>
      <c r="DLJ141" s="1095"/>
      <c r="DLK141" s="1095"/>
      <c r="DLL141" s="1095"/>
      <c r="DLM141" s="1095"/>
      <c r="DLN141" s="1095"/>
      <c r="DLO141" s="1095"/>
      <c r="DLP141" s="1095"/>
      <c r="DLQ141" s="1095"/>
      <c r="DLR141" s="1095"/>
      <c r="DLS141" s="1095"/>
      <c r="DLT141" s="1095"/>
      <c r="DLU141" s="1095"/>
      <c r="DLV141" s="1095"/>
      <c r="DLW141" s="1095"/>
      <c r="DLX141" s="1095"/>
      <c r="DLY141" s="1095"/>
      <c r="DLZ141" s="1095"/>
      <c r="DMA141" s="1095"/>
      <c r="DMB141" s="1095"/>
      <c r="DMC141" s="1095"/>
      <c r="DMD141" s="1095"/>
      <c r="DME141" s="1095"/>
      <c r="DMF141" s="1095"/>
      <c r="DMG141" s="1095"/>
      <c r="DMH141" s="1095"/>
      <c r="DMI141" s="1095"/>
      <c r="DMJ141" s="1095"/>
      <c r="DMK141" s="1095"/>
      <c r="DML141" s="1095"/>
      <c r="DMM141" s="1095"/>
      <c r="DMN141" s="1095"/>
      <c r="DMO141" s="1095"/>
      <c r="DMP141" s="1095"/>
      <c r="DMQ141" s="1095"/>
      <c r="DMR141" s="1095"/>
      <c r="DMS141" s="1095"/>
      <c r="DMT141" s="1095"/>
      <c r="DMU141" s="1095"/>
      <c r="DMV141" s="1095"/>
      <c r="DMW141" s="1095"/>
      <c r="DMX141" s="1095"/>
      <c r="DMY141" s="1095"/>
      <c r="DMZ141" s="1095"/>
      <c r="DNA141" s="1095"/>
      <c r="DNB141" s="1095"/>
      <c r="DNC141" s="1095"/>
      <c r="DND141" s="1095"/>
      <c r="DNE141" s="1095"/>
      <c r="DNF141" s="1095"/>
      <c r="DNG141" s="1095"/>
      <c r="DNH141" s="1095"/>
      <c r="DNI141" s="1095"/>
      <c r="DNJ141" s="1095"/>
      <c r="DNK141" s="1095"/>
      <c r="DNL141" s="1095"/>
      <c r="DNM141" s="1095"/>
      <c r="DNN141" s="1095"/>
      <c r="DNO141" s="1095"/>
      <c r="DNP141" s="1095"/>
      <c r="DNQ141" s="1095"/>
      <c r="DNR141" s="1095"/>
      <c r="DNS141" s="1095"/>
      <c r="DNT141" s="1095"/>
      <c r="DNU141" s="1095"/>
      <c r="DNV141" s="1095"/>
      <c r="DNW141" s="1095"/>
      <c r="DNX141" s="1095"/>
      <c r="DNY141" s="1095"/>
      <c r="DNZ141" s="1095"/>
      <c r="DOA141" s="1095"/>
      <c r="DOB141" s="1095"/>
      <c r="DOC141" s="1095"/>
      <c r="DOD141" s="1095"/>
      <c r="DOE141" s="1095"/>
      <c r="DOF141" s="1095"/>
      <c r="DOG141" s="1095"/>
      <c r="DOH141" s="1095"/>
      <c r="DOI141" s="1095"/>
      <c r="DOJ141" s="1095"/>
      <c r="DOK141" s="1095"/>
      <c r="DOL141" s="1095"/>
      <c r="DOM141" s="1095"/>
      <c r="DON141" s="1095"/>
      <c r="DOO141" s="1095"/>
      <c r="DOP141" s="1095"/>
      <c r="DOQ141" s="1095"/>
      <c r="DOR141" s="1095"/>
      <c r="DOS141" s="1095"/>
      <c r="DOT141" s="1095"/>
      <c r="DOU141" s="1095"/>
      <c r="DOV141" s="1095"/>
      <c r="DOW141" s="1095"/>
      <c r="DOX141" s="1095"/>
      <c r="DOY141" s="1095"/>
      <c r="DOZ141" s="1095"/>
      <c r="DPA141" s="1095"/>
      <c r="DPB141" s="1095"/>
      <c r="DPC141" s="1095"/>
      <c r="DPD141" s="1095"/>
      <c r="DPE141" s="1095"/>
      <c r="DPF141" s="1095"/>
      <c r="DPG141" s="1095"/>
      <c r="DPH141" s="1095"/>
      <c r="DPI141" s="1095"/>
      <c r="DPJ141" s="1095"/>
      <c r="DPK141" s="1095"/>
      <c r="DPL141" s="1095"/>
      <c r="DPM141" s="1095"/>
      <c r="DPN141" s="1095"/>
      <c r="DPO141" s="1095"/>
      <c r="DPP141" s="1095"/>
      <c r="DPQ141" s="1095"/>
      <c r="DPR141" s="1095"/>
      <c r="DPS141" s="1095"/>
      <c r="DPT141" s="1095"/>
      <c r="DPU141" s="1095"/>
      <c r="DPV141" s="1095"/>
      <c r="DPW141" s="1095"/>
      <c r="DPX141" s="1095"/>
      <c r="DPY141" s="1095"/>
      <c r="DPZ141" s="1095"/>
      <c r="DQA141" s="1095"/>
      <c r="DQB141" s="1095"/>
      <c r="DQC141" s="1095"/>
      <c r="DQD141" s="1095"/>
      <c r="DQE141" s="1095"/>
      <c r="DQF141" s="1095"/>
      <c r="DQG141" s="1095"/>
      <c r="DQH141" s="1095"/>
      <c r="DQI141" s="1095"/>
      <c r="DQJ141" s="1095"/>
      <c r="DQK141" s="1095"/>
      <c r="DQL141" s="1095"/>
      <c r="DQM141" s="1095"/>
      <c r="DQN141" s="1095"/>
      <c r="DQO141" s="1095"/>
      <c r="DQP141" s="1095"/>
      <c r="DQQ141" s="1095"/>
      <c r="DQR141" s="1095"/>
      <c r="DQS141" s="1095"/>
      <c r="DQT141" s="1095"/>
      <c r="DQU141" s="1095"/>
      <c r="DQV141" s="1095"/>
      <c r="DQW141" s="1095"/>
      <c r="DQX141" s="1095"/>
      <c r="DQY141" s="1095"/>
      <c r="DQZ141" s="1095"/>
      <c r="DRA141" s="1095"/>
      <c r="DRB141" s="1095"/>
      <c r="DRC141" s="1095"/>
      <c r="DRD141" s="1095"/>
      <c r="DRE141" s="1095"/>
      <c r="DRF141" s="1095"/>
      <c r="DRG141" s="1095"/>
      <c r="DRH141" s="1095"/>
      <c r="DRI141" s="1095"/>
      <c r="DRJ141" s="1095"/>
      <c r="DRK141" s="1095"/>
      <c r="DRL141" s="1095"/>
      <c r="DRM141" s="1095"/>
      <c r="DRN141" s="1095"/>
      <c r="DRO141" s="1095"/>
      <c r="DRP141" s="1095"/>
      <c r="DRQ141" s="1095"/>
      <c r="DRR141" s="1095"/>
      <c r="DRS141" s="1095"/>
      <c r="DRT141" s="1095"/>
      <c r="DRU141" s="1095"/>
      <c r="DRV141" s="1095"/>
      <c r="DRW141" s="1095"/>
      <c r="DRX141" s="1095"/>
      <c r="DRY141" s="1095"/>
      <c r="DRZ141" s="1095"/>
      <c r="DSA141" s="1095"/>
      <c r="DSB141" s="1095"/>
      <c r="DSC141" s="1095"/>
      <c r="DSD141" s="1095"/>
      <c r="DSE141" s="1095"/>
      <c r="DSF141" s="1095"/>
      <c r="DSG141" s="1095"/>
      <c r="DSH141" s="1095"/>
      <c r="DSI141" s="1095"/>
      <c r="DSJ141" s="1095"/>
      <c r="DSK141" s="1095"/>
      <c r="DSL141" s="1095"/>
      <c r="DSM141" s="1095"/>
      <c r="DSN141" s="1095"/>
      <c r="DSO141" s="1095"/>
      <c r="DSP141" s="1095"/>
      <c r="DSQ141" s="1095"/>
      <c r="DSR141" s="1095"/>
      <c r="DSS141" s="1095"/>
      <c r="DST141" s="1095"/>
      <c r="DSU141" s="1095"/>
      <c r="DSV141" s="1095"/>
      <c r="DSW141" s="1095"/>
      <c r="DSX141" s="1095"/>
      <c r="DSY141" s="1095"/>
      <c r="DSZ141" s="1095"/>
      <c r="DTA141" s="1095"/>
      <c r="DTB141" s="1095"/>
      <c r="DTC141" s="1095"/>
      <c r="DTD141" s="1095"/>
      <c r="DTE141" s="1095"/>
      <c r="DTF141" s="1095"/>
      <c r="DTG141" s="1095"/>
      <c r="DTH141" s="1095"/>
      <c r="DTI141" s="1095"/>
      <c r="DTJ141" s="1095"/>
      <c r="DTK141" s="1095"/>
      <c r="DTL141" s="1095"/>
      <c r="DTM141" s="1095"/>
      <c r="DTN141" s="1095"/>
      <c r="DTO141" s="1095"/>
      <c r="DTP141" s="1095"/>
      <c r="DTQ141" s="1095"/>
      <c r="DTR141" s="1095"/>
      <c r="DTS141" s="1095"/>
      <c r="DTT141" s="1095"/>
      <c r="DTU141" s="1095"/>
      <c r="DTV141" s="1095"/>
      <c r="DTW141" s="1095"/>
      <c r="DTX141" s="1095"/>
      <c r="DTY141" s="1095"/>
      <c r="DTZ141" s="1095"/>
      <c r="DUA141" s="1095"/>
      <c r="DUB141" s="1095"/>
      <c r="DUC141" s="1095"/>
      <c r="DUD141" s="1095"/>
      <c r="DUE141" s="1095"/>
      <c r="DUF141" s="1095"/>
      <c r="DUG141" s="1095"/>
      <c r="DUH141" s="1095"/>
      <c r="DUI141" s="1095"/>
      <c r="DUJ141" s="1095"/>
      <c r="DUK141" s="1095"/>
      <c r="DUL141" s="1095"/>
      <c r="DUM141" s="1095"/>
      <c r="DUN141" s="1095"/>
      <c r="DUO141" s="1095"/>
      <c r="DUP141" s="1095"/>
      <c r="DUQ141" s="1095"/>
      <c r="DUR141" s="1095"/>
      <c r="DUS141" s="1095"/>
      <c r="DUT141" s="1095"/>
      <c r="DUU141" s="1095"/>
      <c r="DUV141" s="1095"/>
      <c r="DUW141" s="1095"/>
      <c r="DUX141" s="1095"/>
      <c r="DUY141" s="1095"/>
      <c r="DUZ141" s="1095"/>
      <c r="DVA141" s="1095"/>
      <c r="DVB141" s="1095"/>
      <c r="DVC141" s="1095"/>
      <c r="DVD141" s="1095"/>
      <c r="DVE141" s="1095"/>
      <c r="DVF141" s="1095"/>
      <c r="DVG141" s="1095"/>
      <c r="DVH141" s="1095"/>
      <c r="DVI141" s="1095"/>
      <c r="DVJ141" s="1095"/>
      <c r="DVK141" s="1095"/>
      <c r="DVL141" s="1095"/>
      <c r="DVM141" s="1095"/>
      <c r="DVN141" s="1095"/>
      <c r="DVO141" s="1095"/>
      <c r="DVP141" s="1095"/>
      <c r="DVQ141" s="1095"/>
      <c r="DVR141" s="1095"/>
      <c r="DVS141" s="1095"/>
      <c r="DVT141" s="1095"/>
      <c r="DVU141" s="1095"/>
      <c r="DVV141" s="1095"/>
      <c r="DVW141" s="1095"/>
      <c r="DVX141" s="1095"/>
      <c r="DVY141" s="1095"/>
      <c r="DVZ141" s="1095"/>
      <c r="DWA141" s="1095"/>
      <c r="DWB141" s="1095"/>
      <c r="DWC141" s="1095"/>
      <c r="DWD141" s="1095"/>
      <c r="DWE141" s="1095"/>
      <c r="DWF141" s="1095"/>
      <c r="DWG141" s="1095"/>
      <c r="DWH141" s="1095"/>
      <c r="DWI141" s="1095"/>
      <c r="DWJ141" s="1095"/>
      <c r="DWK141" s="1095"/>
      <c r="DWL141" s="1095"/>
      <c r="DWM141" s="1095"/>
      <c r="DWN141" s="1095"/>
      <c r="DWO141" s="1095"/>
      <c r="DWP141" s="1095"/>
      <c r="DWQ141" s="1095"/>
      <c r="DWR141" s="1095"/>
      <c r="DWS141" s="1095"/>
      <c r="DWT141" s="1095"/>
      <c r="DWU141" s="1095"/>
      <c r="DWV141" s="1095"/>
      <c r="DWW141" s="1095"/>
      <c r="DWX141" s="1095"/>
      <c r="DWY141" s="1095"/>
      <c r="DWZ141" s="1095"/>
      <c r="DXA141" s="1095"/>
      <c r="DXB141" s="1095"/>
      <c r="DXC141" s="1095"/>
      <c r="DXD141" s="1095"/>
      <c r="DXE141" s="1095"/>
      <c r="DXF141" s="1095"/>
      <c r="DXG141" s="1095"/>
      <c r="DXH141" s="1095"/>
      <c r="DXI141" s="1095"/>
      <c r="DXJ141" s="1095"/>
      <c r="DXK141" s="1095"/>
      <c r="DXL141" s="1095"/>
      <c r="DXM141" s="1095"/>
      <c r="DXN141" s="1095"/>
      <c r="DXO141" s="1095"/>
      <c r="DXP141" s="1095"/>
      <c r="DXQ141" s="1095"/>
      <c r="DXR141" s="1095"/>
      <c r="DXS141" s="1095"/>
      <c r="DXT141" s="1095"/>
      <c r="DXU141" s="1095"/>
      <c r="DXV141" s="1095"/>
      <c r="DXW141" s="1095"/>
      <c r="DXX141" s="1095"/>
      <c r="DXY141" s="1095"/>
      <c r="DXZ141" s="1095"/>
      <c r="DYA141" s="1095"/>
      <c r="DYB141" s="1095"/>
      <c r="DYC141" s="1095"/>
      <c r="DYD141" s="1095"/>
      <c r="DYE141" s="1095"/>
      <c r="DYF141" s="1095"/>
      <c r="DYG141" s="1095"/>
      <c r="DYH141" s="1095"/>
      <c r="DYI141" s="1095"/>
      <c r="DYJ141" s="1095"/>
      <c r="DYK141" s="1095"/>
      <c r="DYL141" s="1095"/>
      <c r="DYM141" s="1095"/>
      <c r="DYN141" s="1095"/>
      <c r="DYO141" s="1095"/>
      <c r="DYP141" s="1095"/>
      <c r="DYQ141" s="1095"/>
      <c r="DYR141" s="1095"/>
      <c r="DYS141" s="1095"/>
      <c r="DYT141" s="1095"/>
      <c r="DYU141" s="1095"/>
      <c r="DYV141" s="1095"/>
      <c r="DYW141" s="1095"/>
      <c r="DYX141" s="1095"/>
      <c r="DYY141" s="1095"/>
      <c r="DYZ141" s="1095"/>
      <c r="DZA141" s="1095"/>
      <c r="DZB141" s="1095"/>
      <c r="DZC141" s="1095"/>
      <c r="DZD141" s="1095"/>
      <c r="DZE141" s="1095"/>
      <c r="DZF141" s="1095"/>
      <c r="DZG141" s="1095"/>
      <c r="DZH141" s="1095"/>
      <c r="DZI141" s="1095"/>
      <c r="DZJ141" s="1095"/>
      <c r="DZK141" s="1095"/>
      <c r="DZL141" s="1095"/>
      <c r="DZM141" s="1095"/>
      <c r="DZN141" s="1095"/>
      <c r="DZO141" s="1095"/>
      <c r="DZP141" s="1095"/>
      <c r="DZQ141" s="1095"/>
      <c r="DZR141" s="1095"/>
      <c r="DZS141" s="1095"/>
      <c r="DZT141" s="1095"/>
      <c r="DZU141" s="1095"/>
      <c r="DZV141" s="1095"/>
      <c r="DZW141" s="1095"/>
      <c r="DZX141" s="1095"/>
      <c r="DZY141" s="1095"/>
      <c r="DZZ141" s="1095"/>
      <c r="EAA141" s="1095"/>
      <c r="EAB141" s="1095"/>
      <c r="EAC141" s="1095"/>
      <c r="EAD141" s="1095"/>
      <c r="EAE141" s="1095"/>
      <c r="EAF141" s="1095"/>
      <c r="EAG141" s="1095"/>
      <c r="EAH141" s="1095"/>
      <c r="EAI141" s="1095"/>
      <c r="EAJ141" s="1095"/>
      <c r="EAK141" s="1095"/>
      <c r="EAL141" s="1095"/>
      <c r="EAM141" s="1095"/>
      <c r="EAN141" s="1095"/>
      <c r="EAO141" s="1095"/>
      <c r="EAP141" s="1095"/>
      <c r="EAQ141" s="1095"/>
      <c r="EAR141" s="1095"/>
      <c r="EAS141" s="1095"/>
      <c r="EAT141" s="1095"/>
      <c r="EAU141" s="1095"/>
      <c r="EAV141" s="1095"/>
      <c r="EAW141" s="1095"/>
      <c r="EAX141" s="1095"/>
      <c r="EAY141" s="1095"/>
      <c r="EAZ141" s="1095"/>
      <c r="EBA141" s="1095"/>
      <c r="EBB141" s="1095"/>
      <c r="EBC141" s="1095"/>
      <c r="EBD141" s="1095"/>
      <c r="EBE141" s="1095"/>
      <c r="EBF141" s="1095"/>
      <c r="EBG141" s="1095"/>
      <c r="EBH141" s="1095"/>
      <c r="EBI141" s="1095"/>
      <c r="EBJ141" s="1095"/>
      <c r="EBK141" s="1095"/>
      <c r="EBL141" s="1095"/>
      <c r="EBM141" s="1095"/>
      <c r="EBN141" s="1095"/>
      <c r="EBO141" s="1095"/>
      <c r="EBP141" s="1095"/>
      <c r="EBQ141" s="1095"/>
      <c r="EBR141" s="1095"/>
      <c r="EBS141" s="1095"/>
      <c r="EBT141" s="1095"/>
      <c r="EBU141" s="1095"/>
      <c r="EBV141" s="1095"/>
      <c r="EBW141" s="1095"/>
      <c r="EBX141" s="1095"/>
      <c r="EBY141" s="1095"/>
      <c r="EBZ141" s="1095"/>
      <c r="ECA141" s="1095"/>
      <c r="ECB141" s="1095"/>
      <c r="ECC141" s="1095"/>
      <c r="ECD141" s="1095"/>
      <c r="ECE141" s="1095"/>
      <c r="ECF141" s="1095"/>
      <c r="ECG141" s="1095"/>
      <c r="ECH141" s="1095"/>
      <c r="ECI141" s="1095"/>
      <c r="ECJ141" s="1095"/>
      <c r="ECK141" s="1095"/>
      <c r="ECL141" s="1095"/>
      <c r="ECM141" s="1095"/>
      <c r="ECN141" s="1095"/>
      <c r="ECO141" s="1095"/>
      <c r="ECP141" s="1095"/>
      <c r="ECQ141" s="1095"/>
      <c r="ECR141" s="1095"/>
      <c r="ECS141" s="1095"/>
      <c r="ECT141" s="1095"/>
      <c r="ECU141" s="1095"/>
      <c r="ECV141" s="1095"/>
      <c r="ECW141" s="1095"/>
      <c r="ECX141" s="1095"/>
      <c r="ECY141" s="1095"/>
      <c r="ECZ141" s="1095"/>
      <c r="EDA141" s="1095"/>
      <c r="EDB141" s="1095"/>
      <c r="EDC141" s="1095"/>
      <c r="EDD141" s="1095"/>
      <c r="EDE141" s="1095"/>
      <c r="EDF141" s="1095"/>
      <c r="EDG141" s="1095"/>
      <c r="EDH141" s="1095"/>
      <c r="EDI141" s="1095"/>
      <c r="EDJ141" s="1095"/>
      <c r="EDK141" s="1095"/>
      <c r="EDL141" s="1095"/>
      <c r="EDM141" s="1095"/>
      <c r="EDN141" s="1095"/>
      <c r="EDO141" s="1095"/>
      <c r="EDP141" s="1095"/>
      <c r="EDQ141" s="1095"/>
      <c r="EDR141" s="1095"/>
      <c r="EDS141" s="1095"/>
      <c r="EDT141" s="1095"/>
      <c r="EDU141" s="1095"/>
      <c r="EDV141" s="1095"/>
      <c r="EDW141" s="1095"/>
      <c r="EDX141" s="1095"/>
      <c r="EDY141" s="1095"/>
      <c r="EDZ141" s="1095"/>
      <c r="EEA141" s="1095"/>
      <c r="EEB141" s="1095"/>
      <c r="EEC141" s="1095"/>
      <c r="EED141" s="1095"/>
      <c r="EEE141" s="1095"/>
      <c r="EEF141" s="1095"/>
      <c r="EEG141" s="1095"/>
      <c r="EEH141" s="1095"/>
      <c r="EEI141" s="1095"/>
      <c r="EEJ141" s="1095"/>
      <c r="EEK141" s="1095"/>
      <c r="EEL141" s="1095"/>
      <c r="EEM141" s="1095"/>
      <c r="EEN141" s="1095"/>
      <c r="EEO141" s="1095"/>
      <c r="EEP141" s="1095"/>
      <c r="EEQ141" s="1095"/>
      <c r="EER141" s="1095"/>
      <c r="EES141" s="1095"/>
      <c r="EET141" s="1095"/>
      <c r="EEU141" s="1095"/>
      <c r="EEV141" s="1095"/>
      <c r="EEW141" s="1095"/>
      <c r="EEX141" s="1095"/>
      <c r="EEY141" s="1095"/>
      <c r="EEZ141" s="1095"/>
      <c r="EFA141" s="1095"/>
      <c r="EFB141" s="1095"/>
      <c r="EFC141" s="1095"/>
      <c r="EFD141" s="1095"/>
      <c r="EFE141" s="1095"/>
      <c r="EFF141" s="1095"/>
      <c r="EFG141" s="1095"/>
      <c r="EFH141" s="1095"/>
      <c r="EFI141" s="1095"/>
      <c r="EFJ141" s="1095"/>
      <c r="EFK141" s="1095"/>
      <c r="EFL141" s="1095"/>
      <c r="EFM141" s="1095"/>
      <c r="EFN141" s="1095"/>
      <c r="EFO141" s="1095"/>
      <c r="EFP141" s="1095"/>
      <c r="EFQ141" s="1095"/>
      <c r="EFR141" s="1095"/>
      <c r="EFS141" s="1095"/>
      <c r="EFT141" s="1095"/>
      <c r="EFU141" s="1095"/>
      <c r="EFV141" s="1095"/>
      <c r="EFW141" s="1095"/>
      <c r="EFX141" s="1095"/>
      <c r="EFY141" s="1095"/>
      <c r="EFZ141" s="1095"/>
      <c r="EGA141" s="1095"/>
      <c r="EGB141" s="1095"/>
      <c r="EGC141" s="1095"/>
      <c r="EGD141" s="1095"/>
      <c r="EGE141" s="1095"/>
      <c r="EGF141" s="1095"/>
      <c r="EGG141" s="1095"/>
      <c r="EGH141" s="1095"/>
      <c r="EGI141" s="1095"/>
      <c r="EGJ141" s="1095"/>
      <c r="EGK141" s="1095"/>
      <c r="EGL141" s="1095"/>
      <c r="EGM141" s="1095"/>
      <c r="EGN141" s="1095"/>
      <c r="EGO141" s="1095"/>
      <c r="EGP141" s="1095"/>
      <c r="EGQ141" s="1095"/>
      <c r="EGR141" s="1095"/>
      <c r="EGS141" s="1095"/>
      <c r="EGT141" s="1095"/>
      <c r="EGU141" s="1095"/>
      <c r="EGV141" s="1095"/>
      <c r="EGW141" s="1095"/>
      <c r="EGX141" s="1095"/>
      <c r="EGY141" s="1095"/>
      <c r="EGZ141" s="1095"/>
      <c r="EHA141" s="1095"/>
      <c r="EHB141" s="1095"/>
      <c r="EHC141" s="1095"/>
      <c r="EHD141" s="1095"/>
      <c r="EHE141" s="1095"/>
      <c r="EHF141" s="1095"/>
      <c r="EHG141" s="1095"/>
      <c r="EHH141" s="1095"/>
      <c r="EHI141" s="1095"/>
      <c r="EHJ141" s="1095"/>
      <c r="EHK141" s="1095"/>
      <c r="EHL141" s="1095"/>
      <c r="EHM141" s="1095"/>
      <c r="EHN141" s="1095"/>
      <c r="EHO141" s="1095"/>
      <c r="EHP141" s="1095"/>
      <c r="EHQ141" s="1095"/>
      <c r="EHR141" s="1095"/>
      <c r="EHS141" s="1095"/>
      <c r="EHT141" s="1095"/>
      <c r="EHU141" s="1095"/>
      <c r="EHV141" s="1095"/>
      <c r="EHW141" s="1095"/>
      <c r="EHX141" s="1095"/>
      <c r="EHY141" s="1095"/>
      <c r="EHZ141" s="1095"/>
      <c r="EIA141" s="1095"/>
      <c r="EIB141" s="1095"/>
      <c r="EIC141" s="1095"/>
      <c r="EID141" s="1095"/>
      <c r="EIE141" s="1095"/>
      <c r="EIF141" s="1095"/>
      <c r="EIG141" s="1095"/>
      <c r="EIH141" s="1095"/>
      <c r="EII141" s="1095"/>
      <c r="EIJ141" s="1095"/>
      <c r="EIK141" s="1095"/>
      <c r="EIL141" s="1095"/>
      <c r="EIM141" s="1095"/>
      <c r="EIN141" s="1095"/>
      <c r="EIO141" s="1095"/>
      <c r="EIP141" s="1095"/>
      <c r="EIQ141" s="1095"/>
      <c r="EIR141" s="1095"/>
      <c r="EIS141" s="1095"/>
      <c r="EIT141" s="1095"/>
      <c r="EIU141" s="1095"/>
      <c r="EIV141" s="1095"/>
      <c r="EIW141" s="1095"/>
      <c r="EIX141" s="1095"/>
      <c r="EIY141" s="1095"/>
      <c r="EIZ141" s="1095"/>
      <c r="EJA141" s="1095"/>
      <c r="EJB141" s="1095"/>
      <c r="EJC141" s="1095"/>
      <c r="EJD141" s="1095"/>
      <c r="EJE141" s="1095"/>
      <c r="EJF141" s="1095"/>
      <c r="EJG141" s="1095"/>
      <c r="EJH141" s="1095"/>
      <c r="EJI141" s="1095"/>
      <c r="EJJ141" s="1095"/>
      <c r="EJK141" s="1095"/>
      <c r="EJL141" s="1095"/>
      <c r="EJM141" s="1095"/>
      <c r="EJN141" s="1095"/>
      <c r="EJO141" s="1095"/>
      <c r="EJP141" s="1095"/>
      <c r="EJQ141" s="1095"/>
      <c r="EJR141" s="1095"/>
      <c r="EJS141" s="1095"/>
      <c r="EJT141" s="1095"/>
      <c r="EJU141" s="1095"/>
      <c r="EJV141" s="1095"/>
      <c r="EJW141" s="1095"/>
      <c r="EJX141" s="1095"/>
      <c r="EJY141" s="1095"/>
      <c r="EJZ141" s="1095"/>
      <c r="EKA141" s="1095"/>
      <c r="EKB141" s="1095"/>
      <c r="EKC141" s="1095"/>
      <c r="EKD141" s="1095"/>
      <c r="EKE141" s="1095"/>
      <c r="EKF141" s="1095"/>
      <c r="EKG141" s="1095"/>
      <c r="EKH141" s="1095"/>
      <c r="EKI141" s="1095"/>
      <c r="EKJ141" s="1095"/>
      <c r="EKK141" s="1095"/>
      <c r="EKL141" s="1095"/>
      <c r="EKM141" s="1095"/>
      <c r="EKN141" s="1095"/>
      <c r="EKO141" s="1095"/>
      <c r="EKP141" s="1095"/>
      <c r="EKQ141" s="1095"/>
      <c r="EKR141" s="1095"/>
      <c r="EKS141" s="1095"/>
      <c r="EKT141" s="1095"/>
      <c r="EKU141" s="1095"/>
      <c r="EKV141" s="1095"/>
      <c r="EKW141" s="1095"/>
      <c r="EKX141" s="1095"/>
      <c r="EKY141" s="1095"/>
      <c r="EKZ141" s="1095"/>
      <c r="ELA141" s="1095"/>
      <c r="ELB141" s="1095"/>
      <c r="ELC141" s="1095"/>
      <c r="ELD141" s="1095"/>
      <c r="ELE141" s="1095"/>
      <c r="ELF141" s="1095"/>
      <c r="ELG141" s="1095"/>
      <c r="ELH141" s="1095"/>
      <c r="ELI141" s="1095"/>
      <c r="ELJ141" s="1095"/>
      <c r="ELK141" s="1095"/>
      <c r="ELL141" s="1095"/>
      <c r="ELM141" s="1095"/>
      <c r="ELN141" s="1095"/>
      <c r="ELO141" s="1095"/>
      <c r="ELP141" s="1095"/>
      <c r="ELQ141" s="1095"/>
      <c r="ELR141" s="1095"/>
      <c r="ELS141" s="1095"/>
      <c r="ELT141" s="1095"/>
      <c r="ELU141" s="1095"/>
      <c r="ELV141" s="1095"/>
      <c r="ELW141" s="1095"/>
      <c r="ELX141" s="1095"/>
      <c r="ELY141" s="1095"/>
      <c r="ELZ141" s="1095"/>
      <c r="EMA141" s="1095"/>
      <c r="EMB141" s="1095"/>
      <c r="EMC141" s="1095"/>
      <c r="EMD141" s="1095"/>
      <c r="EME141" s="1095"/>
      <c r="EMF141" s="1095"/>
      <c r="EMG141" s="1095"/>
      <c r="EMH141" s="1095"/>
      <c r="EMI141" s="1095"/>
      <c r="EMJ141" s="1095"/>
      <c r="EMK141" s="1095"/>
      <c r="EML141" s="1095"/>
      <c r="EMM141" s="1095"/>
      <c r="EMN141" s="1095"/>
      <c r="EMO141" s="1095"/>
      <c r="EMP141" s="1095"/>
      <c r="EMQ141" s="1095"/>
      <c r="EMR141" s="1095"/>
      <c r="EMS141" s="1095"/>
      <c r="EMT141" s="1095"/>
      <c r="EMU141" s="1095"/>
      <c r="EMV141" s="1095"/>
      <c r="EMW141" s="1095"/>
      <c r="EMX141" s="1095"/>
      <c r="EMY141" s="1095"/>
      <c r="EMZ141" s="1095"/>
      <c r="ENA141" s="1095"/>
      <c r="ENB141" s="1095"/>
      <c r="ENC141" s="1095"/>
      <c r="END141" s="1095"/>
      <c r="ENE141" s="1095"/>
      <c r="ENF141" s="1095"/>
      <c r="ENG141" s="1095"/>
      <c r="ENH141" s="1095"/>
      <c r="ENI141" s="1095"/>
      <c r="ENJ141" s="1095"/>
      <c r="ENK141" s="1095"/>
      <c r="ENL141" s="1095"/>
      <c r="ENM141" s="1095"/>
      <c r="ENN141" s="1095"/>
      <c r="ENO141" s="1095"/>
      <c r="ENP141" s="1095"/>
      <c r="ENQ141" s="1095"/>
      <c r="ENR141" s="1095"/>
      <c r="ENS141" s="1095"/>
      <c r="ENT141" s="1095"/>
      <c r="ENU141" s="1095"/>
      <c r="ENV141" s="1095"/>
      <c r="ENW141" s="1095"/>
      <c r="ENX141" s="1095"/>
      <c r="ENY141" s="1095"/>
      <c r="ENZ141" s="1095"/>
      <c r="EOA141" s="1095"/>
      <c r="EOB141" s="1095"/>
      <c r="EOC141" s="1095"/>
      <c r="EOD141" s="1095"/>
      <c r="EOE141" s="1095"/>
      <c r="EOF141" s="1095"/>
      <c r="EOG141" s="1095"/>
      <c r="EOH141" s="1095"/>
      <c r="EOI141" s="1095"/>
      <c r="EOJ141" s="1095"/>
      <c r="EOK141" s="1095"/>
      <c r="EOL141" s="1095"/>
      <c r="EOM141" s="1095"/>
      <c r="EON141" s="1095"/>
      <c r="EOO141" s="1095"/>
      <c r="EOP141" s="1095"/>
      <c r="EOQ141" s="1095"/>
      <c r="EOR141" s="1095"/>
      <c r="EOS141" s="1095"/>
      <c r="EOT141" s="1095"/>
      <c r="EOU141" s="1095"/>
      <c r="EOV141" s="1095"/>
      <c r="EOW141" s="1095"/>
      <c r="EOX141" s="1095"/>
      <c r="EOY141" s="1095"/>
      <c r="EOZ141" s="1095"/>
      <c r="EPA141" s="1095"/>
      <c r="EPB141" s="1095"/>
      <c r="EPC141" s="1095"/>
      <c r="EPD141" s="1095"/>
      <c r="EPE141" s="1095"/>
      <c r="EPF141" s="1095"/>
      <c r="EPG141" s="1095"/>
      <c r="EPH141" s="1095"/>
      <c r="EPI141" s="1095"/>
      <c r="EPJ141" s="1095"/>
      <c r="EPK141" s="1095"/>
      <c r="EPL141" s="1095"/>
      <c r="EPM141" s="1095"/>
      <c r="EPN141" s="1095"/>
      <c r="EPO141" s="1095"/>
      <c r="EPP141" s="1095"/>
      <c r="EPQ141" s="1095"/>
      <c r="EPR141" s="1095"/>
      <c r="EPS141" s="1095"/>
      <c r="EPT141" s="1095"/>
      <c r="EPU141" s="1095"/>
      <c r="EPV141" s="1095"/>
      <c r="EPW141" s="1095"/>
      <c r="EPX141" s="1095"/>
      <c r="EPY141" s="1095"/>
      <c r="EPZ141" s="1095"/>
      <c r="EQA141" s="1095"/>
      <c r="EQB141" s="1095"/>
      <c r="EQC141" s="1095"/>
      <c r="EQD141" s="1095"/>
      <c r="EQE141" s="1095"/>
      <c r="EQF141" s="1095"/>
      <c r="EQG141" s="1095"/>
      <c r="EQH141" s="1095"/>
      <c r="EQI141" s="1095"/>
      <c r="EQJ141" s="1095"/>
      <c r="EQK141" s="1095"/>
      <c r="EQL141" s="1095"/>
      <c r="EQM141" s="1095"/>
      <c r="EQN141" s="1095"/>
      <c r="EQO141" s="1095"/>
      <c r="EQP141" s="1095"/>
      <c r="EQQ141" s="1095"/>
      <c r="EQR141" s="1095"/>
      <c r="EQS141" s="1095"/>
      <c r="EQT141" s="1095"/>
      <c r="EQU141" s="1095"/>
      <c r="EQV141" s="1095"/>
      <c r="EQW141" s="1095"/>
      <c r="EQX141" s="1095"/>
      <c r="EQY141" s="1095"/>
      <c r="EQZ141" s="1095"/>
      <c r="ERA141" s="1095"/>
      <c r="ERB141" s="1095"/>
      <c r="ERC141" s="1095"/>
      <c r="ERD141" s="1095"/>
      <c r="ERE141" s="1095"/>
      <c r="ERF141" s="1095"/>
      <c r="ERG141" s="1095"/>
      <c r="ERH141" s="1095"/>
      <c r="ERI141" s="1095"/>
      <c r="ERJ141" s="1095"/>
      <c r="ERK141" s="1095"/>
      <c r="ERL141" s="1095"/>
      <c r="ERM141" s="1095"/>
      <c r="ERN141" s="1095"/>
      <c r="ERO141" s="1095"/>
      <c r="ERP141" s="1095"/>
      <c r="ERQ141" s="1095"/>
      <c r="ERR141" s="1095"/>
      <c r="ERS141" s="1095"/>
      <c r="ERT141" s="1095"/>
      <c r="ERU141" s="1095"/>
      <c r="ERV141" s="1095"/>
      <c r="ERW141" s="1095"/>
      <c r="ERX141" s="1095"/>
      <c r="ERY141" s="1095"/>
      <c r="ERZ141" s="1095"/>
      <c r="ESA141" s="1095"/>
      <c r="ESB141" s="1095"/>
      <c r="ESC141" s="1095"/>
      <c r="ESD141" s="1095"/>
      <c r="ESE141" s="1095"/>
      <c r="ESF141" s="1095"/>
      <c r="ESG141" s="1095"/>
      <c r="ESH141" s="1095"/>
      <c r="ESI141" s="1095"/>
      <c r="ESJ141" s="1095"/>
      <c r="ESK141" s="1095"/>
      <c r="ESL141" s="1095"/>
      <c r="ESM141" s="1095"/>
      <c r="ESN141" s="1095"/>
      <c r="ESO141" s="1095"/>
      <c r="ESP141" s="1095"/>
      <c r="ESQ141" s="1095"/>
      <c r="ESR141" s="1095"/>
      <c r="ESS141" s="1095"/>
      <c r="EST141" s="1095"/>
      <c r="ESU141" s="1095"/>
      <c r="ESV141" s="1095"/>
      <c r="ESW141" s="1095"/>
      <c r="ESX141" s="1095"/>
      <c r="ESY141" s="1095"/>
      <c r="ESZ141" s="1095"/>
      <c r="ETA141" s="1095"/>
      <c r="ETB141" s="1095"/>
      <c r="ETC141" s="1095"/>
      <c r="ETD141" s="1095"/>
      <c r="ETE141" s="1095"/>
      <c r="ETF141" s="1095"/>
      <c r="ETG141" s="1095"/>
      <c r="ETH141" s="1095"/>
      <c r="ETI141" s="1095"/>
      <c r="ETJ141" s="1095"/>
      <c r="ETK141" s="1095"/>
      <c r="ETL141" s="1095"/>
      <c r="ETM141" s="1095"/>
      <c r="ETN141" s="1095"/>
      <c r="ETO141" s="1095"/>
      <c r="ETP141" s="1095"/>
      <c r="ETQ141" s="1095"/>
      <c r="ETR141" s="1095"/>
      <c r="ETS141" s="1095"/>
      <c r="ETT141" s="1095"/>
      <c r="ETU141" s="1095"/>
      <c r="ETV141" s="1095"/>
      <c r="ETW141" s="1095"/>
      <c r="ETX141" s="1095"/>
      <c r="ETY141" s="1095"/>
      <c r="ETZ141" s="1095"/>
      <c r="EUA141" s="1095"/>
      <c r="EUB141" s="1095"/>
      <c r="EUC141" s="1095"/>
      <c r="EUD141" s="1095"/>
      <c r="EUE141" s="1095"/>
      <c r="EUF141" s="1095"/>
      <c r="EUG141" s="1095"/>
      <c r="EUH141" s="1095"/>
      <c r="EUI141" s="1095"/>
      <c r="EUJ141" s="1095"/>
      <c r="EUK141" s="1095"/>
      <c r="EUL141" s="1095"/>
      <c r="EUM141" s="1095"/>
      <c r="EUN141" s="1095"/>
      <c r="EUO141" s="1095"/>
      <c r="EUP141" s="1095"/>
      <c r="EUQ141" s="1095"/>
      <c r="EUR141" s="1095"/>
      <c r="EUS141" s="1095"/>
      <c r="EUT141" s="1095"/>
      <c r="EUU141" s="1095"/>
      <c r="EUV141" s="1095"/>
      <c r="EUW141" s="1095"/>
      <c r="EUX141" s="1095"/>
      <c r="EUY141" s="1095"/>
      <c r="EUZ141" s="1095"/>
      <c r="EVA141" s="1095"/>
      <c r="EVB141" s="1095"/>
      <c r="EVC141" s="1095"/>
      <c r="EVD141" s="1095"/>
      <c r="EVE141" s="1095"/>
      <c r="EVF141" s="1095"/>
      <c r="EVG141" s="1095"/>
      <c r="EVH141" s="1095"/>
      <c r="EVI141" s="1095"/>
      <c r="EVJ141" s="1095"/>
      <c r="EVK141" s="1095"/>
      <c r="EVL141" s="1095"/>
      <c r="EVM141" s="1095"/>
      <c r="EVN141" s="1095"/>
      <c r="EVO141" s="1095"/>
      <c r="EVP141" s="1095"/>
      <c r="EVQ141" s="1095"/>
      <c r="EVR141" s="1095"/>
      <c r="EVS141" s="1095"/>
      <c r="EVT141" s="1095"/>
      <c r="EVU141" s="1095"/>
      <c r="EVV141" s="1095"/>
      <c r="EVW141" s="1095"/>
      <c r="EVX141" s="1095"/>
      <c r="EVY141" s="1095"/>
      <c r="EVZ141" s="1095"/>
      <c r="EWA141" s="1095"/>
      <c r="EWB141" s="1095"/>
      <c r="EWC141" s="1095"/>
      <c r="EWD141" s="1095"/>
      <c r="EWE141" s="1095"/>
      <c r="EWF141" s="1095"/>
      <c r="EWG141" s="1095"/>
      <c r="EWH141" s="1095"/>
      <c r="EWI141" s="1095"/>
      <c r="EWJ141" s="1095"/>
      <c r="EWK141" s="1095"/>
      <c r="EWL141" s="1095"/>
      <c r="EWM141" s="1095"/>
      <c r="EWN141" s="1095"/>
      <c r="EWO141" s="1095"/>
      <c r="EWP141" s="1095"/>
      <c r="EWQ141" s="1095"/>
      <c r="EWR141" s="1095"/>
      <c r="EWS141" s="1095"/>
      <c r="EWT141" s="1095"/>
      <c r="EWU141" s="1095"/>
      <c r="EWV141" s="1095"/>
      <c r="EWW141" s="1095"/>
      <c r="EWX141" s="1095"/>
      <c r="EWY141" s="1095"/>
      <c r="EWZ141" s="1095"/>
      <c r="EXA141" s="1095"/>
      <c r="EXB141" s="1095"/>
      <c r="EXC141" s="1095"/>
      <c r="EXD141" s="1095"/>
      <c r="EXE141" s="1095"/>
      <c r="EXF141" s="1095"/>
      <c r="EXG141" s="1095"/>
      <c r="EXH141" s="1095"/>
      <c r="EXI141" s="1095"/>
      <c r="EXJ141" s="1095"/>
      <c r="EXK141" s="1095"/>
      <c r="EXL141" s="1095"/>
      <c r="EXM141" s="1095"/>
      <c r="EXN141" s="1095"/>
      <c r="EXO141" s="1095"/>
      <c r="EXP141" s="1095"/>
      <c r="EXQ141" s="1095"/>
      <c r="EXR141" s="1095"/>
      <c r="EXS141" s="1095"/>
      <c r="EXT141" s="1095"/>
      <c r="EXU141" s="1095"/>
      <c r="EXV141" s="1095"/>
      <c r="EXW141" s="1095"/>
      <c r="EXX141" s="1095"/>
      <c r="EXY141" s="1095"/>
      <c r="EXZ141" s="1095"/>
      <c r="EYA141" s="1095"/>
      <c r="EYB141" s="1095"/>
      <c r="EYC141" s="1095"/>
      <c r="EYD141" s="1095"/>
      <c r="EYE141" s="1095"/>
      <c r="EYF141" s="1095"/>
      <c r="EYG141" s="1095"/>
      <c r="EYH141" s="1095"/>
      <c r="EYI141" s="1095"/>
      <c r="EYJ141" s="1095"/>
      <c r="EYK141" s="1095"/>
      <c r="EYL141" s="1095"/>
      <c r="EYM141" s="1095"/>
      <c r="EYN141" s="1095"/>
      <c r="EYO141" s="1095"/>
      <c r="EYP141" s="1095"/>
      <c r="EYQ141" s="1095"/>
      <c r="EYR141" s="1095"/>
      <c r="EYS141" s="1095"/>
      <c r="EYT141" s="1095"/>
      <c r="EYU141" s="1095"/>
      <c r="EYV141" s="1095"/>
      <c r="EYW141" s="1095"/>
      <c r="EYX141" s="1095"/>
      <c r="EYY141" s="1095"/>
      <c r="EYZ141" s="1095"/>
      <c r="EZA141" s="1095"/>
      <c r="EZB141" s="1095"/>
      <c r="EZC141" s="1095"/>
      <c r="EZD141" s="1095"/>
      <c r="EZE141" s="1095"/>
      <c r="EZF141" s="1095"/>
      <c r="EZG141" s="1095"/>
      <c r="EZH141" s="1095"/>
      <c r="EZI141" s="1095"/>
      <c r="EZJ141" s="1095"/>
      <c r="EZK141" s="1095"/>
      <c r="EZL141" s="1095"/>
      <c r="EZM141" s="1095"/>
      <c r="EZN141" s="1095"/>
      <c r="EZO141" s="1095"/>
      <c r="EZP141" s="1095"/>
      <c r="EZQ141" s="1095"/>
      <c r="EZR141" s="1095"/>
      <c r="EZS141" s="1095"/>
      <c r="EZT141" s="1095"/>
      <c r="EZU141" s="1095"/>
      <c r="EZV141" s="1095"/>
      <c r="EZW141" s="1095"/>
      <c r="EZX141" s="1095"/>
      <c r="EZY141" s="1095"/>
      <c r="EZZ141" s="1095"/>
      <c r="FAA141" s="1095"/>
      <c r="FAB141" s="1095"/>
      <c r="FAC141" s="1095"/>
      <c r="FAD141" s="1095"/>
      <c r="FAE141" s="1095"/>
      <c r="FAF141" s="1095"/>
      <c r="FAG141" s="1095"/>
      <c r="FAH141" s="1095"/>
      <c r="FAI141" s="1095"/>
      <c r="FAJ141" s="1095"/>
      <c r="FAK141" s="1095"/>
      <c r="FAL141" s="1095"/>
      <c r="FAM141" s="1095"/>
      <c r="FAN141" s="1095"/>
      <c r="FAO141" s="1095"/>
      <c r="FAP141" s="1095"/>
      <c r="FAQ141" s="1095"/>
      <c r="FAR141" s="1095"/>
      <c r="FAS141" s="1095"/>
      <c r="FAT141" s="1095"/>
      <c r="FAU141" s="1095"/>
      <c r="FAV141" s="1095"/>
      <c r="FAW141" s="1095"/>
      <c r="FAX141" s="1095"/>
      <c r="FAY141" s="1095"/>
      <c r="FAZ141" s="1095"/>
      <c r="FBA141" s="1095"/>
      <c r="FBB141" s="1095"/>
      <c r="FBC141" s="1095"/>
      <c r="FBD141" s="1095"/>
      <c r="FBE141" s="1095"/>
      <c r="FBF141" s="1095"/>
      <c r="FBG141" s="1095"/>
      <c r="FBH141" s="1095"/>
      <c r="FBI141" s="1095"/>
      <c r="FBJ141" s="1095"/>
      <c r="FBK141" s="1095"/>
      <c r="FBL141" s="1095"/>
      <c r="FBM141" s="1095"/>
      <c r="FBN141" s="1095"/>
      <c r="FBO141" s="1095"/>
      <c r="FBP141" s="1095"/>
      <c r="FBQ141" s="1095"/>
      <c r="FBR141" s="1095"/>
      <c r="FBS141" s="1095"/>
      <c r="FBT141" s="1095"/>
      <c r="FBU141" s="1095"/>
      <c r="FBV141" s="1095"/>
      <c r="FBW141" s="1095"/>
      <c r="FBX141" s="1095"/>
      <c r="FBY141" s="1095"/>
      <c r="FBZ141" s="1095"/>
      <c r="FCA141" s="1095"/>
      <c r="FCB141" s="1095"/>
      <c r="FCC141" s="1095"/>
      <c r="FCD141" s="1095"/>
      <c r="FCE141" s="1095"/>
      <c r="FCF141" s="1095"/>
      <c r="FCG141" s="1095"/>
      <c r="FCH141" s="1095"/>
      <c r="FCI141" s="1095"/>
      <c r="FCJ141" s="1095"/>
      <c r="FCK141" s="1095"/>
      <c r="FCL141" s="1095"/>
      <c r="FCM141" s="1095"/>
      <c r="FCN141" s="1095"/>
      <c r="FCO141" s="1095"/>
      <c r="FCP141" s="1095"/>
      <c r="FCQ141" s="1095"/>
      <c r="FCR141" s="1095"/>
      <c r="FCS141" s="1095"/>
      <c r="FCT141" s="1095"/>
      <c r="FCU141" s="1095"/>
      <c r="FCV141" s="1095"/>
      <c r="FCW141" s="1095"/>
      <c r="FCX141" s="1095"/>
      <c r="FCY141" s="1095"/>
      <c r="FCZ141" s="1095"/>
      <c r="FDA141" s="1095"/>
      <c r="FDB141" s="1095"/>
      <c r="FDC141" s="1095"/>
      <c r="FDD141" s="1095"/>
      <c r="FDE141" s="1095"/>
      <c r="FDF141" s="1095"/>
      <c r="FDG141" s="1095"/>
      <c r="FDH141" s="1095"/>
      <c r="FDI141" s="1095"/>
      <c r="FDJ141" s="1095"/>
      <c r="FDK141" s="1095"/>
      <c r="FDL141" s="1095"/>
      <c r="FDM141" s="1095"/>
      <c r="FDN141" s="1095"/>
      <c r="FDO141" s="1095"/>
      <c r="FDP141" s="1095"/>
      <c r="FDQ141" s="1095"/>
      <c r="FDR141" s="1095"/>
      <c r="FDS141" s="1095"/>
      <c r="FDT141" s="1095"/>
      <c r="FDU141" s="1095"/>
      <c r="FDV141" s="1095"/>
      <c r="FDW141" s="1095"/>
      <c r="FDX141" s="1095"/>
      <c r="FDY141" s="1095"/>
      <c r="FDZ141" s="1095"/>
      <c r="FEA141" s="1095"/>
      <c r="FEB141" s="1095"/>
      <c r="FEC141" s="1095"/>
      <c r="FED141" s="1095"/>
      <c r="FEE141" s="1095"/>
      <c r="FEF141" s="1095"/>
      <c r="FEG141" s="1095"/>
      <c r="FEH141" s="1095"/>
      <c r="FEI141" s="1095"/>
      <c r="FEJ141" s="1095"/>
      <c r="FEK141" s="1095"/>
      <c r="FEL141" s="1095"/>
      <c r="FEM141" s="1095"/>
      <c r="FEN141" s="1095"/>
      <c r="FEO141" s="1095"/>
      <c r="FEP141" s="1095"/>
      <c r="FEQ141" s="1095"/>
      <c r="FER141" s="1095"/>
      <c r="FES141" s="1095"/>
      <c r="FET141" s="1095"/>
      <c r="FEU141" s="1095"/>
      <c r="FEV141" s="1095"/>
      <c r="FEW141" s="1095"/>
      <c r="FEX141" s="1095"/>
      <c r="FEY141" s="1095"/>
      <c r="FEZ141" s="1095"/>
      <c r="FFA141" s="1095"/>
      <c r="FFB141" s="1095"/>
      <c r="FFC141" s="1095"/>
      <c r="FFD141" s="1095"/>
      <c r="FFE141" s="1095"/>
      <c r="FFF141" s="1095"/>
      <c r="FFG141" s="1095"/>
      <c r="FFH141" s="1095"/>
      <c r="FFI141" s="1095"/>
      <c r="FFJ141" s="1095"/>
      <c r="FFK141" s="1095"/>
      <c r="FFL141" s="1095"/>
      <c r="FFM141" s="1095"/>
      <c r="FFN141" s="1095"/>
      <c r="FFO141" s="1095"/>
      <c r="FFP141" s="1095"/>
      <c r="FFQ141" s="1095"/>
      <c r="FFR141" s="1095"/>
      <c r="FFS141" s="1095"/>
      <c r="FFT141" s="1095"/>
      <c r="FFU141" s="1095"/>
      <c r="FFV141" s="1095"/>
      <c r="FFW141" s="1095"/>
      <c r="FFX141" s="1095"/>
      <c r="FFY141" s="1095"/>
      <c r="FFZ141" s="1095"/>
      <c r="FGA141" s="1095"/>
      <c r="FGB141" s="1095"/>
      <c r="FGC141" s="1095"/>
      <c r="FGD141" s="1095"/>
      <c r="FGE141" s="1095"/>
      <c r="FGF141" s="1095"/>
      <c r="FGG141" s="1095"/>
      <c r="FGH141" s="1095"/>
      <c r="FGI141" s="1095"/>
      <c r="FGJ141" s="1095"/>
      <c r="FGK141" s="1095"/>
      <c r="FGL141" s="1095"/>
      <c r="FGM141" s="1095"/>
      <c r="FGN141" s="1095"/>
      <c r="FGO141" s="1095"/>
      <c r="FGP141" s="1095"/>
      <c r="FGQ141" s="1095"/>
      <c r="FGR141" s="1095"/>
      <c r="FGS141" s="1095"/>
      <c r="FGT141" s="1095"/>
      <c r="FGU141" s="1095"/>
      <c r="FGV141" s="1095"/>
      <c r="FGW141" s="1095"/>
      <c r="FGX141" s="1095"/>
      <c r="FGY141" s="1095"/>
      <c r="FGZ141" s="1095"/>
      <c r="FHA141" s="1095"/>
      <c r="FHB141" s="1095"/>
      <c r="FHC141" s="1095"/>
      <c r="FHD141" s="1095"/>
      <c r="FHE141" s="1095"/>
      <c r="FHF141" s="1095"/>
      <c r="FHG141" s="1095"/>
      <c r="FHH141" s="1095"/>
      <c r="FHI141" s="1095"/>
      <c r="FHJ141" s="1095"/>
      <c r="FHK141" s="1095"/>
      <c r="FHL141" s="1095"/>
      <c r="FHM141" s="1095"/>
      <c r="FHN141" s="1095"/>
      <c r="FHO141" s="1095"/>
      <c r="FHP141" s="1095"/>
      <c r="FHQ141" s="1095"/>
      <c r="FHR141" s="1095"/>
      <c r="FHS141" s="1095"/>
      <c r="FHT141" s="1095"/>
      <c r="FHU141" s="1095"/>
      <c r="FHV141" s="1095"/>
      <c r="FHW141" s="1095"/>
      <c r="FHX141" s="1095"/>
      <c r="FHY141" s="1095"/>
      <c r="FHZ141" s="1095"/>
      <c r="FIA141" s="1095"/>
      <c r="FIB141" s="1095"/>
      <c r="FIC141" s="1095"/>
      <c r="FID141" s="1095"/>
      <c r="FIE141" s="1095"/>
      <c r="FIF141" s="1095"/>
      <c r="FIG141" s="1095"/>
      <c r="FIH141" s="1095"/>
      <c r="FII141" s="1095"/>
      <c r="FIJ141" s="1095"/>
      <c r="FIK141" s="1095"/>
      <c r="FIL141" s="1095"/>
      <c r="FIM141" s="1095"/>
      <c r="FIN141" s="1095"/>
      <c r="FIO141" s="1095"/>
      <c r="FIP141" s="1095"/>
      <c r="FIQ141" s="1095"/>
      <c r="FIR141" s="1095"/>
      <c r="FIS141" s="1095"/>
      <c r="FIT141" s="1095"/>
      <c r="FIU141" s="1095"/>
      <c r="FIV141" s="1095"/>
      <c r="FIW141" s="1095"/>
      <c r="FIX141" s="1095"/>
      <c r="FIY141" s="1095"/>
      <c r="FIZ141" s="1095"/>
      <c r="FJA141" s="1095"/>
      <c r="FJB141" s="1095"/>
      <c r="FJC141" s="1095"/>
      <c r="FJD141" s="1095"/>
      <c r="FJE141" s="1095"/>
      <c r="FJF141" s="1095"/>
      <c r="FJG141" s="1095"/>
      <c r="FJH141" s="1095"/>
      <c r="FJI141" s="1095"/>
      <c r="FJJ141" s="1095"/>
      <c r="FJK141" s="1095"/>
      <c r="FJL141" s="1095"/>
      <c r="FJM141" s="1095"/>
      <c r="FJN141" s="1095"/>
      <c r="FJO141" s="1095"/>
      <c r="FJP141" s="1095"/>
      <c r="FJQ141" s="1095"/>
      <c r="FJR141" s="1095"/>
      <c r="FJS141" s="1095"/>
      <c r="FJT141" s="1095"/>
      <c r="FJU141" s="1095"/>
      <c r="FJV141" s="1095"/>
      <c r="FJW141" s="1095"/>
      <c r="FJX141" s="1095"/>
      <c r="FJY141" s="1095"/>
      <c r="FJZ141" s="1095"/>
      <c r="FKA141" s="1095"/>
      <c r="FKB141" s="1095"/>
      <c r="FKC141" s="1095"/>
      <c r="FKD141" s="1095"/>
      <c r="FKE141" s="1095"/>
      <c r="FKF141" s="1095"/>
      <c r="FKG141" s="1095"/>
      <c r="FKH141" s="1095"/>
      <c r="FKI141" s="1095"/>
      <c r="FKJ141" s="1095"/>
      <c r="FKK141" s="1095"/>
      <c r="FKL141" s="1095"/>
      <c r="FKM141" s="1095"/>
      <c r="FKN141" s="1095"/>
      <c r="FKO141" s="1095"/>
      <c r="FKP141" s="1095"/>
      <c r="FKQ141" s="1095"/>
      <c r="FKR141" s="1095"/>
      <c r="FKS141" s="1095"/>
      <c r="FKT141" s="1095"/>
      <c r="FKU141" s="1095"/>
      <c r="FKV141" s="1095"/>
      <c r="FKW141" s="1095"/>
      <c r="FKX141" s="1095"/>
      <c r="FKY141" s="1095"/>
      <c r="FKZ141" s="1095"/>
      <c r="FLA141" s="1095"/>
      <c r="FLB141" s="1095"/>
      <c r="FLC141" s="1095"/>
      <c r="FLD141" s="1095"/>
      <c r="FLE141" s="1095"/>
      <c r="FLF141" s="1095"/>
      <c r="FLG141" s="1095"/>
      <c r="FLH141" s="1095"/>
      <c r="FLI141" s="1095"/>
      <c r="FLJ141" s="1095"/>
      <c r="FLK141" s="1095"/>
      <c r="FLL141" s="1095"/>
      <c r="FLM141" s="1095"/>
      <c r="FLN141" s="1095"/>
      <c r="FLO141" s="1095"/>
      <c r="FLP141" s="1095"/>
      <c r="FLQ141" s="1095"/>
      <c r="FLR141" s="1095"/>
      <c r="FLS141" s="1095"/>
      <c r="FLT141" s="1095"/>
      <c r="FLU141" s="1095"/>
      <c r="FLV141" s="1095"/>
      <c r="FLW141" s="1095"/>
      <c r="FLX141" s="1095"/>
      <c r="FLY141" s="1095"/>
      <c r="FLZ141" s="1095"/>
      <c r="FMA141" s="1095"/>
      <c r="FMB141" s="1095"/>
      <c r="FMC141" s="1095"/>
      <c r="FMD141" s="1095"/>
      <c r="FME141" s="1095"/>
      <c r="FMF141" s="1095"/>
      <c r="FMG141" s="1095"/>
      <c r="FMH141" s="1095"/>
      <c r="FMI141" s="1095"/>
      <c r="FMJ141" s="1095"/>
      <c r="FMK141" s="1095"/>
      <c r="FML141" s="1095"/>
      <c r="FMM141" s="1095"/>
      <c r="FMN141" s="1095"/>
      <c r="FMO141" s="1095"/>
      <c r="FMP141" s="1095"/>
      <c r="FMQ141" s="1095"/>
      <c r="FMR141" s="1095"/>
      <c r="FMS141" s="1095"/>
      <c r="FMT141" s="1095"/>
      <c r="FMU141" s="1095"/>
      <c r="FMV141" s="1095"/>
      <c r="FMW141" s="1095"/>
      <c r="FMX141" s="1095"/>
      <c r="FMY141" s="1095"/>
      <c r="FMZ141" s="1095"/>
      <c r="FNA141" s="1095"/>
      <c r="FNB141" s="1095"/>
      <c r="FNC141" s="1095"/>
      <c r="FND141" s="1095"/>
      <c r="FNE141" s="1095"/>
      <c r="FNF141" s="1095"/>
      <c r="FNG141" s="1095"/>
      <c r="FNH141" s="1095"/>
      <c r="FNI141" s="1095"/>
      <c r="FNJ141" s="1095"/>
      <c r="FNK141" s="1095"/>
      <c r="FNL141" s="1095"/>
      <c r="FNM141" s="1095"/>
      <c r="FNN141" s="1095"/>
      <c r="FNO141" s="1095"/>
      <c r="FNP141" s="1095"/>
      <c r="FNQ141" s="1095"/>
      <c r="FNR141" s="1095"/>
      <c r="FNS141" s="1095"/>
      <c r="FNT141" s="1095"/>
      <c r="FNU141" s="1095"/>
      <c r="FNV141" s="1095"/>
      <c r="FNW141" s="1095"/>
      <c r="FNX141" s="1095"/>
      <c r="FNY141" s="1095"/>
      <c r="FNZ141" s="1095"/>
      <c r="FOA141" s="1095"/>
      <c r="FOB141" s="1095"/>
      <c r="FOC141" s="1095"/>
      <c r="FOD141" s="1095"/>
      <c r="FOE141" s="1095"/>
      <c r="FOF141" s="1095"/>
      <c r="FOG141" s="1095"/>
      <c r="FOH141" s="1095"/>
      <c r="FOI141" s="1095"/>
      <c r="FOJ141" s="1095"/>
      <c r="FOK141" s="1095"/>
      <c r="FOL141" s="1095"/>
      <c r="FOM141" s="1095"/>
      <c r="FON141" s="1095"/>
      <c r="FOO141" s="1095"/>
      <c r="FOP141" s="1095"/>
      <c r="FOQ141" s="1095"/>
      <c r="FOR141" s="1095"/>
      <c r="FOS141" s="1095"/>
      <c r="FOT141" s="1095"/>
      <c r="FOU141" s="1095"/>
      <c r="FOV141" s="1095"/>
      <c r="FOW141" s="1095"/>
      <c r="FOX141" s="1095"/>
      <c r="FOY141" s="1095"/>
      <c r="FOZ141" s="1095"/>
      <c r="FPA141" s="1095"/>
      <c r="FPB141" s="1095"/>
      <c r="FPC141" s="1095"/>
      <c r="FPD141" s="1095"/>
      <c r="FPE141" s="1095"/>
      <c r="FPF141" s="1095"/>
      <c r="FPG141" s="1095"/>
      <c r="FPH141" s="1095"/>
      <c r="FPI141" s="1095"/>
      <c r="FPJ141" s="1095"/>
      <c r="FPK141" s="1095"/>
      <c r="FPL141" s="1095"/>
      <c r="FPM141" s="1095"/>
      <c r="FPN141" s="1095"/>
      <c r="FPO141" s="1095"/>
      <c r="FPP141" s="1095"/>
      <c r="FPQ141" s="1095"/>
      <c r="FPR141" s="1095"/>
      <c r="FPS141" s="1095"/>
      <c r="FPT141" s="1095"/>
      <c r="FPU141" s="1095"/>
      <c r="FPV141" s="1095"/>
      <c r="FPW141" s="1095"/>
      <c r="FPX141" s="1095"/>
      <c r="FPY141" s="1095"/>
      <c r="FPZ141" s="1095"/>
      <c r="FQA141" s="1095"/>
      <c r="FQB141" s="1095"/>
      <c r="FQC141" s="1095"/>
      <c r="FQD141" s="1095"/>
      <c r="FQE141" s="1095"/>
      <c r="FQF141" s="1095"/>
      <c r="FQG141" s="1095"/>
      <c r="FQH141" s="1095"/>
      <c r="FQI141" s="1095"/>
      <c r="FQJ141" s="1095"/>
      <c r="FQK141" s="1095"/>
      <c r="FQL141" s="1095"/>
      <c r="FQM141" s="1095"/>
      <c r="FQN141" s="1095"/>
      <c r="FQO141" s="1095"/>
      <c r="FQP141" s="1095"/>
      <c r="FQQ141" s="1095"/>
      <c r="FQR141" s="1095"/>
      <c r="FQS141" s="1095"/>
      <c r="FQT141" s="1095"/>
      <c r="FQU141" s="1095"/>
      <c r="FQV141" s="1095"/>
      <c r="FQW141" s="1095"/>
      <c r="FQX141" s="1095"/>
      <c r="FQY141" s="1095"/>
      <c r="FQZ141" s="1095"/>
      <c r="FRA141" s="1095"/>
      <c r="FRB141" s="1095"/>
      <c r="FRC141" s="1095"/>
      <c r="FRD141" s="1095"/>
      <c r="FRE141" s="1095"/>
      <c r="FRF141" s="1095"/>
      <c r="FRG141" s="1095"/>
      <c r="FRH141" s="1095"/>
      <c r="FRI141" s="1095"/>
      <c r="FRJ141" s="1095"/>
      <c r="FRK141" s="1095"/>
      <c r="FRL141" s="1095"/>
      <c r="FRM141" s="1095"/>
      <c r="FRN141" s="1095"/>
      <c r="FRO141" s="1095"/>
      <c r="FRP141" s="1095"/>
      <c r="FRQ141" s="1095"/>
      <c r="FRR141" s="1095"/>
      <c r="FRS141" s="1095"/>
      <c r="FRT141" s="1095"/>
      <c r="FRU141" s="1095"/>
      <c r="FRV141" s="1095"/>
      <c r="FRW141" s="1095"/>
      <c r="FRX141" s="1095"/>
      <c r="FRY141" s="1095"/>
      <c r="FRZ141" s="1095"/>
      <c r="FSA141" s="1095"/>
      <c r="FSB141" s="1095"/>
      <c r="FSC141" s="1095"/>
      <c r="FSD141" s="1095"/>
      <c r="FSE141" s="1095"/>
      <c r="FSF141" s="1095"/>
      <c r="FSG141" s="1095"/>
      <c r="FSH141" s="1095"/>
      <c r="FSI141" s="1095"/>
      <c r="FSJ141" s="1095"/>
      <c r="FSK141" s="1095"/>
      <c r="FSL141" s="1095"/>
      <c r="FSM141" s="1095"/>
      <c r="FSN141" s="1095"/>
      <c r="FSO141" s="1095"/>
      <c r="FSP141" s="1095"/>
      <c r="FSQ141" s="1095"/>
      <c r="FSR141" s="1095"/>
      <c r="FSS141" s="1095"/>
      <c r="FST141" s="1095"/>
      <c r="FSU141" s="1095"/>
      <c r="FSV141" s="1095"/>
      <c r="FSW141" s="1095"/>
      <c r="FSX141" s="1095"/>
      <c r="FSY141" s="1095"/>
      <c r="FSZ141" s="1095"/>
      <c r="FTA141" s="1095"/>
      <c r="FTB141" s="1095"/>
      <c r="FTC141" s="1095"/>
      <c r="FTD141" s="1095"/>
      <c r="FTE141" s="1095"/>
      <c r="FTF141" s="1095"/>
      <c r="FTG141" s="1095"/>
      <c r="FTH141" s="1095"/>
      <c r="FTI141" s="1095"/>
      <c r="FTJ141" s="1095"/>
      <c r="FTK141" s="1095"/>
      <c r="FTL141" s="1095"/>
      <c r="FTM141" s="1095"/>
      <c r="FTN141" s="1095"/>
      <c r="FTO141" s="1095"/>
      <c r="FTP141" s="1095"/>
      <c r="FTQ141" s="1095"/>
      <c r="FTR141" s="1095"/>
      <c r="FTS141" s="1095"/>
      <c r="FTT141" s="1095"/>
      <c r="FTU141" s="1095"/>
      <c r="FTV141" s="1095"/>
      <c r="FTW141" s="1095"/>
      <c r="FTX141" s="1095"/>
      <c r="FTY141" s="1095"/>
      <c r="FTZ141" s="1095"/>
      <c r="FUA141" s="1095"/>
      <c r="FUB141" s="1095"/>
      <c r="FUC141" s="1095"/>
      <c r="FUD141" s="1095"/>
      <c r="FUE141" s="1095"/>
      <c r="FUF141" s="1095"/>
      <c r="FUG141" s="1095"/>
      <c r="FUH141" s="1095"/>
      <c r="FUI141" s="1095"/>
      <c r="FUJ141" s="1095"/>
      <c r="FUK141" s="1095"/>
      <c r="FUL141" s="1095"/>
      <c r="FUM141" s="1095"/>
      <c r="FUN141" s="1095"/>
      <c r="FUO141" s="1095"/>
      <c r="FUP141" s="1095"/>
      <c r="FUQ141" s="1095"/>
      <c r="FUR141" s="1095"/>
      <c r="FUS141" s="1095"/>
      <c r="FUT141" s="1095"/>
      <c r="FUU141" s="1095"/>
      <c r="FUV141" s="1095"/>
      <c r="FUW141" s="1095"/>
      <c r="FUX141" s="1095"/>
      <c r="FUY141" s="1095"/>
      <c r="FUZ141" s="1095"/>
      <c r="FVA141" s="1095"/>
      <c r="FVB141" s="1095"/>
      <c r="FVC141" s="1095"/>
      <c r="FVD141" s="1095"/>
      <c r="FVE141" s="1095"/>
      <c r="FVF141" s="1095"/>
      <c r="FVG141" s="1095"/>
      <c r="FVH141" s="1095"/>
      <c r="FVI141" s="1095"/>
      <c r="FVJ141" s="1095"/>
      <c r="FVK141" s="1095"/>
      <c r="FVL141" s="1095"/>
      <c r="FVM141" s="1095"/>
      <c r="FVN141" s="1095"/>
      <c r="FVO141" s="1095"/>
      <c r="FVP141" s="1095"/>
      <c r="FVQ141" s="1095"/>
      <c r="FVR141" s="1095"/>
      <c r="FVS141" s="1095"/>
      <c r="FVT141" s="1095"/>
      <c r="FVU141" s="1095"/>
      <c r="FVV141" s="1095"/>
      <c r="FVW141" s="1095"/>
      <c r="FVX141" s="1095"/>
      <c r="FVY141" s="1095"/>
      <c r="FVZ141" s="1095"/>
      <c r="FWA141" s="1095"/>
      <c r="FWB141" s="1095"/>
      <c r="FWC141" s="1095"/>
      <c r="FWD141" s="1095"/>
      <c r="FWE141" s="1095"/>
      <c r="FWF141" s="1095"/>
      <c r="FWG141" s="1095"/>
      <c r="FWH141" s="1095"/>
      <c r="FWI141" s="1095"/>
      <c r="FWJ141" s="1095"/>
      <c r="FWK141" s="1095"/>
      <c r="FWL141" s="1095"/>
      <c r="FWM141" s="1095"/>
      <c r="FWN141" s="1095"/>
      <c r="FWO141" s="1095"/>
      <c r="FWP141" s="1095"/>
      <c r="FWQ141" s="1095"/>
      <c r="FWR141" s="1095"/>
      <c r="FWS141" s="1095"/>
      <c r="FWT141" s="1095"/>
      <c r="FWU141" s="1095"/>
      <c r="FWV141" s="1095"/>
      <c r="FWW141" s="1095"/>
      <c r="FWX141" s="1095"/>
      <c r="FWY141" s="1095"/>
      <c r="FWZ141" s="1095"/>
      <c r="FXA141" s="1095"/>
      <c r="FXB141" s="1095"/>
      <c r="FXC141" s="1095"/>
      <c r="FXD141" s="1095"/>
      <c r="FXE141" s="1095"/>
      <c r="FXF141" s="1095"/>
      <c r="FXG141" s="1095"/>
      <c r="FXH141" s="1095"/>
      <c r="FXI141" s="1095"/>
      <c r="FXJ141" s="1095"/>
      <c r="FXK141" s="1095"/>
      <c r="FXL141" s="1095"/>
      <c r="FXM141" s="1095"/>
      <c r="FXN141" s="1095"/>
      <c r="FXO141" s="1095"/>
      <c r="FXP141" s="1095"/>
      <c r="FXQ141" s="1095"/>
      <c r="FXR141" s="1095"/>
      <c r="FXS141" s="1095"/>
      <c r="FXT141" s="1095"/>
      <c r="FXU141" s="1095"/>
      <c r="FXV141" s="1095"/>
      <c r="FXW141" s="1095"/>
      <c r="FXX141" s="1095"/>
      <c r="FXY141" s="1095"/>
      <c r="FXZ141" s="1095"/>
      <c r="FYA141" s="1095"/>
      <c r="FYB141" s="1095"/>
      <c r="FYC141" s="1095"/>
      <c r="FYD141" s="1095"/>
      <c r="FYE141" s="1095"/>
      <c r="FYF141" s="1095"/>
      <c r="FYG141" s="1095"/>
      <c r="FYH141" s="1095"/>
      <c r="FYI141" s="1095"/>
      <c r="FYJ141" s="1095"/>
      <c r="FYK141" s="1095"/>
      <c r="FYL141" s="1095"/>
      <c r="FYM141" s="1095"/>
      <c r="FYN141" s="1095"/>
      <c r="FYO141" s="1095"/>
      <c r="FYP141" s="1095"/>
      <c r="FYQ141" s="1095"/>
      <c r="FYR141" s="1095"/>
      <c r="FYS141" s="1095"/>
      <c r="FYT141" s="1095"/>
      <c r="FYU141" s="1095"/>
      <c r="FYV141" s="1095"/>
      <c r="FYW141" s="1095"/>
      <c r="FYX141" s="1095"/>
      <c r="FYY141" s="1095"/>
      <c r="FYZ141" s="1095"/>
      <c r="FZA141" s="1095"/>
      <c r="FZB141" s="1095"/>
      <c r="FZC141" s="1095"/>
      <c r="FZD141" s="1095"/>
      <c r="FZE141" s="1095"/>
      <c r="FZF141" s="1095"/>
      <c r="FZG141" s="1095"/>
      <c r="FZH141" s="1095"/>
      <c r="FZI141" s="1095"/>
      <c r="FZJ141" s="1095"/>
      <c r="FZK141" s="1095"/>
      <c r="FZL141" s="1095"/>
      <c r="FZM141" s="1095"/>
      <c r="FZN141" s="1095"/>
      <c r="FZO141" s="1095"/>
      <c r="FZP141" s="1095"/>
      <c r="FZQ141" s="1095"/>
      <c r="FZR141" s="1095"/>
      <c r="FZS141" s="1095"/>
      <c r="FZT141" s="1095"/>
      <c r="FZU141" s="1095"/>
      <c r="FZV141" s="1095"/>
      <c r="FZW141" s="1095"/>
      <c r="FZX141" s="1095"/>
      <c r="FZY141" s="1095"/>
      <c r="FZZ141" s="1095"/>
      <c r="GAA141" s="1095"/>
      <c r="GAB141" s="1095"/>
      <c r="GAC141" s="1095"/>
      <c r="GAD141" s="1095"/>
      <c r="GAE141" s="1095"/>
      <c r="GAF141" s="1095"/>
      <c r="GAG141" s="1095"/>
      <c r="GAH141" s="1095"/>
      <c r="GAI141" s="1095"/>
      <c r="GAJ141" s="1095"/>
      <c r="GAK141" s="1095"/>
      <c r="GAL141" s="1095"/>
      <c r="GAM141" s="1095"/>
      <c r="GAN141" s="1095"/>
      <c r="GAO141" s="1095"/>
      <c r="GAP141" s="1095"/>
      <c r="GAQ141" s="1095"/>
      <c r="GAR141" s="1095"/>
      <c r="GAS141" s="1095"/>
      <c r="GAT141" s="1095"/>
      <c r="GAU141" s="1095"/>
      <c r="GAV141" s="1095"/>
      <c r="GAW141" s="1095"/>
      <c r="GAX141" s="1095"/>
      <c r="GAY141" s="1095"/>
      <c r="GAZ141" s="1095"/>
      <c r="GBA141" s="1095"/>
      <c r="GBB141" s="1095"/>
      <c r="GBC141" s="1095"/>
      <c r="GBD141" s="1095"/>
      <c r="GBE141" s="1095"/>
      <c r="GBF141" s="1095"/>
      <c r="GBG141" s="1095"/>
      <c r="GBH141" s="1095"/>
      <c r="GBI141" s="1095"/>
      <c r="GBJ141" s="1095"/>
      <c r="GBK141" s="1095"/>
      <c r="GBL141" s="1095"/>
      <c r="GBM141" s="1095"/>
      <c r="GBN141" s="1095"/>
      <c r="GBO141" s="1095"/>
      <c r="GBP141" s="1095"/>
      <c r="GBQ141" s="1095"/>
      <c r="GBR141" s="1095"/>
      <c r="GBS141" s="1095"/>
      <c r="GBT141" s="1095"/>
      <c r="GBU141" s="1095"/>
      <c r="GBV141" s="1095"/>
      <c r="GBW141" s="1095"/>
      <c r="GBX141" s="1095"/>
      <c r="GBY141" s="1095"/>
      <c r="GBZ141" s="1095"/>
      <c r="GCA141" s="1095"/>
      <c r="GCB141" s="1095"/>
      <c r="GCC141" s="1095"/>
      <c r="GCD141" s="1095"/>
      <c r="GCE141" s="1095"/>
      <c r="GCF141" s="1095"/>
      <c r="GCG141" s="1095"/>
      <c r="GCH141" s="1095"/>
      <c r="GCI141" s="1095"/>
      <c r="GCJ141" s="1095"/>
      <c r="GCK141" s="1095"/>
      <c r="GCL141" s="1095"/>
      <c r="GCM141" s="1095"/>
      <c r="GCN141" s="1095"/>
      <c r="GCO141" s="1095"/>
      <c r="GCP141" s="1095"/>
      <c r="GCQ141" s="1095"/>
      <c r="GCR141" s="1095"/>
      <c r="GCS141" s="1095"/>
      <c r="GCT141" s="1095"/>
      <c r="GCU141" s="1095"/>
      <c r="GCV141" s="1095"/>
      <c r="GCW141" s="1095"/>
      <c r="GCX141" s="1095"/>
      <c r="GCY141" s="1095"/>
      <c r="GCZ141" s="1095"/>
      <c r="GDA141" s="1095"/>
      <c r="GDB141" s="1095"/>
      <c r="GDC141" s="1095"/>
      <c r="GDD141" s="1095"/>
      <c r="GDE141" s="1095"/>
      <c r="GDF141" s="1095"/>
      <c r="GDG141" s="1095"/>
      <c r="GDH141" s="1095"/>
      <c r="GDI141" s="1095"/>
      <c r="GDJ141" s="1095"/>
      <c r="GDK141" s="1095"/>
      <c r="GDL141" s="1095"/>
      <c r="GDM141" s="1095"/>
      <c r="GDN141" s="1095"/>
      <c r="GDO141" s="1095"/>
      <c r="GDP141" s="1095"/>
      <c r="GDQ141" s="1095"/>
      <c r="GDR141" s="1095"/>
      <c r="GDS141" s="1095"/>
      <c r="GDT141" s="1095"/>
      <c r="GDU141" s="1095"/>
      <c r="GDV141" s="1095"/>
      <c r="GDW141" s="1095"/>
      <c r="GDX141" s="1095"/>
      <c r="GDY141" s="1095"/>
      <c r="GDZ141" s="1095"/>
      <c r="GEA141" s="1095"/>
      <c r="GEB141" s="1095"/>
      <c r="GEC141" s="1095"/>
      <c r="GED141" s="1095"/>
      <c r="GEE141" s="1095"/>
      <c r="GEF141" s="1095"/>
      <c r="GEG141" s="1095"/>
      <c r="GEH141" s="1095"/>
      <c r="GEI141" s="1095"/>
      <c r="GEJ141" s="1095"/>
      <c r="GEK141" s="1095"/>
      <c r="GEL141" s="1095"/>
      <c r="GEM141" s="1095"/>
      <c r="GEN141" s="1095"/>
      <c r="GEO141" s="1095"/>
      <c r="GEP141" s="1095"/>
      <c r="GEQ141" s="1095"/>
      <c r="GER141" s="1095"/>
      <c r="GES141" s="1095"/>
      <c r="GET141" s="1095"/>
      <c r="GEU141" s="1095"/>
      <c r="GEV141" s="1095"/>
      <c r="GEW141" s="1095"/>
      <c r="GEX141" s="1095"/>
      <c r="GEY141" s="1095"/>
      <c r="GEZ141" s="1095"/>
      <c r="GFA141" s="1095"/>
      <c r="GFB141" s="1095"/>
      <c r="GFC141" s="1095"/>
      <c r="GFD141" s="1095"/>
      <c r="GFE141" s="1095"/>
      <c r="GFF141" s="1095"/>
      <c r="GFG141" s="1095"/>
      <c r="GFH141" s="1095"/>
      <c r="GFI141" s="1095"/>
      <c r="GFJ141" s="1095"/>
      <c r="GFK141" s="1095"/>
      <c r="GFL141" s="1095"/>
      <c r="GFM141" s="1095"/>
      <c r="GFN141" s="1095"/>
      <c r="GFO141" s="1095"/>
      <c r="GFP141" s="1095"/>
      <c r="GFQ141" s="1095"/>
      <c r="GFR141" s="1095"/>
      <c r="GFS141" s="1095"/>
      <c r="GFT141" s="1095"/>
      <c r="GFU141" s="1095"/>
      <c r="GFV141" s="1095"/>
      <c r="GFW141" s="1095"/>
      <c r="GFX141" s="1095"/>
      <c r="GFY141" s="1095"/>
      <c r="GFZ141" s="1095"/>
      <c r="GGA141" s="1095"/>
      <c r="GGB141" s="1095"/>
      <c r="GGC141" s="1095"/>
      <c r="GGD141" s="1095"/>
      <c r="GGE141" s="1095"/>
      <c r="GGF141" s="1095"/>
      <c r="GGG141" s="1095"/>
      <c r="GGH141" s="1095"/>
      <c r="GGI141" s="1095"/>
      <c r="GGJ141" s="1095"/>
      <c r="GGK141" s="1095"/>
      <c r="GGL141" s="1095"/>
      <c r="GGM141" s="1095"/>
      <c r="GGN141" s="1095"/>
      <c r="GGO141" s="1095"/>
      <c r="GGP141" s="1095"/>
      <c r="GGQ141" s="1095"/>
      <c r="GGR141" s="1095"/>
      <c r="GGS141" s="1095"/>
      <c r="GGT141" s="1095"/>
      <c r="GGU141" s="1095"/>
      <c r="GGV141" s="1095"/>
      <c r="GGW141" s="1095"/>
      <c r="GGX141" s="1095"/>
      <c r="GGY141" s="1095"/>
      <c r="GGZ141" s="1095"/>
      <c r="GHA141" s="1095"/>
      <c r="GHB141" s="1095"/>
      <c r="GHC141" s="1095"/>
      <c r="GHD141" s="1095"/>
      <c r="GHE141" s="1095"/>
      <c r="GHF141" s="1095"/>
      <c r="GHG141" s="1095"/>
      <c r="GHH141" s="1095"/>
      <c r="GHI141" s="1095"/>
      <c r="GHJ141" s="1095"/>
      <c r="GHK141" s="1095"/>
      <c r="GHL141" s="1095"/>
      <c r="GHM141" s="1095"/>
      <c r="GHN141" s="1095"/>
      <c r="GHO141" s="1095"/>
      <c r="GHP141" s="1095"/>
      <c r="GHQ141" s="1095"/>
      <c r="GHR141" s="1095"/>
      <c r="GHS141" s="1095"/>
      <c r="GHT141" s="1095"/>
      <c r="GHU141" s="1095"/>
      <c r="GHV141" s="1095"/>
      <c r="GHW141" s="1095"/>
      <c r="GHX141" s="1095"/>
      <c r="GHY141" s="1095"/>
      <c r="GHZ141" s="1095"/>
      <c r="GIA141" s="1095"/>
      <c r="GIB141" s="1095"/>
      <c r="GIC141" s="1095"/>
      <c r="GID141" s="1095"/>
      <c r="GIE141" s="1095"/>
      <c r="GIF141" s="1095"/>
      <c r="GIG141" s="1095"/>
      <c r="GIH141" s="1095"/>
      <c r="GII141" s="1095"/>
      <c r="GIJ141" s="1095"/>
      <c r="GIK141" s="1095"/>
      <c r="GIL141" s="1095"/>
      <c r="GIM141" s="1095"/>
      <c r="GIN141" s="1095"/>
      <c r="GIO141" s="1095"/>
      <c r="GIP141" s="1095"/>
      <c r="GIQ141" s="1095"/>
      <c r="GIR141" s="1095"/>
      <c r="GIS141" s="1095"/>
      <c r="GIT141" s="1095"/>
      <c r="GIU141" s="1095"/>
      <c r="GIV141" s="1095"/>
      <c r="GIW141" s="1095"/>
      <c r="GIX141" s="1095"/>
      <c r="GIY141" s="1095"/>
      <c r="GIZ141" s="1095"/>
      <c r="GJA141" s="1095"/>
      <c r="GJB141" s="1095"/>
      <c r="GJC141" s="1095"/>
      <c r="GJD141" s="1095"/>
      <c r="GJE141" s="1095"/>
      <c r="GJF141" s="1095"/>
      <c r="GJG141" s="1095"/>
      <c r="GJH141" s="1095"/>
      <c r="GJI141" s="1095"/>
      <c r="GJJ141" s="1095"/>
      <c r="GJK141" s="1095"/>
      <c r="GJL141" s="1095"/>
      <c r="GJM141" s="1095"/>
      <c r="GJN141" s="1095"/>
      <c r="GJO141" s="1095"/>
      <c r="GJP141" s="1095"/>
      <c r="GJQ141" s="1095"/>
      <c r="GJR141" s="1095"/>
      <c r="GJS141" s="1095"/>
      <c r="GJT141" s="1095"/>
      <c r="GJU141" s="1095"/>
      <c r="GJV141" s="1095"/>
      <c r="GJW141" s="1095"/>
      <c r="GJX141" s="1095"/>
      <c r="GJY141" s="1095"/>
      <c r="GJZ141" s="1095"/>
      <c r="GKA141" s="1095"/>
      <c r="GKB141" s="1095"/>
      <c r="GKC141" s="1095"/>
      <c r="GKD141" s="1095"/>
      <c r="GKE141" s="1095"/>
      <c r="GKF141" s="1095"/>
      <c r="GKG141" s="1095"/>
      <c r="GKH141" s="1095"/>
      <c r="GKI141" s="1095"/>
      <c r="GKJ141" s="1095"/>
      <c r="GKK141" s="1095"/>
      <c r="GKL141" s="1095"/>
      <c r="GKM141" s="1095"/>
      <c r="GKN141" s="1095"/>
      <c r="GKO141" s="1095"/>
      <c r="GKP141" s="1095"/>
      <c r="GKQ141" s="1095"/>
      <c r="GKR141" s="1095"/>
      <c r="GKS141" s="1095"/>
      <c r="GKT141" s="1095"/>
      <c r="GKU141" s="1095"/>
      <c r="GKV141" s="1095"/>
      <c r="GKW141" s="1095"/>
      <c r="GKX141" s="1095"/>
      <c r="GKY141" s="1095"/>
      <c r="GKZ141" s="1095"/>
      <c r="GLA141" s="1095"/>
      <c r="GLB141" s="1095"/>
      <c r="GLC141" s="1095"/>
      <c r="GLD141" s="1095"/>
      <c r="GLE141" s="1095"/>
      <c r="GLF141" s="1095"/>
      <c r="GLG141" s="1095"/>
      <c r="GLH141" s="1095"/>
      <c r="GLI141" s="1095"/>
      <c r="GLJ141" s="1095"/>
      <c r="GLK141" s="1095"/>
      <c r="GLL141" s="1095"/>
      <c r="GLM141" s="1095"/>
      <c r="GLN141" s="1095"/>
      <c r="GLO141" s="1095"/>
      <c r="GLP141" s="1095"/>
      <c r="GLQ141" s="1095"/>
      <c r="GLR141" s="1095"/>
      <c r="GLS141" s="1095"/>
      <c r="GLT141" s="1095"/>
      <c r="GLU141" s="1095"/>
      <c r="GLV141" s="1095"/>
      <c r="GLW141" s="1095"/>
      <c r="GLX141" s="1095"/>
      <c r="GLY141" s="1095"/>
      <c r="GLZ141" s="1095"/>
      <c r="GMA141" s="1095"/>
      <c r="GMB141" s="1095"/>
      <c r="GMC141" s="1095"/>
      <c r="GMD141" s="1095"/>
      <c r="GME141" s="1095"/>
      <c r="GMF141" s="1095"/>
      <c r="GMG141" s="1095"/>
      <c r="GMH141" s="1095"/>
      <c r="GMI141" s="1095"/>
      <c r="GMJ141" s="1095"/>
      <c r="GMK141" s="1095"/>
      <c r="GML141" s="1095"/>
      <c r="GMM141" s="1095"/>
      <c r="GMN141" s="1095"/>
      <c r="GMO141" s="1095"/>
      <c r="GMP141" s="1095"/>
      <c r="GMQ141" s="1095"/>
      <c r="GMR141" s="1095"/>
      <c r="GMS141" s="1095"/>
      <c r="GMT141" s="1095"/>
      <c r="GMU141" s="1095"/>
      <c r="GMV141" s="1095"/>
      <c r="GMW141" s="1095"/>
      <c r="GMX141" s="1095"/>
      <c r="GMY141" s="1095"/>
      <c r="GMZ141" s="1095"/>
      <c r="GNA141" s="1095"/>
      <c r="GNB141" s="1095"/>
      <c r="GNC141" s="1095"/>
      <c r="GND141" s="1095"/>
      <c r="GNE141" s="1095"/>
      <c r="GNF141" s="1095"/>
      <c r="GNG141" s="1095"/>
      <c r="GNH141" s="1095"/>
      <c r="GNI141" s="1095"/>
      <c r="GNJ141" s="1095"/>
      <c r="GNK141" s="1095"/>
      <c r="GNL141" s="1095"/>
      <c r="GNM141" s="1095"/>
      <c r="GNN141" s="1095"/>
      <c r="GNO141" s="1095"/>
      <c r="GNP141" s="1095"/>
      <c r="GNQ141" s="1095"/>
      <c r="GNR141" s="1095"/>
      <c r="GNS141" s="1095"/>
      <c r="GNT141" s="1095"/>
      <c r="GNU141" s="1095"/>
      <c r="GNV141" s="1095"/>
      <c r="GNW141" s="1095"/>
      <c r="GNX141" s="1095"/>
      <c r="GNY141" s="1095"/>
      <c r="GNZ141" s="1095"/>
      <c r="GOA141" s="1095"/>
      <c r="GOB141" s="1095"/>
      <c r="GOC141" s="1095"/>
      <c r="GOD141" s="1095"/>
      <c r="GOE141" s="1095"/>
      <c r="GOF141" s="1095"/>
      <c r="GOG141" s="1095"/>
      <c r="GOH141" s="1095"/>
      <c r="GOI141" s="1095"/>
      <c r="GOJ141" s="1095"/>
      <c r="GOK141" s="1095"/>
      <c r="GOL141" s="1095"/>
      <c r="GOM141" s="1095"/>
      <c r="GON141" s="1095"/>
      <c r="GOO141" s="1095"/>
      <c r="GOP141" s="1095"/>
      <c r="GOQ141" s="1095"/>
      <c r="GOR141" s="1095"/>
      <c r="GOS141" s="1095"/>
      <c r="GOT141" s="1095"/>
      <c r="GOU141" s="1095"/>
      <c r="GOV141" s="1095"/>
      <c r="GOW141" s="1095"/>
      <c r="GOX141" s="1095"/>
      <c r="GOY141" s="1095"/>
      <c r="GOZ141" s="1095"/>
      <c r="GPA141" s="1095"/>
      <c r="GPB141" s="1095"/>
      <c r="GPC141" s="1095"/>
      <c r="GPD141" s="1095"/>
      <c r="GPE141" s="1095"/>
      <c r="GPF141" s="1095"/>
      <c r="GPG141" s="1095"/>
      <c r="GPH141" s="1095"/>
      <c r="GPI141" s="1095"/>
      <c r="GPJ141" s="1095"/>
      <c r="GPK141" s="1095"/>
      <c r="GPL141" s="1095"/>
      <c r="GPM141" s="1095"/>
      <c r="GPN141" s="1095"/>
      <c r="GPO141" s="1095"/>
      <c r="GPP141" s="1095"/>
      <c r="GPQ141" s="1095"/>
      <c r="GPR141" s="1095"/>
      <c r="GPS141" s="1095"/>
      <c r="GPT141" s="1095"/>
      <c r="GPU141" s="1095"/>
      <c r="GPV141" s="1095"/>
      <c r="GPW141" s="1095"/>
      <c r="GPX141" s="1095"/>
      <c r="GPY141" s="1095"/>
      <c r="GPZ141" s="1095"/>
      <c r="GQA141" s="1095"/>
      <c r="GQB141" s="1095"/>
      <c r="GQC141" s="1095"/>
      <c r="GQD141" s="1095"/>
      <c r="GQE141" s="1095"/>
      <c r="GQF141" s="1095"/>
      <c r="GQG141" s="1095"/>
      <c r="GQH141" s="1095"/>
      <c r="GQI141" s="1095"/>
      <c r="GQJ141" s="1095"/>
      <c r="GQK141" s="1095"/>
      <c r="GQL141" s="1095"/>
      <c r="GQM141" s="1095"/>
      <c r="GQN141" s="1095"/>
      <c r="GQO141" s="1095"/>
      <c r="GQP141" s="1095"/>
      <c r="GQQ141" s="1095"/>
      <c r="GQR141" s="1095"/>
      <c r="GQS141" s="1095"/>
      <c r="GQT141" s="1095"/>
      <c r="GQU141" s="1095"/>
      <c r="GQV141" s="1095"/>
      <c r="GQW141" s="1095"/>
      <c r="GQX141" s="1095"/>
      <c r="GQY141" s="1095"/>
      <c r="GQZ141" s="1095"/>
      <c r="GRA141" s="1095"/>
      <c r="GRB141" s="1095"/>
      <c r="GRC141" s="1095"/>
      <c r="GRD141" s="1095"/>
      <c r="GRE141" s="1095"/>
      <c r="GRF141" s="1095"/>
      <c r="GRG141" s="1095"/>
      <c r="GRH141" s="1095"/>
      <c r="GRI141" s="1095"/>
      <c r="GRJ141" s="1095"/>
      <c r="GRK141" s="1095"/>
      <c r="GRL141" s="1095"/>
      <c r="GRM141" s="1095"/>
      <c r="GRN141" s="1095"/>
      <c r="GRO141" s="1095"/>
      <c r="GRP141" s="1095"/>
      <c r="GRQ141" s="1095"/>
      <c r="GRR141" s="1095"/>
      <c r="GRS141" s="1095"/>
      <c r="GRT141" s="1095"/>
      <c r="GRU141" s="1095"/>
      <c r="GRV141" s="1095"/>
      <c r="GRW141" s="1095"/>
      <c r="GRX141" s="1095"/>
      <c r="GRY141" s="1095"/>
      <c r="GRZ141" s="1095"/>
      <c r="GSA141" s="1095"/>
      <c r="GSB141" s="1095"/>
      <c r="GSC141" s="1095"/>
      <c r="GSD141" s="1095"/>
      <c r="GSE141" s="1095"/>
      <c r="GSF141" s="1095"/>
      <c r="GSG141" s="1095"/>
      <c r="GSH141" s="1095"/>
      <c r="GSI141" s="1095"/>
      <c r="GSJ141" s="1095"/>
      <c r="GSK141" s="1095"/>
      <c r="GSL141" s="1095"/>
      <c r="GSM141" s="1095"/>
      <c r="GSN141" s="1095"/>
      <c r="GSO141" s="1095"/>
      <c r="GSP141" s="1095"/>
      <c r="GSQ141" s="1095"/>
      <c r="GSR141" s="1095"/>
      <c r="GSS141" s="1095"/>
      <c r="GST141" s="1095"/>
      <c r="GSU141" s="1095"/>
      <c r="GSV141" s="1095"/>
      <c r="GSW141" s="1095"/>
      <c r="GSX141" s="1095"/>
      <c r="GSY141" s="1095"/>
      <c r="GSZ141" s="1095"/>
      <c r="GTA141" s="1095"/>
      <c r="GTB141" s="1095"/>
      <c r="GTC141" s="1095"/>
      <c r="GTD141" s="1095"/>
      <c r="GTE141" s="1095"/>
      <c r="GTF141" s="1095"/>
      <c r="GTG141" s="1095"/>
      <c r="GTH141" s="1095"/>
      <c r="GTI141" s="1095"/>
      <c r="GTJ141" s="1095"/>
      <c r="GTK141" s="1095"/>
      <c r="GTL141" s="1095"/>
      <c r="GTM141" s="1095"/>
      <c r="GTN141" s="1095"/>
      <c r="GTO141" s="1095"/>
      <c r="GTP141" s="1095"/>
      <c r="GTQ141" s="1095"/>
      <c r="GTR141" s="1095"/>
      <c r="GTS141" s="1095"/>
      <c r="GTT141" s="1095"/>
      <c r="GTU141" s="1095"/>
      <c r="GTV141" s="1095"/>
      <c r="GTW141" s="1095"/>
      <c r="GTX141" s="1095"/>
      <c r="GTY141" s="1095"/>
      <c r="GTZ141" s="1095"/>
      <c r="GUA141" s="1095"/>
      <c r="GUB141" s="1095"/>
      <c r="GUC141" s="1095"/>
      <c r="GUD141" s="1095"/>
      <c r="GUE141" s="1095"/>
      <c r="GUF141" s="1095"/>
      <c r="GUG141" s="1095"/>
      <c r="GUH141" s="1095"/>
      <c r="GUI141" s="1095"/>
      <c r="GUJ141" s="1095"/>
      <c r="GUK141" s="1095"/>
      <c r="GUL141" s="1095"/>
      <c r="GUM141" s="1095"/>
      <c r="GUN141" s="1095"/>
      <c r="GUO141" s="1095"/>
      <c r="GUP141" s="1095"/>
      <c r="GUQ141" s="1095"/>
      <c r="GUR141" s="1095"/>
      <c r="GUS141" s="1095"/>
      <c r="GUT141" s="1095"/>
      <c r="GUU141" s="1095"/>
      <c r="GUV141" s="1095"/>
      <c r="GUW141" s="1095"/>
      <c r="GUX141" s="1095"/>
      <c r="GUY141" s="1095"/>
      <c r="GUZ141" s="1095"/>
      <c r="GVA141" s="1095"/>
      <c r="GVB141" s="1095"/>
      <c r="GVC141" s="1095"/>
      <c r="GVD141" s="1095"/>
      <c r="GVE141" s="1095"/>
      <c r="GVF141" s="1095"/>
      <c r="GVG141" s="1095"/>
      <c r="GVH141" s="1095"/>
      <c r="GVI141" s="1095"/>
      <c r="GVJ141" s="1095"/>
      <c r="GVK141" s="1095"/>
      <c r="GVL141" s="1095"/>
      <c r="GVM141" s="1095"/>
      <c r="GVN141" s="1095"/>
      <c r="GVO141" s="1095"/>
      <c r="GVP141" s="1095"/>
      <c r="GVQ141" s="1095"/>
      <c r="GVR141" s="1095"/>
      <c r="GVS141" s="1095"/>
      <c r="GVT141" s="1095"/>
      <c r="GVU141" s="1095"/>
      <c r="GVV141" s="1095"/>
      <c r="GVW141" s="1095"/>
      <c r="GVX141" s="1095"/>
      <c r="GVY141" s="1095"/>
      <c r="GVZ141" s="1095"/>
      <c r="GWA141" s="1095"/>
      <c r="GWB141" s="1095"/>
      <c r="GWC141" s="1095"/>
      <c r="GWD141" s="1095"/>
      <c r="GWE141" s="1095"/>
      <c r="GWF141" s="1095"/>
      <c r="GWG141" s="1095"/>
      <c r="GWH141" s="1095"/>
      <c r="GWI141" s="1095"/>
      <c r="GWJ141" s="1095"/>
      <c r="GWK141" s="1095"/>
      <c r="GWL141" s="1095"/>
      <c r="GWM141" s="1095"/>
      <c r="GWN141" s="1095"/>
      <c r="GWO141" s="1095"/>
      <c r="GWP141" s="1095"/>
      <c r="GWQ141" s="1095"/>
      <c r="GWR141" s="1095"/>
      <c r="GWS141" s="1095"/>
      <c r="GWT141" s="1095"/>
      <c r="GWU141" s="1095"/>
      <c r="GWV141" s="1095"/>
      <c r="GWW141" s="1095"/>
      <c r="GWX141" s="1095"/>
      <c r="GWY141" s="1095"/>
      <c r="GWZ141" s="1095"/>
      <c r="GXA141" s="1095"/>
      <c r="GXB141" s="1095"/>
      <c r="GXC141" s="1095"/>
      <c r="GXD141" s="1095"/>
      <c r="GXE141" s="1095"/>
      <c r="GXF141" s="1095"/>
      <c r="GXG141" s="1095"/>
      <c r="GXH141" s="1095"/>
      <c r="GXI141" s="1095"/>
      <c r="GXJ141" s="1095"/>
      <c r="GXK141" s="1095"/>
      <c r="GXL141" s="1095"/>
      <c r="GXM141" s="1095"/>
      <c r="GXN141" s="1095"/>
      <c r="GXO141" s="1095"/>
      <c r="GXP141" s="1095"/>
      <c r="GXQ141" s="1095"/>
      <c r="GXR141" s="1095"/>
      <c r="GXS141" s="1095"/>
      <c r="GXT141" s="1095"/>
      <c r="GXU141" s="1095"/>
      <c r="GXV141" s="1095"/>
      <c r="GXW141" s="1095"/>
      <c r="GXX141" s="1095"/>
      <c r="GXY141" s="1095"/>
      <c r="GXZ141" s="1095"/>
      <c r="GYA141" s="1095"/>
      <c r="GYB141" s="1095"/>
      <c r="GYC141" s="1095"/>
      <c r="GYD141" s="1095"/>
      <c r="GYE141" s="1095"/>
      <c r="GYF141" s="1095"/>
      <c r="GYG141" s="1095"/>
      <c r="GYH141" s="1095"/>
      <c r="GYI141" s="1095"/>
      <c r="GYJ141" s="1095"/>
      <c r="GYK141" s="1095"/>
      <c r="GYL141" s="1095"/>
      <c r="GYM141" s="1095"/>
      <c r="GYN141" s="1095"/>
      <c r="GYO141" s="1095"/>
      <c r="GYP141" s="1095"/>
      <c r="GYQ141" s="1095"/>
      <c r="GYR141" s="1095"/>
      <c r="GYS141" s="1095"/>
      <c r="GYT141" s="1095"/>
      <c r="GYU141" s="1095"/>
      <c r="GYV141" s="1095"/>
      <c r="GYW141" s="1095"/>
      <c r="GYX141" s="1095"/>
      <c r="GYY141" s="1095"/>
      <c r="GYZ141" s="1095"/>
      <c r="GZA141" s="1095"/>
      <c r="GZB141" s="1095"/>
      <c r="GZC141" s="1095"/>
      <c r="GZD141" s="1095"/>
      <c r="GZE141" s="1095"/>
      <c r="GZF141" s="1095"/>
      <c r="GZG141" s="1095"/>
      <c r="GZH141" s="1095"/>
      <c r="GZI141" s="1095"/>
      <c r="GZJ141" s="1095"/>
      <c r="GZK141" s="1095"/>
      <c r="GZL141" s="1095"/>
      <c r="GZM141" s="1095"/>
      <c r="GZN141" s="1095"/>
      <c r="GZO141" s="1095"/>
      <c r="GZP141" s="1095"/>
      <c r="GZQ141" s="1095"/>
      <c r="GZR141" s="1095"/>
      <c r="GZS141" s="1095"/>
      <c r="GZT141" s="1095"/>
      <c r="GZU141" s="1095"/>
      <c r="GZV141" s="1095"/>
      <c r="GZW141" s="1095"/>
      <c r="GZX141" s="1095"/>
      <c r="GZY141" s="1095"/>
      <c r="GZZ141" s="1095"/>
      <c r="HAA141" s="1095"/>
      <c r="HAB141" s="1095"/>
      <c r="HAC141" s="1095"/>
      <c r="HAD141" s="1095"/>
      <c r="HAE141" s="1095"/>
      <c r="HAF141" s="1095"/>
      <c r="HAG141" s="1095"/>
      <c r="HAH141" s="1095"/>
      <c r="HAI141" s="1095"/>
      <c r="HAJ141" s="1095"/>
      <c r="HAK141" s="1095"/>
      <c r="HAL141" s="1095"/>
      <c r="HAM141" s="1095"/>
      <c r="HAN141" s="1095"/>
      <c r="HAO141" s="1095"/>
      <c r="HAP141" s="1095"/>
      <c r="HAQ141" s="1095"/>
      <c r="HAR141" s="1095"/>
      <c r="HAS141" s="1095"/>
      <c r="HAT141" s="1095"/>
      <c r="HAU141" s="1095"/>
      <c r="HAV141" s="1095"/>
      <c r="HAW141" s="1095"/>
      <c r="HAX141" s="1095"/>
      <c r="HAY141" s="1095"/>
      <c r="HAZ141" s="1095"/>
      <c r="HBA141" s="1095"/>
      <c r="HBB141" s="1095"/>
      <c r="HBC141" s="1095"/>
      <c r="HBD141" s="1095"/>
      <c r="HBE141" s="1095"/>
      <c r="HBF141" s="1095"/>
      <c r="HBG141" s="1095"/>
      <c r="HBH141" s="1095"/>
      <c r="HBI141" s="1095"/>
      <c r="HBJ141" s="1095"/>
      <c r="HBK141" s="1095"/>
      <c r="HBL141" s="1095"/>
      <c r="HBM141" s="1095"/>
      <c r="HBN141" s="1095"/>
      <c r="HBO141" s="1095"/>
      <c r="HBP141" s="1095"/>
      <c r="HBQ141" s="1095"/>
      <c r="HBR141" s="1095"/>
      <c r="HBS141" s="1095"/>
      <c r="HBT141" s="1095"/>
      <c r="HBU141" s="1095"/>
      <c r="HBV141" s="1095"/>
      <c r="HBW141" s="1095"/>
      <c r="HBX141" s="1095"/>
      <c r="HBY141" s="1095"/>
      <c r="HBZ141" s="1095"/>
      <c r="HCA141" s="1095"/>
      <c r="HCB141" s="1095"/>
      <c r="HCC141" s="1095"/>
      <c r="HCD141" s="1095"/>
      <c r="HCE141" s="1095"/>
      <c r="HCF141" s="1095"/>
      <c r="HCG141" s="1095"/>
      <c r="HCH141" s="1095"/>
      <c r="HCI141" s="1095"/>
      <c r="HCJ141" s="1095"/>
      <c r="HCK141" s="1095"/>
      <c r="HCL141" s="1095"/>
      <c r="HCM141" s="1095"/>
      <c r="HCN141" s="1095"/>
      <c r="HCO141" s="1095"/>
      <c r="HCP141" s="1095"/>
      <c r="HCQ141" s="1095"/>
      <c r="HCR141" s="1095"/>
      <c r="HCS141" s="1095"/>
      <c r="HCT141" s="1095"/>
      <c r="HCU141" s="1095"/>
      <c r="HCV141" s="1095"/>
      <c r="HCW141" s="1095"/>
      <c r="HCX141" s="1095"/>
      <c r="HCY141" s="1095"/>
      <c r="HCZ141" s="1095"/>
      <c r="HDA141" s="1095"/>
      <c r="HDB141" s="1095"/>
      <c r="HDC141" s="1095"/>
      <c r="HDD141" s="1095"/>
      <c r="HDE141" s="1095"/>
      <c r="HDF141" s="1095"/>
      <c r="HDG141" s="1095"/>
      <c r="HDH141" s="1095"/>
      <c r="HDI141" s="1095"/>
      <c r="HDJ141" s="1095"/>
      <c r="HDK141" s="1095"/>
      <c r="HDL141" s="1095"/>
      <c r="HDM141" s="1095"/>
      <c r="HDN141" s="1095"/>
      <c r="HDO141" s="1095"/>
      <c r="HDP141" s="1095"/>
      <c r="HDQ141" s="1095"/>
      <c r="HDR141" s="1095"/>
      <c r="HDS141" s="1095"/>
      <c r="HDT141" s="1095"/>
      <c r="HDU141" s="1095"/>
      <c r="HDV141" s="1095"/>
      <c r="HDW141" s="1095"/>
      <c r="HDX141" s="1095"/>
      <c r="HDY141" s="1095"/>
      <c r="HDZ141" s="1095"/>
      <c r="HEA141" s="1095"/>
      <c r="HEB141" s="1095"/>
      <c r="HEC141" s="1095"/>
      <c r="HED141" s="1095"/>
      <c r="HEE141" s="1095"/>
      <c r="HEF141" s="1095"/>
      <c r="HEG141" s="1095"/>
      <c r="HEH141" s="1095"/>
      <c r="HEI141" s="1095"/>
      <c r="HEJ141" s="1095"/>
      <c r="HEK141" s="1095"/>
      <c r="HEL141" s="1095"/>
      <c r="HEM141" s="1095"/>
      <c r="HEN141" s="1095"/>
      <c r="HEO141" s="1095"/>
      <c r="HEP141" s="1095"/>
      <c r="HEQ141" s="1095"/>
      <c r="HER141" s="1095"/>
      <c r="HES141" s="1095"/>
      <c r="HET141" s="1095"/>
      <c r="HEU141" s="1095"/>
      <c r="HEV141" s="1095"/>
      <c r="HEW141" s="1095"/>
      <c r="HEX141" s="1095"/>
      <c r="HEY141" s="1095"/>
      <c r="HEZ141" s="1095"/>
      <c r="HFA141" s="1095"/>
      <c r="HFB141" s="1095"/>
      <c r="HFC141" s="1095"/>
      <c r="HFD141" s="1095"/>
      <c r="HFE141" s="1095"/>
      <c r="HFF141" s="1095"/>
      <c r="HFG141" s="1095"/>
      <c r="HFH141" s="1095"/>
      <c r="HFI141" s="1095"/>
      <c r="HFJ141" s="1095"/>
      <c r="HFK141" s="1095"/>
      <c r="HFL141" s="1095"/>
      <c r="HFM141" s="1095"/>
      <c r="HFN141" s="1095"/>
      <c r="HFO141" s="1095"/>
      <c r="HFP141" s="1095"/>
      <c r="HFQ141" s="1095"/>
      <c r="HFR141" s="1095"/>
      <c r="HFS141" s="1095"/>
      <c r="HFT141" s="1095"/>
      <c r="HFU141" s="1095"/>
      <c r="HFV141" s="1095"/>
      <c r="HFW141" s="1095"/>
      <c r="HFX141" s="1095"/>
      <c r="HFY141" s="1095"/>
      <c r="HFZ141" s="1095"/>
      <c r="HGA141" s="1095"/>
      <c r="HGB141" s="1095"/>
      <c r="HGC141" s="1095"/>
      <c r="HGD141" s="1095"/>
      <c r="HGE141" s="1095"/>
      <c r="HGF141" s="1095"/>
      <c r="HGG141" s="1095"/>
      <c r="HGH141" s="1095"/>
      <c r="HGI141" s="1095"/>
      <c r="HGJ141" s="1095"/>
      <c r="HGK141" s="1095"/>
      <c r="HGL141" s="1095"/>
      <c r="HGM141" s="1095"/>
      <c r="HGN141" s="1095"/>
      <c r="HGO141" s="1095"/>
      <c r="HGP141" s="1095"/>
      <c r="HGQ141" s="1095"/>
      <c r="HGR141" s="1095"/>
      <c r="HGS141" s="1095"/>
      <c r="HGT141" s="1095"/>
      <c r="HGU141" s="1095"/>
      <c r="HGV141" s="1095"/>
      <c r="HGW141" s="1095"/>
      <c r="HGX141" s="1095"/>
      <c r="HGY141" s="1095"/>
      <c r="HGZ141" s="1095"/>
      <c r="HHA141" s="1095"/>
      <c r="HHB141" s="1095"/>
      <c r="HHC141" s="1095"/>
      <c r="HHD141" s="1095"/>
      <c r="HHE141" s="1095"/>
      <c r="HHF141" s="1095"/>
      <c r="HHG141" s="1095"/>
      <c r="HHH141" s="1095"/>
      <c r="HHI141" s="1095"/>
      <c r="HHJ141" s="1095"/>
      <c r="HHK141" s="1095"/>
      <c r="HHL141" s="1095"/>
      <c r="HHM141" s="1095"/>
      <c r="HHN141" s="1095"/>
      <c r="HHO141" s="1095"/>
      <c r="HHP141" s="1095"/>
      <c r="HHQ141" s="1095"/>
      <c r="HHR141" s="1095"/>
      <c r="HHS141" s="1095"/>
      <c r="HHT141" s="1095"/>
      <c r="HHU141" s="1095"/>
      <c r="HHV141" s="1095"/>
      <c r="HHW141" s="1095"/>
      <c r="HHX141" s="1095"/>
      <c r="HHY141" s="1095"/>
      <c r="HHZ141" s="1095"/>
      <c r="HIA141" s="1095"/>
      <c r="HIB141" s="1095"/>
      <c r="HIC141" s="1095"/>
      <c r="HID141" s="1095"/>
      <c r="HIE141" s="1095"/>
      <c r="HIF141" s="1095"/>
      <c r="HIG141" s="1095"/>
      <c r="HIH141" s="1095"/>
      <c r="HII141" s="1095"/>
      <c r="HIJ141" s="1095"/>
      <c r="HIK141" s="1095"/>
      <c r="HIL141" s="1095"/>
      <c r="HIM141" s="1095"/>
      <c r="HIN141" s="1095"/>
      <c r="HIO141" s="1095"/>
      <c r="HIP141" s="1095"/>
      <c r="HIQ141" s="1095"/>
      <c r="HIR141" s="1095"/>
      <c r="HIS141" s="1095"/>
      <c r="HIT141" s="1095"/>
      <c r="HIU141" s="1095"/>
      <c r="HIV141" s="1095"/>
      <c r="HIW141" s="1095"/>
      <c r="HIX141" s="1095"/>
      <c r="HIY141" s="1095"/>
      <c r="HIZ141" s="1095"/>
      <c r="HJA141" s="1095"/>
      <c r="HJB141" s="1095"/>
      <c r="HJC141" s="1095"/>
      <c r="HJD141" s="1095"/>
      <c r="HJE141" s="1095"/>
      <c r="HJF141" s="1095"/>
      <c r="HJG141" s="1095"/>
      <c r="HJH141" s="1095"/>
      <c r="HJI141" s="1095"/>
      <c r="HJJ141" s="1095"/>
      <c r="HJK141" s="1095"/>
      <c r="HJL141" s="1095"/>
      <c r="HJM141" s="1095"/>
      <c r="HJN141" s="1095"/>
      <c r="HJO141" s="1095"/>
      <c r="HJP141" s="1095"/>
      <c r="HJQ141" s="1095"/>
      <c r="HJR141" s="1095"/>
      <c r="HJS141" s="1095"/>
      <c r="HJT141" s="1095"/>
      <c r="HJU141" s="1095"/>
      <c r="HJV141" s="1095"/>
      <c r="HJW141" s="1095"/>
      <c r="HJX141" s="1095"/>
      <c r="HJY141" s="1095"/>
      <c r="HJZ141" s="1095"/>
      <c r="HKA141" s="1095"/>
      <c r="HKB141" s="1095"/>
      <c r="HKC141" s="1095"/>
      <c r="HKD141" s="1095"/>
      <c r="HKE141" s="1095"/>
      <c r="HKF141" s="1095"/>
      <c r="HKG141" s="1095"/>
      <c r="HKH141" s="1095"/>
      <c r="HKI141" s="1095"/>
      <c r="HKJ141" s="1095"/>
      <c r="HKK141" s="1095"/>
      <c r="HKL141" s="1095"/>
      <c r="HKM141" s="1095"/>
      <c r="HKN141" s="1095"/>
      <c r="HKO141" s="1095"/>
      <c r="HKP141" s="1095"/>
      <c r="HKQ141" s="1095"/>
      <c r="HKR141" s="1095"/>
      <c r="HKS141" s="1095"/>
      <c r="HKT141" s="1095"/>
      <c r="HKU141" s="1095"/>
      <c r="HKV141" s="1095"/>
      <c r="HKW141" s="1095"/>
      <c r="HKX141" s="1095"/>
      <c r="HKY141" s="1095"/>
      <c r="HKZ141" s="1095"/>
      <c r="HLA141" s="1095"/>
      <c r="HLB141" s="1095"/>
      <c r="HLC141" s="1095"/>
      <c r="HLD141" s="1095"/>
      <c r="HLE141" s="1095"/>
      <c r="HLF141" s="1095"/>
      <c r="HLG141" s="1095"/>
      <c r="HLH141" s="1095"/>
      <c r="HLI141" s="1095"/>
      <c r="HLJ141" s="1095"/>
      <c r="HLK141" s="1095"/>
      <c r="HLL141" s="1095"/>
      <c r="HLM141" s="1095"/>
      <c r="HLN141" s="1095"/>
      <c r="HLO141" s="1095"/>
      <c r="HLP141" s="1095"/>
      <c r="HLQ141" s="1095"/>
      <c r="HLR141" s="1095"/>
      <c r="HLS141" s="1095"/>
      <c r="HLT141" s="1095"/>
      <c r="HLU141" s="1095"/>
      <c r="HLV141" s="1095"/>
      <c r="HLW141" s="1095"/>
      <c r="HLX141" s="1095"/>
      <c r="HLY141" s="1095"/>
      <c r="HLZ141" s="1095"/>
      <c r="HMA141" s="1095"/>
      <c r="HMB141" s="1095"/>
      <c r="HMC141" s="1095"/>
      <c r="HMD141" s="1095"/>
      <c r="HME141" s="1095"/>
      <c r="HMF141" s="1095"/>
      <c r="HMG141" s="1095"/>
      <c r="HMH141" s="1095"/>
      <c r="HMI141" s="1095"/>
      <c r="HMJ141" s="1095"/>
      <c r="HMK141" s="1095"/>
      <c r="HML141" s="1095"/>
      <c r="HMM141" s="1095"/>
      <c r="HMN141" s="1095"/>
      <c r="HMO141" s="1095"/>
      <c r="HMP141" s="1095"/>
      <c r="HMQ141" s="1095"/>
      <c r="HMR141" s="1095"/>
      <c r="HMS141" s="1095"/>
      <c r="HMT141" s="1095"/>
      <c r="HMU141" s="1095"/>
      <c r="HMV141" s="1095"/>
      <c r="HMW141" s="1095"/>
      <c r="HMX141" s="1095"/>
      <c r="HMY141" s="1095"/>
      <c r="HMZ141" s="1095"/>
      <c r="HNA141" s="1095"/>
      <c r="HNB141" s="1095"/>
      <c r="HNC141" s="1095"/>
      <c r="HND141" s="1095"/>
      <c r="HNE141" s="1095"/>
      <c r="HNF141" s="1095"/>
      <c r="HNG141" s="1095"/>
      <c r="HNH141" s="1095"/>
      <c r="HNI141" s="1095"/>
      <c r="HNJ141" s="1095"/>
      <c r="HNK141" s="1095"/>
      <c r="HNL141" s="1095"/>
      <c r="HNM141" s="1095"/>
      <c r="HNN141" s="1095"/>
      <c r="HNO141" s="1095"/>
      <c r="HNP141" s="1095"/>
      <c r="HNQ141" s="1095"/>
      <c r="HNR141" s="1095"/>
      <c r="HNS141" s="1095"/>
      <c r="HNT141" s="1095"/>
      <c r="HNU141" s="1095"/>
      <c r="HNV141" s="1095"/>
      <c r="HNW141" s="1095"/>
      <c r="HNX141" s="1095"/>
      <c r="HNY141" s="1095"/>
      <c r="HNZ141" s="1095"/>
      <c r="HOA141" s="1095"/>
      <c r="HOB141" s="1095"/>
      <c r="HOC141" s="1095"/>
      <c r="HOD141" s="1095"/>
      <c r="HOE141" s="1095"/>
      <c r="HOF141" s="1095"/>
      <c r="HOG141" s="1095"/>
      <c r="HOH141" s="1095"/>
      <c r="HOI141" s="1095"/>
      <c r="HOJ141" s="1095"/>
      <c r="HOK141" s="1095"/>
      <c r="HOL141" s="1095"/>
      <c r="HOM141" s="1095"/>
      <c r="HON141" s="1095"/>
      <c r="HOO141" s="1095"/>
      <c r="HOP141" s="1095"/>
      <c r="HOQ141" s="1095"/>
      <c r="HOR141" s="1095"/>
      <c r="HOS141" s="1095"/>
      <c r="HOT141" s="1095"/>
      <c r="HOU141" s="1095"/>
      <c r="HOV141" s="1095"/>
      <c r="HOW141" s="1095"/>
      <c r="HOX141" s="1095"/>
      <c r="HOY141" s="1095"/>
      <c r="HOZ141" s="1095"/>
      <c r="HPA141" s="1095"/>
      <c r="HPB141" s="1095"/>
      <c r="HPC141" s="1095"/>
      <c r="HPD141" s="1095"/>
      <c r="HPE141" s="1095"/>
      <c r="HPF141" s="1095"/>
      <c r="HPG141" s="1095"/>
      <c r="HPH141" s="1095"/>
      <c r="HPI141" s="1095"/>
      <c r="HPJ141" s="1095"/>
      <c r="HPK141" s="1095"/>
      <c r="HPL141" s="1095"/>
      <c r="HPM141" s="1095"/>
      <c r="HPN141" s="1095"/>
      <c r="HPO141" s="1095"/>
      <c r="HPP141" s="1095"/>
      <c r="HPQ141" s="1095"/>
      <c r="HPR141" s="1095"/>
      <c r="HPS141" s="1095"/>
      <c r="HPT141" s="1095"/>
      <c r="HPU141" s="1095"/>
      <c r="HPV141" s="1095"/>
      <c r="HPW141" s="1095"/>
      <c r="HPX141" s="1095"/>
      <c r="HPY141" s="1095"/>
      <c r="HPZ141" s="1095"/>
      <c r="HQA141" s="1095"/>
      <c r="HQB141" s="1095"/>
      <c r="HQC141" s="1095"/>
      <c r="HQD141" s="1095"/>
      <c r="HQE141" s="1095"/>
      <c r="HQF141" s="1095"/>
      <c r="HQG141" s="1095"/>
      <c r="HQH141" s="1095"/>
      <c r="HQI141" s="1095"/>
      <c r="HQJ141" s="1095"/>
      <c r="HQK141" s="1095"/>
      <c r="HQL141" s="1095"/>
      <c r="HQM141" s="1095"/>
      <c r="HQN141" s="1095"/>
      <c r="HQO141" s="1095"/>
      <c r="HQP141" s="1095"/>
      <c r="HQQ141" s="1095"/>
      <c r="HQR141" s="1095"/>
      <c r="HQS141" s="1095"/>
      <c r="HQT141" s="1095"/>
      <c r="HQU141" s="1095"/>
      <c r="HQV141" s="1095"/>
      <c r="HQW141" s="1095"/>
      <c r="HQX141" s="1095"/>
      <c r="HQY141" s="1095"/>
      <c r="HQZ141" s="1095"/>
      <c r="HRA141" s="1095"/>
      <c r="HRB141" s="1095"/>
      <c r="HRC141" s="1095"/>
      <c r="HRD141" s="1095"/>
      <c r="HRE141" s="1095"/>
      <c r="HRF141" s="1095"/>
      <c r="HRG141" s="1095"/>
      <c r="HRH141" s="1095"/>
      <c r="HRI141" s="1095"/>
      <c r="HRJ141" s="1095"/>
      <c r="HRK141" s="1095"/>
      <c r="HRL141" s="1095"/>
      <c r="HRM141" s="1095"/>
      <c r="HRN141" s="1095"/>
      <c r="HRO141" s="1095"/>
      <c r="HRP141" s="1095"/>
      <c r="HRQ141" s="1095"/>
      <c r="HRR141" s="1095"/>
      <c r="HRS141" s="1095"/>
      <c r="HRT141" s="1095"/>
      <c r="HRU141" s="1095"/>
      <c r="HRV141" s="1095"/>
      <c r="HRW141" s="1095"/>
      <c r="HRX141" s="1095"/>
      <c r="HRY141" s="1095"/>
      <c r="HRZ141" s="1095"/>
      <c r="HSA141" s="1095"/>
      <c r="HSB141" s="1095"/>
      <c r="HSC141" s="1095"/>
      <c r="HSD141" s="1095"/>
      <c r="HSE141" s="1095"/>
      <c r="HSF141" s="1095"/>
      <c r="HSG141" s="1095"/>
      <c r="HSH141" s="1095"/>
      <c r="HSI141" s="1095"/>
      <c r="HSJ141" s="1095"/>
      <c r="HSK141" s="1095"/>
      <c r="HSL141" s="1095"/>
      <c r="HSM141" s="1095"/>
      <c r="HSN141" s="1095"/>
      <c r="HSO141" s="1095"/>
      <c r="HSP141" s="1095"/>
      <c r="HSQ141" s="1095"/>
      <c r="HSR141" s="1095"/>
      <c r="HSS141" s="1095"/>
      <c r="HST141" s="1095"/>
      <c r="HSU141" s="1095"/>
      <c r="HSV141" s="1095"/>
      <c r="HSW141" s="1095"/>
      <c r="HSX141" s="1095"/>
      <c r="HSY141" s="1095"/>
      <c r="HSZ141" s="1095"/>
      <c r="HTA141" s="1095"/>
      <c r="HTB141" s="1095"/>
      <c r="HTC141" s="1095"/>
      <c r="HTD141" s="1095"/>
      <c r="HTE141" s="1095"/>
      <c r="HTF141" s="1095"/>
      <c r="HTG141" s="1095"/>
      <c r="HTH141" s="1095"/>
      <c r="HTI141" s="1095"/>
      <c r="HTJ141" s="1095"/>
      <c r="HTK141" s="1095"/>
      <c r="HTL141" s="1095"/>
      <c r="HTM141" s="1095"/>
      <c r="HTN141" s="1095"/>
      <c r="HTO141" s="1095"/>
      <c r="HTP141" s="1095"/>
      <c r="HTQ141" s="1095"/>
      <c r="HTR141" s="1095"/>
      <c r="HTS141" s="1095"/>
      <c r="HTT141" s="1095"/>
      <c r="HTU141" s="1095"/>
      <c r="HTV141" s="1095"/>
      <c r="HTW141" s="1095"/>
      <c r="HTX141" s="1095"/>
      <c r="HTY141" s="1095"/>
      <c r="HTZ141" s="1095"/>
      <c r="HUA141" s="1095"/>
      <c r="HUB141" s="1095"/>
      <c r="HUC141" s="1095"/>
      <c r="HUD141" s="1095"/>
      <c r="HUE141" s="1095"/>
      <c r="HUF141" s="1095"/>
      <c r="HUG141" s="1095"/>
      <c r="HUH141" s="1095"/>
      <c r="HUI141" s="1095"/>
      <c r="HUJ141" s="1095"/>
      <c r="HUK141" s="1095"/>
      <c r="HUL141" s="1095"/>
      <c r="HUM141" s="1095"/>
      <c r="HUN141" s="1095"/>
      <c r="HUO141" s="1095"/>
      <c r="HUP141" s="1095"/>
      <c r="HUQ141" s="1095"/>
      <c r="HUR141" s="1095"/>
      <c r="HUS141" s="1095"/>
      <c r="HUT141" s="1095"/>
      <c r="HUU141" s="1095"/>
      <c r="HUV141" s="1095"/>
      <c r="HUW141" s="1095"/>
      <c r="HUX141" s="1095"/>
      <c r="HUY141" s="1095"/>
      <c r="HUZ141" s="1095"/>
      <c r="HVA141" s="1095"/>
      <c r="HVB141" s="1095"/>
      <c r="HVC141" s="1095"/>
      <c r="HVD141" s="1095"/>
      <c r="HVE141" s="1095"/>
      <c r="HVF141" s="1095"/>
      <c r="HVG141" s="1095"/>
      <c r="HVH141" s="1095"/>
      <c r="HVI141" s="1095"/>
      <c r="HVJ141" s="1095"/>
      <c r="HVK141" s="1095"/>
      <c r="HVL141" s="1095"/>
      <c r="HVM141" s="1095"/>
      <c r="HVN141" s="1095"/>
      <c r="HVO141" s="1095"/>
      <c r="HVP141" s="1095"/>
      <c r="HVQ141" s="1095"/>
      <c r="HVR141" s="1095"/>
      <c r="HVS141" s="1095"/>
      <c r="HVT141" s="1095"/>
      <c r="HVU141" s="1095"/>
      <c r="HVV141" s="1095"/>
      <c r="HVW141" s="1095"/>
      <c r="HVX141" s="1095"/>
      <c r="HVY141" s="1095"/>
      <c r="HVZ141" s="1095"/>
      <c r="HWA141" s="1095"/>
      <c r="HWB141" s="1095"/>
      <c r="HWC141" s="1095"/>
      <c r="HWD141" s="1095"/>
      <c r="HWE141" s="1095"/>
      <c r="HWF141" s="1095"/>
      <c r="HWG141" s="1095"/>
      <c r="HWH141" s="1095"/>
      <c r="HWI141" s="1095"/>
      <c r="HWJ141" s="1095"/>
      <c r="HWK141" s="1095"/>
      <c r="HWL141" s="1095"/>
      <c r="HWM141" s="1095"/>
      <c r="HWN141" s="1095"/>
      <c r="HWO141" s="1095"/>
      <c r="HWP141" s="1095"/>
      <c r="HWQ141" s="1095"/>
      <c r="HWR141" s="1095"/>
      <c r="HWS141" s="1095"/>
      <c r="HWT141" s="1095"/>
      <c r="HWU141" s="1095"/>
      <c r="HWV141" s="1095"/>
      <c r="HWW141" s="1095"/>
      <c r="HWX141" s="1095"/>
      <c r="HWY141" s="1095"/>
      <c r="HWZ141" s="1095"/>
      <c r="HXA141" s="1095"/>
      <c r="HXB141" s="1095"/>
      <c r="HXC141" s="1095"/>
      <c r="HXD141" s="1095"/>
      <c r="HXE141" s="1095"/>
      <c r="HXF141" s="1095"/>
      <c r="HXG141" s="1095"/>
      <c r="HXH141" s="1095"/>
      <c r="HXI141" s="1095"/>
      <c r="HXJ141" s="1095"/>
      <c r="HXK141" s="1095"/>
      <c r="HXL141" s="1095"/>
      <c r="HXM141" s="1095"/>
      <c r="HXN141" s="1095"/>
      <c r="HXO141" s="1095"/>
      <c r="HXP141" s="1095"/>
      <c r="HXQ141" s="1095"/>
      <c r="HXR141" s="1095"/>
      <c r="HXS141" s="1095"/>
      <c r="HXT141" s="1095"/>
      <c r="HXU141" s="1095"/>
      <c r="HXV141" s="1095"/>
      <c r="HXW141" s="1095"/>
      <c r="HXX141" s="1095"/>
      <c r="HXY141" s="1095"/>
      <c r="HXZ141" s="1095"/>
      <c r="HYA141" s="1095"/>
      <c r="HYB141" s="1095"/>
      <c r="HYC141" s="1095"/>
      <c r="HYD141" s="1095"/>
      <c r="HYE141" s="1095"/>
      <c r="HYF141" s="1095"/>
      <c r="HYG141" s="1095"/>
      <c r="HYH141" s="1095"/>
      <c r="HYI141" s="1095"/>
      <c r="HYJ141" s="1095"/>
      <c r="HYK141" s="1095"/>
      <c r="HYL141" s="1095"/>
      <c r="HYM141" s="1095"/>
      <c r="HYN141" s="1095"/>
      <c r="HYO141" s="1095"/>
      <c r="HYP141" s="1095"/>
      <c r="HYQ141" s="1095"/>
      <c r="HYR141" s="1095"/>
      <c r="HYS141" s="1095"/>
      <c r="HYT141" s="1095"/>
      <c r="HYU141" s="1095"/>
      <c r="HYV141" s="1095"/>
      <c r="HYW141" s="1095"/>
      <c r="HYX141" s="1095"/>
      <c r="HYY141" s="1095"/>
      <c r="HYZ141" s="1095"/>
      <c r="HZA141" s="1095"/>
      <c r="HZB141" s="1095"/>
      <c r="HZC141" s="1095"/>
      <c r="HZD141" s="1095"/>
      <c r="HZE141" s="1095"/>
      <c r="HZF141" s="1095"/>
      <c r="HZG141" s="1095"/>
      <c r="HZH141" s="1095"/>
      <c r="HZI141" s="1095"/>
      <c r="HZJ141" s="1095"/>
      <c r="HZK141" s="1095"/>
      <c r="HZL141" s="1095"/>
      <c r="HZM141" s="1095"/>
      <c r="HZN141" s="1095"/>
      <c r="HZO141" s="1095"/>
      <c r="HZP141" s="1095"/>
      <c r="HZQ141" s="1095"/>
      <c r="HZR141" s="1095"/>
      <c r="HZS141" s="1095"/>
      <c r="HZT141" s="1095"/>
      <c r="HZU141" s="1095"/>
      <c r="HZV141" s="1095"/>
      <c r="HZW141" s="1095"/>
      <c r="HZX141" s="1095"/>
      <c r="HZY141" s="1095"/>
      <c r="HZZ141" s="1095"/>
      <c r="IAA141" s="1095"/>
      <c r="IAB141" s="1095"/>
      <c r="IAC141" s="1095"/>
      <c r="IAD141" s="1095"/>
      <c r="IAE141" s="1095"/>
      <c r="IAF141" s="1095"/>
      <c r="IAG141" s="1095"/>
      <c r="IAH141" s="1095"/>
      <c r="IAI141" s="1095"/>
      <c r="IAJ141" s="1095"/>
      <c r="IAK141" s="1095"/>
      <c r="IAL141" s="1095"/>
      <c r="IAM141" s="1095"/>
      <c r="IAN141" s="1095"/>
      <c r="IAO141" s="1095"/>
      <c r="IAP141" s="1095"/>
      <c r="IAQ141" s="1095"/>
      <c r="IAR141" s="1095"/>
      <c r="IAS141" s="1095"/>
      <c r="IAT141" s="1095"/>
      <c r="IAU141" s="1095"/>
      <c r="IAV141" s="1095"/>
      <c r="IAW141" s="1095"/>
      <c r="IAX141" s="1095"/>
      <c r="IAY141" s="1095"/>
      <c r="IAZ141" s="1095"/>
      <c r="IBA141" s="1095"/>
      <c r="IBB141" s="1095"/>
      <c r="IBC141" s="1095"/>
      <c r="IBD141" s="1095"/>
      <c r="IBE141" s="1095"/>
      <c r="IBF141" s="1095"/>
      <c r="IBG141" s="1095"/>
      <c r="IBH141" s="1095"/>
      <c r="IBI141" s="1095"/>
      <c r="IBJ141" s="1095"/>
      <c r="IBK141" s="1095"/>
      <c r="IBL141" s="1095"/>
      <c r="IBM141" s="1095"/>
      <c r="IBN141" s="1095"/>
      <c r="IBO141" s="1095"/>
      <c r="IBP141" s="1095"/>
      <c r="IBQ141" s="1095"/>
      <c r="IBR141" s="1095"/>
      <c r="IBS141" s="1095"/>
      <c r="IBT141" s="1095"/>
      <c r="IBU141" s="1095"/>
      <c r="IBV141" s="1095"/>
      <c r="IBW141" s="1095"/>
      <c r="IBX141" s="1095"/>
      <c r="IBY141" s="1095"/>
      <c r="IBZ141" s="1095"/>
      <c r="ICA141" s="1095"/>
      <c r="ICB141" s="1095"/>
      <c r="ICC141" s="1095"/>
      <c r="ICD141" s="1095"/>
      <c r="ICE141" s="1095"/>
      <c r="ICF141" s="1095"/>
      <c r="ICG141" s="1095"/>
      <c r="ICH141" s="1095"/>
      <c r="ICI141" s="1095"/>
      <c r="ICJ141" s="1095"/>
      <c r="ICK141" s="1095"/>
      <c r="ICL141" s="1095"/>
      <c r="ICM141" s="1095"/>
      <c r="ICN141" s="1095"/>
      <c r="ICO141" s="1095"/>
      <c r="ICP141" s="1095"/>
      <c r="ICQ141" s="1095"/>
      <c r="ICR141" s="1095"/>
      <c r="ICS141" s="1095"/>
      <c r="ICT141" s="1095"/>
      <c r="ICU141" s="1095"/>
      <c r="ICV141" s="1095"/>
      <c r="ICW141" s="1095"/>
      <c r="ICX141" s="1095"/>
      <c r="ICY141" s="1095"/>
      <c r="ICZ141" s="1095"/>
      <c r="IDA141" s="1095"/>
      <c r="IDB141" s="1095"/>
      <c r="IDC141" s="1095"/>
      <c r="IDD141" s="1095"/>
      <c r="IDE141" s="1095"/>
      <c r="IDF141" s="1095"/>
      <c r="IDG141" s="1095"/>
      <c r="IDH141" s="1095"/>
      <c r="IDI141" s="1095"/>
      <c r="IDJ141" s="1095"/>
      <c r="IDK141" s="1095"/>
      <c r="IDL141" s="1095"/>
      <c r="IDM141" s="1095"/>
      <c r="IDN141" s="1095"/>
      <c r="IDO141" s="1095"/>
      <c r="IDP141" s="1095"/>
      <c r="IDQ141" s="1095"/>
      <c r="IDR141" s="1095"/>
      <c r="IDS141" s="1095"/>
      <c r="IDT141" s="1095"/>
      <c r="IDU141" s="1095"/>
      <c r="IDV141" s="1095"/>
      <c r="IDW141" s="1095"/>
      <c r="IDX141" s="1095"/>
      <c r="IDY141" s="1095"/>
      <c r="IDZ141" s="1095"/>
      <c r="IEA141" s="1095"/>
      <c r="IEB141" s="1095"/>
      <c r="IEC141" s="1095"/>
      <c r="IED141" s="1095"/>
      <c r="IEE141" s="1095"/>
      <c r="IEF141" s="1095"/>
      <c r="IEG141" s="1095"/>
      <c r="IEH141" s="1095"/>
      <c r="IEI141" s="1095"/>
      <c r="IEJ141" s="1095"/>
      <c r="IEK141" s="1095"/>
      <c r="IEL141" s="1095"/>
      <c r="IEM141" s="1095"/>
      <c r="IEN141" s="1095"/>
      <c r="IEO141" s="1095"/>
      <c r="IEP141" s="1095"/>
      <c r="IEQ141" s="1095"/>
      <c r="IER141" s="1095"/>
      <c r="IES141" s="1095"/>
      <c r="IET141" s="1095"/>
      <c r="IEU141" s="1095"/>
      <c r="IEV141" s="1095"/>
      <c r="IEW141" s="1095"/>
      <c r="IEX141" s="1095"/>
      <c r="IEY141" s="1095"/>
      <c r="IEZ141" s="1095"/>
      <c r="IFA141" s="1095"/>
      <c r="IFB141" s="1095"/>
      <c r="IFC141" s="1095"/>
      <c r="IFD141" s="1095"/>
      <c r="IFE141" s="1095"/>
      <c r="IFF141" s="1095"/>
      <c r="IFG141" s="1095"/>
      <c r="IFH141" s="1095"/>
      <c r="IFI141" s="1095"/>
      <c r="IFJ141" s="1095"/>
      <c r="IFK141" s="1095"/>
      <c r="IFL141" s="1095"/>
      <c r="IFM141" s="1095"/>
      <c r="IFN141" s="1095"/>
      <c r="IFO141" s="1095"/>
      <c r="IFP141" s="1095"/>
      <c r="IFQ141" s="1095"/>
      <c r="IFR141" s="1095"/>
      <c r="IFS141" s="1095"/>
      <c r="IFT141" s="1095"/>
      <c r="IFU141" s="1095"/>
      <c r="IFV141" s="1095"/>
      <c r="IFW141" s="1095"/>
      <c r="IFX141" s="1095"/>
      <c r="IFY141" s="1095"/>
      <c r="IFZ141" s="1095"/>
      <c r="IGA141" s="1095"/>
      <c r="IGB141" s="1095"/>
      <c r="IGC141" s="1095"/>
      <c r="IGD141" s="1095"/>
      <c r="IGE141" s="1095"/>
      <c r="IGF141" s="1095"/>
      <c r="IGG141" s="1095"/>
      <c r="IGH141" s="1095"/>
      <c r="IGI141" s="1095"/>
      <c r="IGJ141" s="1095"/>
      <c r="IGK141" s="1095"/>
      <c r="IGL141" s="1095"/>
      <c r="IGM141" s="1095"/>
      <c r="IGN141" s="1095"/>
      <c r="IGO141" s="1095"/>
      <c r="IGP141" s="1095"/>
      <c r="IGQ141" s="1095"/>
      <c r="IGR141" s="1095"/>
      <c r="IGS141" s="1095"/>
      <c r="IGT141" s="1095"/>
      <c r="IGU141" s="1095"/>
      <c r="IGV141" s="1095"/>
      <c r="IGW141" s="1095"/>
      <c r="IGX141" s="1095"/>
      <c r="IGY141" s="1095"/>
      <c r="IGZ141" s="1095"/>
      <c r="IHA141" s="1095"/>
      <c r="IHB141" s="1095"/>
      <c r="IHC141" s="1095"/>
      <c r="IHD141" s="1095"/>
      <c r="IHE141" s="1095"/>
      <c r="IHF141" s="1095"/>
      <c r="IHG141" s="1095"/>
      <c r="IHH141" s="1095"/>
      <c r="IHI141" s="1095"/>
      <c r="IHJ141" s="1095"/>
      <c r="IHK141" s="1095"/>
      <c r="IHL141" s="1095"/>
      <c r="IHM141" s="1095"/>
      <c r="IHN141" s="1095"/>
      <c r="IHO141" s="1095"/>
      <c r="IHP141" s="1095"/>
      <c r="IHQ141" s="1095"/>
      <c r="IHR141" s="1095"/>
      <c r="IHS141" s="1095"/>
      <c r="IHT141" s="1095"/>
      <c r="IHU141" s="1095"/>
      <c r="IHV141" s="1095"/>
      <c r="IHW141" s="1095"/>
      <c r="IHX141" s="1095"/>
      <c r="IHY141" s="1095"/>
      <c r="IHZ141" s="1095"/>
      <c r="IIA141" s="1095"/>
      <c r="IIB141" s="1095"/>
      <c r="IIC141" s="1095"/>
      <c r="IID141" s="1095"/>
      <c r="IIE141" s="1095"/>
      <c r="IIF141" s="1095"/>
      <c r="IIG141" s="1095"/>
      <c r="IIH141" s="1095"/>
      <c r="III141" s="1095"/>
      <c r="IIJ141" s="1095"/>
      <c r="IIK141" s="1095"/>
      <c r="IIL141" s="1095"/>
      <c r="IIM141" s="1095"/>
      <c r="IIN141" s="1095"/>
      <c r="IIO141" s="1095"/>
      <c r="IIP141" s="1095"/>
      <c r="IIQ141" s="1095"/>
      <c r="IIR141" s="1095"/>
      <c r="IIS141" s="1095"/>
      <c r="IIT141" s="1095"/>
      <c r="IIU141" s="1095"/>
      <c r="IIV141" s="1095"/>
      <c r="IIW141" s="1095"/>
      <c r="IIX141" s="1095"/>
      <c r="IIY141" s="1095"/>
      <c r="IIZ141" s="1095"/>
      <c r="IJA141" s="1095"/>
      <c r="IJB141" s="1095"/>
      <c r="IJC141" s="1095"/>
      <c r="IJD141" s="1095"/>
      <c r="IJE141" s="1095"/>
      <c r="IJF141" s="1095"/>
      <c r="IJG141" s="1095"/>
      <c r="IJH141" s="1095"/>
      <c r="IJI141" s="1095"/>
      <c r="IJJ141" s="1095"/>
      <c r="IJK141" s="1095"/>
      <c r="IJL141" s="1095"/>
      <c r="IJM141" s="1095"/>
      <c r="IJN141" s="1095"/>
      <c r="IJO141" s="1095"/>
      <c r="IJP141" s="1095"/>
      <c r="IJQ141" s="1095"/>
      <c r="IJR141" s="1095"/>
      <c r="IJS141" s="1095"/>
      <c r="IJT141" s="1095"/>
      <c r="IJU141" s="1095"/>
      <c r="IJV141" s="1095"/>
      <c r="IJW141" s="1095"/>
      <c r="IJX141" s="1095"/>
      <c r="IJY141" s="1095"/>
      <c r="IJZ141" s="1095"/>
      <c r="IKA141" s="1095"/>
      <c r="IKB141" s="1095"/>
      <c r="IKC141" s="1095"/>
      <c r="IKD141" s="1095"/>
      <c r="IKE141" s="1095"/>
      <c r="IKF141" s="1095"/>
      <c r="IKG141" s="1095"/>
      <c r="IKH141" s="1095"/>
      <c r="IKI141" s="1095"/>
      <c r="IKJ141" s="1095"/>
      <c r="IKK141" s="1095"/>
      <c r="IKL141" s="1095"/>
      <c r="IKM141" s="1095"/>
      <c r="IKN141" s="1095"/>
      <c r="IKO141" s="1095"/>
      <c r="IKP141" s="1095"/>
      <c r="IKQ141" s="1095"/>
      <c r="IKR141" s="1095"/>
      <c r="IKS141" s="1095"/>
      <c r="IKT141" s="1095"/>
      <c r="IKU141" s="1095"/>
      <c r="IKV141" s="1095"/>
      <c r="IKW141" s="1095"/>
      <c r="IKX141" s="1095"/>
      <c r="IKY141" s="1095"/>
      <c r="IKZ141" s="1095"/>
      <c r="ILA141" s="1095"/>
      <c r="ILB141" s="1095"/>
      <c r="ILC141" s="1095"/>
      <c r="ILD141" s="1095"/>
      <c r="ILE141" s="1095"/>
      <c r="ILF141" s="1095"/>
      <c r="ILG141" s="1095"/>
      <c r="ILH141" s="1095"/>
      <c r="ILI141" s="1095"/>
      <c r="ILJ141" s="1095"/>
      <c r="ILK141" s="1095"/>
      <c r="ILL141" s="1095"/>
      <c r="ILM141" s="1095"/>
      <c r="ILN141" s="1095"/>
      <c r="ILO141" s="1095"/>
      <c r="ILP141" s="1095"/>
      <c r="ILQ141" s="1095"/>
      <c r="ILR141" s="1095"/>
      <c r="ILS141" s="1095"/>
      <c r="ILT141" s="1095"/>
      <c r="ILU141" s="1095"/>
      <c r="ILV141" s="1095"/>
      <c r="ILW141" s="1095"/>
      <c r="ILX141" s="1095"/>
      <c r="ILY141" s="1095"/>
      <c r="ILZ141" s="1095"/>
      <c r="IMA141" s="1095"/>
      <c r="IMB141" s="1095"/>
      <c r="IMC141" s="1095"/>
      <c r="IMD141" s="1095"/>
      <c r="IME141" s="1095"/>
      <c r="IMF141" s="1095"/>
      <c r="IMG141" s="1095"/>
      <c r="IMH141" s="1095"/>
      <c r="IMI141" s="1095"/>
      <c r="IMJ141" s="1095"/>
      <c r="IMK141" s="1095"/>
      <c r="IML141" s="1095"/>
      <c r="IMM141" s="1095"/>
      <c r="IMN141" s="1095"/>
      <c r="IMO141" s="1095"/>
      <c r="IMP141" s="1095"/>
      <c r="IMQ141" s="1095"/>
      <c r="IMR141" s="1095"/>
      <c r="IMS141" s="1095"/>
      <c r="IMT141" s="1095"/>
      <c r="IMU141" s="1095"/>
      <c r="IMV141" s="1095"/>
      <c r="IMW141" s="1095"/>
      <c r="IMX141" s="1095"/>
      <c r="IMY141" s="1095"/>
      <c r="IMZ141" s="1095"/>
      <c r="INA141" s="1095"/>
      <c r="INB141" s="1095"/>
      <c r="INC141" s="1095"/>
      <c r="IND141" s="1095"/>
      <c r="INE141" s="1095"/>
      <c r="INF141" s="1095"/>
      <c r="ING141" s="1095"/>
      <c r="INH141" s="1095"/>
      <c r="INI141" s="1095"/>
      <c r="INJ141" s="1095"/>
      <c r="INK141" s="1095"/>
      <c r="INL141" s="1095"/>
      <c r="INM141" s="1095"/>
      <c r="INN141" s="1095"/>
      <c r="INO141" s="1095"/>
      <c r="INP141" s="1095"/>
      <c r="INQ141" s="1095"/>
      <c r="INR141" s="1095"/>
      <c r="INS141" s="1095"/>
      <c r="INT141" s="1095"/>
      <c r="INU141" s="1095"/>
      <c r="INV141" s="1095"/>
      <c r="INW141" s="1095"/>
      <c r="INX141" s="1095"/>
      <c r="INY141" s="1095"/>
      <c r="INZ141" s="1095"/>
      <c r="IOA141" s="1095"/>
      <c r="IOB141" s="1095"/>
      <c r="IOC141" s="1095"/>
      <c r="IOD141" s="1095"/>
      <c r="IOE141" s="1095"/>
      <c r="IOF141" s="1095"/>
      <c r="IOG141" s="1095"/>
      <c r="IOH141" s="1095"/>
      <c r="IOI141" s="1095"/>
      <c r="IOJ141" s="1095"/>
      <c r="IOK141" s="1095"/>
      <c r="IOL141" s="1095"/>
      <c r="IOM141" s="1095"/>
      <c r="ION141" s="1095"/>
      <c r="IOO141" s="1095"/>
      <c r="IOP141" s="1095"/>
      <c r="IOQ141" s="1095"/>
      <c r="IOR141" s="1095"/>
      <c r="IOS141" s="1095"/>
      <c r="IOT141" s="1095"/>
      <c r="IOU141" s="1095"/>
      <c r="IOV141" s="1095"/>
      <c r="IOW141" s="1095"/>
      <c r="IOX141" s="1095"/>
      <c r="IOY141" s="1095"/>
      <c r="IOZ141" s="1095"/>
      <c r="IPA141" s="1095"/>
      <c r="IPB141" s="1095"/>
      <c r="IPC141" s="1095"/>
      <c r="IPD141" s="1095"/>
      <c r="IPE141" s="1095"/>
      <c r="IPF141" s="1095"/>
      <c r="IPG141" s="1095"/>
      <c r="IPH141" s="1095"/>
      <c r="IPI141" s="1095"/>
      <c r="IPJ141" s="1095"/>
      <c r="IPK141" s="1095"/>
      <c r="IPL141" s="1095"/>
      <c r="IPM141" s="1095"/>
      <c r="IPN141" s="1095"/>
      <c r="IPO141" s="1095"/>
      <c r="IPP141" s="1095"/>
      <c r="IPQ141" s="1095"/>
      <c r="IPR141" s="1095"/>
      <c r="IPS141" s="1095"/>
      <c r="IPT141" s="1095"/>
      <c r="IPU141" s="1095"/>
      <c r="IPV141" s="1095"/>
      <c r="IPW141" s="1095"/>
      <c r="IPX141" s="1095"/>
      <c r="IPY141" s="1095"/>
      <c r="IPZ141" s="1095"/>
      <c r="IQA141" s="1095"/>
      <c r="IQB141" s="1095"/>
      <c r="IQC141" s="1095"/>
      <c r="IQD141" s="1095"/>
      <c r="IQE141" s="1095"/>
      <c r="IQF141" s="1095"/>
      <c r="IQG141" s="1095"/>
      <c r="IQH141" s="1095"/>
      <c r="IQI141" s="1095"/>
      <c r="IQJ141" s="1095"/>
      <c r="IQK141" s="1095"/>
      <c r="IQL141" s="1095"/>
      <c r="IQM141" s="1095"/>
      <c r="IQN141" s="1095"/>
      <c r="IQO141" s="1095"/>
      <c r="IQP141" s="1095"/>
      <c r="IQQ141" s="1095"/>
      <c r="IQR141" s="1095"/>
      <c r="IQS141" s="1095"/>
      <c r="IQT141" s="1095"/>
      <c r="IQU141" s="1095"/>
      <c r="IQV141" s="1095"/>
      <c r="IQW141" s="1095"/>
      <c r="IQX141" s="1095"/>
      <c r="IQY141" s="1095"/>
      <c r="IQZ141" s="1095"/>
      <c r="IRA141" s="1095"/>
      <c r="IRB141" s="1095"/>
      <c r="IRC141" s="1095"/>
      <c r="IRD141" s="1095"/>
      <c r="IRE141" s="1095"/>
      <c r="IRF141" s="1095"/>
      <c r="IRG141" s="1095"/>
      <c r="IRH141" s="1095"/>
      <c r="IRI141" s="1095"/>
      <c r="IRJ141" s="1095"/>
      <c r="IRK141" s="1095"/>
      <c r="IRL141" s="1095"/>
      <c r="IRM141" s="1095"/>
      <c r="IRN141" s="1095"/>
      <c r="IRO141" s="1095"/>
      <c r="IRP141" s="1095"/>
      <c r="IRQ141" s="1095"/>
      <c r="IRR141" s="1095"/>
      <c r="IRS141" s="1095"/>
      <c r="IRT141" s="1095"/>
      <c r="IRU141" s="1095"/>
      <c r="IRV141" s="1095"/>
      <c r="IRW141" s="1095"/>
      <c r="IRX141" s="1095"/>
      <c r="IRY141" s="1095"/>
      <c r="IRZ141" s="1095"/>
      <c r="ISA141" s="1095"/>
      <c r="ISB141" s="1095"/>
      <c r="ISC141" s="1095"/>
      <c r="ISD141" s="1095"/>
      <c r="ISE141" s="1095"/>
      <c r="ISF141" s="1095"/>
      <c r="ISG141" s="1095"/>
      <c r="ISH141" s="1095"/>
      <c r="ISI141" s="1095"/>
      <c r="ISJ141" s="1095"/>
      <c r="ISK141" s="1095"/>
      <c r="ISL141" s="1095"/>
      <c r="ISM141" s="1095"/>
      <c r="ISN141" s="1095"/>
      <c r="ISO141" s="1095"/>
      <c r="ISP141" s="1095"/>
      <c r="ISQ141" s="1095"/>
      <c r="ISR141" s="1095"/>
      <c r="ISS141" s="1095"/>
      <c r="IST141" s="1095"/>
      <c r="ISU141" s="1095"/>
      <c r="ISV141" s="1095"/>
      <c r="ISW141" s="1095"/>
      <c r="ISX141" s="1095"/>
      <c r="ISY141" s="1095"/>
      <c r="ISZ141" s="1095"/>
      <c r="ITA141" s="1095"/>
      <c r="ITB141" s="1095"/>
      <c r="ITC141" s="1095"/>
      <c r="ITD141" s="1095"/>
      <c r="ITE141" s="1095"/>
      <c r="ITF141" s="1095"/>
      <c r="ITG141" s="1095"/>
      <c r="ITH141" s="1095"/>
      <c r="ITI141" s="1095"/>
      <c r="ITJ141" s="1095"/>
      <c r="ITK141" s="1095"/>
      <c r="ITL141" s="1095"/>
      <c r="ITM141" s="1095"/>
      <c r="ITN141" s="1095"/>
      <c r="ITO141" s="1095"/>
      <c r="ITP141" s="1095"/>
      <c r="ITQ141" s="1095"/>
      <c r="ITR141" s="1095"/>
      <c r="ITS141" s="1095"/>
      <c r="ITT141" s="1095"/>
      <c r="ITU141" s="1095"/>
      <c r="ITV141" s="1095"/>
      <c r="ITW141" s="1095"/>
      <c r="ITX141" s="1095"/>
      <c r="ITY141" s="1095"/>
      <c r="ITZ141" s="1095"/>
      <c r="IUA141" s="1095"/>
      <c r="IUB141" s="1095"/>
      <c r="IUC141" s="1095"/>
      <c r="IUD141" s="1095"/>
      <c r="IUE141" s="1095"/>
      <c r="IUF141" s="1095"/>
      <c r="IUG141" s="1095"/>
      <c r="IUH141" s="1095"/>
      <c r="IUI141" s="1095"/>
      <c r="IUJ141" s="1095"/>
      <c r="IUK141" s="1095"/>
      <c r="IUL141" s="1095"/>
      <c r="IUM141" s="1095"/>
      <c r="IUN141" s="1095"/>
      <c r="IUO141" s="1095"/>
      <c r="IUP141" s="1095"/>
      <c r="IUQ141" s="1095"/>
      <c r="IUR141" s="1095"/>
      <c r="IUS141" s="1095"/>
      <c r="IUT141" s="1095"/>
      <c r="IUU141" s="1095"/>
      <c r="IUV141" s="1095"/>
      <c r="IUW141" s="1095"/>
      <c r="IUX141" s="1095"/>
      <c r="IUY141" s="1095"/>
      <c r="IUZ141" s="1095"/>
      <c r="IVA141" s="1095"/>
      <c r="IVB141" s="1095"/>
      <c r="IVC141" s="1095"/>
      <c r="IVD141" s="1095"/>
      <c r="IVE141" s="1095"/>
      <c r="IVF141" s="1095"/>
      <c r="IVG141" s="1095"/>
      <c r="IVH141" s="1095"/>
      <c r="IVI141" s="1095"/>
      <c r="IVJ141" s="1095"/>
      <c r="IVK141" s="1095"/>
      <c r="IVL141" s="1095"/>
      <c r="IVM141" s="1095"/>
      <c r="IVN141" s="1095"/>
      <c r="IVO141" s="1095"/>
      <c r="IVP141" s="1095"/>
      <c r="IVQ141" s="1095"/>
      <c r="IVR141" s="1095"/>
      <c r="IVS141" s="1095"/>
      <c r="IVT141" s="1095"/>
      <c r="IVU141" s="1095"/>
      <c r="IVV141" s="1095"/>
      <c r="IVW141" s="1095"/>
      <c r="IVX141" s="1095"/>
      <c r="IVY141" s="1095"/>
      <c r="IVZ141" s="1095"/>
      <c r="IWA141" s="1095"/>
      <c r="IWB141" s="1095"/>
      <c r="IWC141" s="1095"/>
      <c r="IWD141" s="1095"/>
      <c r="IWE141" s="1095"/>
      <c r="IWF141" s="1095"/>
      <c r="IWG141" s="1095"/>
      <c r="IWH141" s="1095"/>
      <c r="IWI141" s="1095"/>
      <c r="IWJ141" s="1095"/>
      <c r="IWK141" s="1095"/>
      <c r="IWL141" s="1095"/>
      <c r="IWM141" s="1095"/>
      <c r="IWN141" s="1095"/>
      <c r="IWO141" s="1095"/>
      <c r="IWP141" s="1095"/>
      <c r="IWQ141" s="1095"/>
      <c r="IWR141" s="1095"/>
      <c r="IWS141" s="1095"/>
      <c r="IWT141" s="1095"/>
      <c r="IWU141" s="1095"/>
      <c r="IWV141" s="1095"/>
      <c r="IWW141" s="1095"/>
      <c r="IWX141" s="1095"/>
      <c r="IWY141" s="1095"/>
      <c r="IWZ141" s="1095"/>
      <c r="IXA141" s="1095"/>
      <c r="IXB141" s="1095"/>
      <c r="IXC141" s="1095"/>
      <c r="IXD141" s="1095"/>
      <c r="IXE141" s="1095"/>
      <c r="IXF141" s="1095"/>
      <c r="IXG141" s="1095"/>
      <c r="IXH141" s="1095"/>
      <c r="IXI141" s="1095"/>
      <c r="IXJ141" s="1095"/>
      <c r="IXK141" s="1095"/>
      <c r="IXL141" s="1095"/>
      <c r="IXM141" s="1095"/>
      <c r="IXN141" s="1095"/>
      <c r="IXO141" s="1095"/>
      <c r="IXP141" s="1095"/>
      <c r="IXQ141" s="1095"/>
      <c r="IXR141" s="1095"/>
      <c r="IXS141" s="1095"/>
      <c r="IXT141" s="1095"/>
      <c r="IXU141" s="1095"/>
      <c r="IXV141" s="1095"/>
      <c r="IXW141" s="1095"/>
      <c r="IXX141" s="1095"/>
      <c r="IXY141" s="1095"/>
      <c r="IXZ141" s="1095"/>
      <c r="IYA141" s="1095"/>
      <c r="IYB141" s="1095"/>
      <c r="IYC141" s="1095"/>
      <c r="IYD141" s="1095"/>
      <c r="IYE141" s="1095"/>
      <c r="IYF141" s="1095"/>
      <c r="IYG141" s="1095"/>
      <c r="IYH141" s="1095"/>
      <c r="IYI141" s="1095"/>
      <c r="IYJ141" s="1095"/>
      <c r="IYK141" s="1095"/>
      <c r="IYL141" s="1095"/>
      <c r="IYM141" s="1095"/>
      <c r="IYN141" s="1095"/>
      <c r="IYO141" s="1095"/>
      <c r="IYP141" s="1095"/>
      <c r="IYQ141" s="1095"/>
      <c r="IYR141" s="1095"/>
      <c r="IYS141" s="1095"/>
      <c r="IYT141" s="1095"/>
      <c r="IYU141" s="1095"/>
      <c r="IYV141" s="1095"/>
      <c r="IYW141" s="1095"/>
      <c r="IYX141" s="1095"/>
      <c r="IYY141" s="1095"/>
      <c r="IYZ141" s="1095"/>
      <c r="IZA141" s="1095"/>
      <c r="IZB141" s="1095"/>
      <c r="IZC141" s="1095"/>
      <c r="IZD141" s="1095"/>
      <c r="IZE141" s="1095"/>
      <c r="IZF141" s="1095"/>
      <c r="IZG141" s="1095"/>
      <c r="IZH141" s="1095"/>
      <c r="IZI141" s="1095"/>
      <c r="IZJ141" s="1095"/>
      <c r="IZK141" s="1095"/>
      <c r="IZL141" s="1095"/>
      <c r="IZM141" s="1095"/>
      <c r="IZN141" s="1095"/>
      <c r="IZO141" s="1095"/>
      <c r="IZP141" s="1095"/>
      <c r="IZQ141" s="1095"/>
      <c r="IZR141" s="1095"/>
      <c r="IZS141" s="1095"/>
      <c r="IZT141" s="1095"/>
      <c r="IZU141" s="1095"/>
      <c r="IZV141" s="1095"/>
      <c r="IZW141" s="1095"/>
      <c r="IZX141" s="1095"/>
      <c r="IZY141" s="1095"/>
      <c r="IZZ141" s="1095"/>
      <c r="JAA141" s="1095"/>
      <c r="JAB141" s="1095"/>
      <c r="JAC141" s="1095"/>
      <c r="JAD141" s="1095"/>
      <c r="JAE141" s="1095"/>
      <c r="JAF141" s="1095"/>
      <c r="JAG141" s="1095"/>
      <c r="JAH141" s="1095"/>
      <c r="JAI141" s="1095"/>
      <c r="JAJ141" s="1095"/>
      <c r="JAK141" s="1095"/>
      <c r="JAL141" s="1095"/>
      <c r="JAM141" s="1095"/>
      <c r="JAN141" s="1095"/>
      <c r="JAO141" s="1095"/>
      <c r="JAP141" s="1095"/>
      <c r="JAQ141" s="1095"/>
      <c r="JAR141" s="1095"/>
      <c r="JAS141" s="1095"/>
      <c r="JAT141" s="1095"/>
      <c r="JAU141" s="1095"/>
      <c r="JAV141" s="1095"/>
      <c r="JAW141" s="1095"/>
      <c r="JAX141" s="1095"/>
      <c r="JAY141" s="1095"/>
      <c r="JAZ141" s="1095"/>
      <c r="JBA141" s="1095"/>
      <c r="JBB141" s="1095"/>
      <c r="JBC141" s="1095"/>
      <c r="JBD141" s="1095"/>
      <c r="JBE141" s="1095"/>
      <c r="JBF141" s="1095"/>
      <c r="JBG141" s="1095"/>
      <c r="JBH141" s="1095"/>
      <c r="JBI141" s="1095"/>
      <c r="JBJ141" s="1095"/>
      <c r="JBK141" s="1095"/>
      <c r="JBL141" s="1095"/>
      <c r="JBM141" s="1095"/>
      <c r="JBN141" s="1095"/>
      <c r="JBO141" s="1095"/>
      <c r="JBP141" s="1095"/>
      <c r="JBQ141" s="1095"/>
      <c r="JBR141" s="1095"/>
      <c r="JBS141" s="1095"/>
      <c r="JBT141" s="1095"/>
      <c r="JBU141" s="1095"/>
      <c r="JBV141" s="1095"/>
      <c r="JBW141" s="1095"/>
      <c r="JBX141" s="1095"/>
      <c r="JBY141" s="1095"/>
      <c r="JBZ141" s="1095"/>
      <c r="JCA141" s="1095"/>
      <c r="JCB141" s="1095"/>
      <c r="JCC141" s="1095"/>
      <c r="JCD141" s="1095"/>
      <c r="JCE141" s="1095"/>
      <c r="JCF141" s="1095"/>
      <c r="JCG141" s="1095"/>
      <c r="JCH141" s="1095"/>
      <c r="JCI141" s="1095"/>
      <c r="JCJ141" s="1095"/>
      <c r="JCK141" s="1095"/>
      <c r="JCL141" s="1095"/>
      <c r="JCM141" s="1095"/>
      <c r="JCN141" s="1095"/>
      <c r="JCO141" s="1095"/>
      <c r="JCP141" s="1095"/>
      <c r="JCQ141" s="1095"/>
      <c r="JCR141" s="1095"/>
      <c r="JCS141" s="1095"/>
      <c r="JCT141" s="1095"/>
      <c r="JCU141" s="1095"/>
      <c r="JCV141" s="1095"/>
      <c r="JCW141" s="1095"/>
      <c r="JCX141" s="1095"/>
      <c r="JCY141" s="1095"/>
      <c r="JCZ141" s="1095"/>
      <c r="JDA141" s="1095"/>
      <c r="JDB141" s="1095"/>
      <c r="JDC141" s="1095"/>
      <c r="JDD141" s="1095"/>
      <c r="JDE141" s="1095"/>
      <c r="JDF141" s="1095"/>
      <c r="JDG141" s="1095"/>
      <c r="JDH141" s="1095"/>
      <c r="JDI141" s="1095"/>
      <c r="JDJ141" s="1095"/>
      <c r="JDK141" s="1095"/>
      <c r="JDL141" s="1095"/>
      <c r="JDM141" s="1095"/>
      <c r="JDN141" s="1095"/>
      <c r="JDO141" s="1095"/>
      <c r="JDP141" s="1095"/>
      <c r="JDQ141" s="1095"/>
      <c r="JDR141" s="1095"/>
      <c r="JDS141" s="1095"/>
      <c r="JDT141" s="1095"/>
      <c r="JDU141" s="1095"/>
      <c r="JDV141" s="1095"/>
      <c r="JDW141" s="1095"/>
      <c r="JDX141" s="1095"/>
      <c r="JDY141" s="1095"/>
      <c r="JDZ141" s="1095"/>
      <c r="JEA141" s="1095"/>
      <c r="JEB141" s="1095"/>
      <c r="JEC141" s="1095"/>
      <c r="JED141" s="1095"/>
      <c r="JEE141" s="1095"/>
      <c r="JEF141" s="1095"/>
      <c r="JEG141" s="1095"/>
      <c r="JEH141" s="1095"/>
      <c r="JEI141" s="1095"/>
      <c r="JEJ141" s="1095"/>
      <c r="JEK141" s="1095"/>
      <c r="JEL141" s="1095"/>
      <c r="JEM141" s="1095"/>
      <c r="JEN141" s="1095"/>
      <c r="JEO141" s="1095"/>
      <c r="JEP141" s="1095"/>
      <c r="JEQ141" s="1095"/>
      <c r="JER141" s="1095"/>
      <c r="JES141" s="1095"/>
      <c r="JET141" s="1095"/>
      <c r="JEU141" s="1095"/>
      <c r="JEV141" s="1095"/>
      <c r="JEW141" s="1095"/>
      <c r="JEX141" s="1095"/>
      <c r="JEY141" s="1095"/>
      <c r="JEZ141" s="1095"/>
      <c r="JFA141" s="1095"/>
      <c r="JFB141" s="1095"/>
      <c r="JFC141" s="1095"/>
      <c r="JFD141" s="1095"/>
      <c r="JFE141" s="1095"/>
      <c r="JFF141" s="1095"/>
      <c r="JFG141" s="1095"/>
      <c r="JFH141" s="1095"/>
      <c r="JFI141" s="1095"/>
      <c r="JFJ141" s="1095"/>
      <c r="JFK141" s="1095"/>
      <c r="JFL141" s="1095"/>
      <c r="JFM141" s="1095"/>
      <c r="JFN141" s="1095"/>
      <c r="JFO141" s="1095"/>
      <c r="JFP141" s="1095"/>
      <c r="JFQ141" s="1095"/>
      <c r="JFR141" s="1095"/>
      <c r="JFS141" s="1095"/>
      <c r="JFT141" s="1095"/>
      <c r="JFU141" s="1095"/>
      <c r="JFV141" s="1095"/>
      <c r="JFW141" s="1095"/>
      <c r="JFX141" s="1095"/>
      <c r="JFY141" s="1095"/>
      <c r="JFZ141" s="1095"/>
      <c r="JGA141" s="1095"/>
      <c r="JGB141" s="1095"/>
      <c r="JGC141" s="1095"/>
      <c r="JGD141" s="1095"/>
      <c r="JGE141" s="1095"/>
      <c r="JGF141" s="1095"/>
      <c r="JGG141" s="1095"/>
      <c r="JGH141" s="1095"/>
      <c r="JGI141" s="1095"/>
      <c r="JGJ141" s="1095"/>
      <c r="JGK141" s="1095"/>
      <c r="JGL141" s="1095"/>
      <c r="JGM141" s="1095"/>
      <c r="JGN141" s="1095"/>
      <c r="JGO141" s="1095"/>
      <c r="JGP141" s="1095"/>
      <c r="JGQ141" s="1095"/>
      <c r="JGR141" s="1095"/>
      <c r="JGS141" s="1095"/>
      <c r="JGT141" s="1095"/>
      <c r="JGU141" s="1095"/>
      <c r="JGV141" s="1095"/>
      <c r="JGW141" s="1095"/>
      <c r="JGX141" s="1095"/>
      <c r="JGY141" s="1095"/>
      <c r="JGZ141" s="1095"/>
      <c r="JHA141" s="1095"/>
      <c r="JHB141" s="1095"/>
      <c r="JHC141" s="1095"/>
      <c r="JHD141" s="1095"/>
      <c r="JHE141" s="1095"/>
      <c r="JHF141" s="1095"/>
      <c r="JHG141" s="1095"/>
      <c r="JHH141" s="1095"/>
      <c r="JHI141" s="1095"/>
      <c r="JHJ141" s="1095"/>
      <c r="JHK141" s="1095"/>
      <c r="JHL141" s="1095"/>
      <c r="JHM141" s="1095"/>
      <c r="JHN141" s="1095"/>
      <c r="JHO141" s="1095"/>
      <c r="JHP141" s="1095"/>
      <c r="JHQ141" s="1095"/>
      <c r="JHR141" s="1095"/>
      <c r="JHS141" s="1095"/>
      <c r="JHT141" s="1095"/>
      <c r="JHU141" s="1095"/>
      <c r="JHV141" s="1095"/>
      <c r="JHW141" s="1095"/>
      <c r="JHX141" s="1095"/>
      <c r="JHY141" s="1095"/>
      <c r="JHZ141" s="1095"/>
      <c r="JIA141" s="1095"/>
      <c r="JIB141" s="1095"/>
      <c r="JIC141" s="1095"/>
      <c r="JID141" s="1095"/>
      <c r="JIE141" s="1095"/>
      <c r="JIF141" s="1095"/>
      <c r="JIG141" s="1095"/>
      <c r="JIH141" s="1095"/>
      <c r="JII141" s="1095"/>
      <c r="JIJ141" s="1095"/>
      <c r="JIK141" s="1095"/>
      <c r="JIL141" s="1095"/>
      <c r="JIM141" s="1095"/>
      <c r="JIN141" s="1095"/>
      <c r="JIO141" s="1095"/>
      <c r="JIP141" s="1095"/>
      <c r="JIQ141" s="1095"/>
      <c r="JIR141" s="1095"/>
      <c r="JIS141" s="1095"/>
      <c r="JIT141" s="1095"/>
      <c r="JIU141" s="1095"/>
      <c r="JIV141" s="1095"/>
      <c r="JIW141" s="1095"/>
      <c r="JIX141" s="1095"/>
      <c r="JIY141" s="1095"/>
      <c r="JIZ141" s="1095"/>
      <c r="JJA141" s="1095"/>
      <c r="JJB141" s="1095"/>
      <c r="JJC141" s="1095"/>
      <c r="JJD141" s="1095"/>
      <c r="JJE141" s="1095"/>
      <c r="JJF141" s="1095"/>
      <c r="JJG141" s="1095"/>
      <c r="JJH141" s="1095"/>
      <c r="JJI141" s="1095"/>
      <c r="JJJ141" s="1095"/>
      <c r="JJK141" s="1095"/>
      <c r="JJL141" s="1095"/>
      <c r="JJM141" s="1095"/>
      <c r="JJN141" s="1095"/>
      <c r="JJO141" s="1095"/>
      <c r="JJP141" s="1095"/>
      <c r="JJQ141" s="1095"/>
      <c r="JJR141" s="1095"/>
      <c r="JJS141" s="1095"/>
      <c r="JJT141" s="1095"/>
      <c r="JJU141" s="1095"/>
      <c r="JJV141" s="1095"/>
      <c r="JJW141" s="1095"/>
      <c r="JJX141" s="1095"/>
      <c r="JJY141" s="1095"/>
      <c r="JJZ141" s="1095"/>
      <c r="JKA141" s="1095"/>
      <c r="JKB141" s="1095"/>
      <c r="JKC141" s="1095"/>
      <c r="JKD141" s="1095"/>
      <c r="JKE141" s="1095"/>
      <c r="JKF141" s="1095"/>
      <c r="JKG141" s="1095"/>
      <c r="JKH141" s="1095"/>
      <c r="JKI141" s="1095"/>
      <c r="JKJ141" s="1095"/>
      <c r="JKK141" s="1095"/>
      <c r="JKL141" s="1095"/>
      <c r="JKM141" s="1095"/>
      <c r="JKN141" s="1095"/>
      <c r="JKO141" s="1095"/>
      <c r="JKP141" s="1095"/>
      <c r="JKQ141" s="1095"/>
      <c r="JKR141" s="1095"/>
      <c r="JKS141" s="1095"/>
      <c r="JKT141" s="1095"/>
      <c r="JKU141" s="1095"/>
      <c r="JKV141" s="1095"/>
      <c r="JKW141" s="1095"/>
      <c r="JKX141" s="1095"/>
      <c r="JKY141" s="1095"/>
      <c r="JKZ141" s="1095"/>
      <c r="JLA141" s="1095"/>
      <c r="JLB141" s="1095"/>
      <c r="JLC141" s="1095"/>
      <c r="JLD141" s="1095"/>
      <c r="JLE141" s="1095"/>
      <c r="JLF141" s="1095"/>
      <c r="JLG141" s="1095"/>
      <c r="JLH141" s="1095"/>
      <c r="JLI141" s="1095"/>
      <c r="JLJ141" s="1095"/>
      <c r="JLK141" s="1095"/>
      <c r="JLL141" s="1095"/>
      <c r="JLM141" s="1095"/>
      <c r="JLN141" s="1095"/>
      <c r="JLO141" s="1095"/>
      <c r="JLP141" s="1095"/>
      <c r="JLQ141" s="1095"/>
      <c r="JLR141" s="1095"/>
      <c r="JLS141" s="1095"/>
      <c r="JLT141" s="1095"/>
      <c r="JLU141" s="1095"/>
      <c r="JLV141" s="1095"/>
      <c r="JLW141" s="1095"/>
      <c r="JLX141" s="1095"/>
      <c r="JLY141" s="1095"/>
      <c r="JLZ141" s="1095"/>
      <c r="JMA141" s="1095"/>
      <c r="JMB141" s="1095"/>
      <c r="JMC141" s="1095"/>
      <c r="JMD141" s="1095"/>
      <c r="JME141" s="1095"/>
      <c r="JMF141" s="1095"/>
      <c r="JMG141" s="1095"/>
      <c r="JMH141" s="1095"/>
      <c r="JMI141" s="1095"/>
      <c r="JMJ141" s="1095"/>
      <c r="JMK141" s="1095"/>
      <c r="JML141" s="1095"/>
      <c r="JMM141" s="1095"/>
      <c r="JMN141" s="1095"/>
      <c r="JMO141" s="1095"/>
      <c r="JMP141" s="1095"/>
      <c r="JMQ141" s="1095"/>
      <c r="JMR141" s="1095"/>
      <c r="JMS141" s="1095"/>
      <c r="JMT141" s="1095"/>
      <c r="JMU141" s="1095"/>
      <c r="JMV141" s="1095"/>
      <c r="JMW141" s="1095"/>
      <c r="JMX141" s="1095"/>
      <c r="JMY141" s="1095"/>
      <c r="JMZ141" s="1095"/>
      <c r="JNA141" s="1095"/>
      <c r="JNB141" s="1095"/>
      <c r="JNC141" s="1095"/>
      <c r="JND141" s="1095"/>
      <c r="JNE141" s="1095"/>
      <c r="JNF141" s="1095"/>
      <c r="JNG141" s="1095"/>
      <c r="JNH141" s="1095"/>
      <c r="JNI141" s="1095"/>
      <c r="JNJ141" s="1095"/>
      <c r="JNK141" s="1095"/>
      <c r="JNL141" s="1095"/>
      <c r="JNM141" s="1095"/>
      <c r="JNN141" s="1095"/>
      <c r="JNO141" s="1095"/>
      <c r="JNP141" s="1095"/>
      <c r="JNQ141" s="1095"/>
      <c r="JNR141" s="1095"/>
      <c r="JNS141" s="1095"/>
      <c r="JNT141" s="1095"/>
      <c r="JNU141" s="1095"/>
      <c r="JNV141" s="1095"/>
      <c r="JNW141" s="1095"/>
      <c r="JNX141" s="1095"/>
      <c r="JNY141" s="1095"/>
      <c r="JNZ141" s="1095"/>
      <c r="JOA141" s="1095"/>
      <c r="JOB141" s="1095"/>
      <c r="JOC141" s="1095"/>
      <c r="JOD141" s="1095"/>
      <c r="JOE141" s="1095"/>
      <c r="JOF141" s="1095"/>
      <c r="JOG141" s="1095"/>
      <c r="JOH141" s="1095"/>
      <c r="JOI141" s="1095"/>
      <c r="JOJ141" s="1095"/>
      <c r="JOK141" s="1095"/>
      <c r="JOL141" s="1095"/>
      <c r="JOM141" s="1095"/>
      <c r="JON141" s="1095"/>
      <c r="JOO141" s="1095"/>
      <c r="JOP141" s="1095"/>
      <c r="JOQ141" s="1095"/>
      <c r="JOR141" s="1095"/>
      <c r="JOS141" s="1095"/>
      <c r="JOT141" s="1095"/>
      <c r="JOU141" s="1095"/>
      <c r="JOV141" s="1095"/>
      <c r="JOW141" s="1095"/>
      <c r="JOX141" s="1095"/>
      <c r="JOY141" s="1095"/>
      <c r="JOZ141" s="1095"/>
      <c r="JPA141" s="1095"/>
      <c r="JPB141" s="1095"/>
      <c r="JPC141" s="1095"/>
      <c r="JPD141" s="1095"/>
      <c r="JPE141" s="1095"/>
      <c r="JPF141" s="1095"/>
      <c r="JPG141" s="1095"/>
      <c r="JPH141" s="1095"/>
      <c r="JPI141" s="1095"/>
      <c r="JPJ141" s="1095"/>
      <c r="JPK141" s="1095"/>
      <c r="JPL141" s="1095"/>
      <c r="JPM141" s="1095"/>
      <c r="JPN141" s="1095"/>
      <c r="JPO141" s="1095"/>
      <c r="JPP141" s="1095"/>
      <c r="JPQ141" s="1095"/>
      <c r="JPR141" s="1095"/>
      <c r="JPS141" s="1095"/>
      <c r="JPT141" s="1095"/>
      <c r="JPU141" s="1095"/>
      <c r="JPV141" s="1095"/>
      <c r="JPW141" s="1095"/>
      <c r="JPX141" s="1095"/>
      <c r="JPY141" s="1095"/>
      <c r="JPZ141" s="1095"/>
      <c r="JQA141" s="1095"/>
      <c r="JQB141" s="1095"/>
      <c r="JQC141" s="1095"/>
      <c r="JQD141" s="1095"/>
      <c r="JQE141" s="1095"/>
      <c r="JQF141" s="1095"/>
      <c r="JQG141" s="1095"/>
      <c r="JQH141" s="1095"/>
      <c r="JQI141" s="1095"/>
      <c r="JQJ141" s="1095"/>
      <c r="JQK141" s="1095"/>
      <c r="JQL141" s="1095"/>
      <c r="JQM141" s="1095"/>
      <c r="JQN141" s="1095"/>
      <c r="JQO141" s="1095"/>
      <c r="JQP141" s="1095"/>
      <c r="JQQ141" s="1095"/>
      <c r="JQR141" s="1095"/>
      <c r="JQS141" s="1095"/>
      <c r="JQT141" s="1095"/>
      <c r="JQU141" s="1095"/>
      <c r="JQV141" s="1095"/>
      <c r="JQW141" s="1095"/>
      <c r="JQX141" s="1095"/>
      <c r="JQY141" s="1095"/>
      <c r="JQZ141" s="1095"/>
      <c r="JRA141" s="1095"/>
      <c r="JRB141" s="1095"/>
      <c r="JRC141" s="1095"/>
      <c r="JRD141" s="1095"/>
      <c r="JRE141" s="1095"/>
      <c r="JRF141" s="1095"/>
      <c r="JRG141" s="1095"/>
      <c r="JRH141" s="1095"/>
      <c r="JRI141" s="1095"/>
      <c r="JRJ141" s="1095"/>
      <c r="JRK141" s="1095"/>
      <c r="JRL141" s="1095"/>
      <c r="JRM141" s="1095"/>
      <c r="JRN141" s="1095"/>
      <c r="JRO141" s="1095"/>
      <c r="JRP141" s="1095"/>
      <c r="JRQ141" s="1095"/>
      <c r="JRR141" s="1095"/>
      <c r="JRS141" s="1095"/>
      <c r="JRT141" s="1095"/>
      <c r="JRU141" s="1095"/>
      <c r="JRV141" s="1095"/>
      <c r="JRW141" s="1095"/>
      <c r="JRX141" s="1095"/>
      <c r="JRY141" s="1095"/>
      <c r="JRZ141" s="1095"/>
      <c r="JSA141" s="1095"/>
      <c r="JSB141" s="1095"/>
      <c r="JSC141" s="1095"/>
      <c r="JSD141" s="1095"/>
      <c r="JSE141" s="1095"/>
      <c r="JSF141" s="1095"/>
      <c r="JSG141" s="1095"/>
      <c r="JSH141" s="1095"/>
      <c r="JSI141" s="1095"/>
      <c r="JSJ141" s="1095"/>
      <c r="JSK141" s="1095"/>
      <c r="JSL141" s="1095"/>
      <c r="JSM141" s="1095"/>
      <c r="JSN141" s="1095"/>
      <c r="JSO141" s="1095"/>
      <c r="JSP141" s="1095"/>
      <c r="JSQ141" s="1095"/>
      <c r="JSR141" s="1095"/>
      <c r="JSS141" s="1095"/>
      <c r="JST141" s="1095"/>
      <c r="JSU141" s="1095"/>
      <c r="JSV141" s="1095"/>
      <c r="JSW141" s="1095"/>
      <c r="JSX141" s="1095"/>
      <c r="JSY141" s="1095"/>
      <c r="JSZ141" s="1095"/>
      <c r="JTA141" s="1095"/>
      <c r="JTB141" s="1095"/>
      <c r="JTC141" s="1095"/>
      <c r="JTD141" s="1095"/>
      <c r="JTE141" s="1095"/>
      <c r="JTF141" s="1095"/>
      <c r="JTG141" s="1095"/>
      <c r="JTH141" s="1095"/>
      <c r="JTI141" s="1095"/>
      <c r="JTJ141" s="1095"/>
      <c r="JTK141" s="1095"/>
      <c r="JTL141" s="1095"/>
      <c r="JTM141" s="1095"/>
      <c r="JTN141" s="1095"/>
      <c r="JTO141" s="1095"/>
      <c r="JTP141" s="1095"/>
      <c r="JTQ141" s="1095"/>
      <c r="JTR141" s="1095"/>
      <c r="JTS141" s="1095"/>
      <c r="JTT141" s="1095"/>
      <c r="JTU141" s="1095"/>
      <c r="JTV141" s="1095"/>
      <c r="JTW141" s="1095"/>
      <c r="JTX141" s="1095"/>
      <c r="JTY141" s="1095"/>
      <c r="JTZ141" s="1095"/>
      <c r="JUA141" s="1095"/>
      <c r="JUB141" s="1095"/>
      <c r="JUC141" s="1095"/>
      <c r="JUD141" s="1095"/>
      <c r="JUE141" s="1095"/>
      <c r="JUF141" s="1095"/>
      <c r="JUG141" s="1095"/>
      <c r="JUH141" s="1095"/>
      <c r="JUI141" s="1095"/>
      <c r="JUJ141" s="1095"/>
      <c r="JUK141" s="1095"/>
      <c r="JUL141" s="1095"/>
      <c r="JUM141" s="1095"/>
      <c r="JUN141" s="1095"/>
      <c r="JUO141" s="1095"/>
      <c r="JUP141" s="1095"/>
      <c r="JUQ141" s="1095"/>
      <c r="JUR141" s="1095"/>
      <c r="JUS141" s="1095"/>
      <c r="JUT141" s="1095"/>
      <c r="JUU141" s="1095"/>
      <c r="JUV141" s="1095"/>
      <c r="JUW141" s="1095"/>
      <c r="JUX141" s="1095"/>
      <c r="JUY141" s="1095"/>
      <c r="JUZ141" s="1095"/>
      <c r="JVA141" s="1095"/>
      <c r="JVB141" s="1095"/>
      <c r="JVC141" s="1095"/>
      <c r="JVD141" s="1095"/>
      <c r="JVE141" s="1095"/>
      <c r="JVF141" s="1095"/>
      <c r="JVG141" s="1095"/>
      <c r="JVH141" s="1095"/>
      <c r="JVI141" s="1095"/>
      <c r="JVJ141" s="1095"/>
      <c r="JVK141" s="1095"/>
      <c r="JVL141" s="1095"/>
      <c r="JVM141" s="1095"/>
      <c r="JVN141" s="1095"/>
      <c r="JVO141" s="1095"/>
      <c r="JVP141" s="1095"/>
      <c r="JVQ141" s="1095"/>
      <c r="JVR141" s="1095"/>
      <c r="JVS141" s="1095"/>
      <c r="JVT141" s="1095"/>
      <c r="JVU141" s="1095"/>
      <c r="JVV141" s="1095"/>
      <c r="JVW141" s="1095"/>
      <c r="JVX141" s="1095"/>
      <c r="JVY141" s="1095"/>
      <c r="JVZ141" s="1095"/>
      <c r="JWA141" s="1095"/>
      <c r="JWB141" s="1095"/>
      <c r="JWC141" s="1095"/>
      <c r="JWD141" s="1095"/>
      <c r="JWE141" s="1095"/>
      <c r="JWF141" s="1095"/>
      <c r="JWG141" s="1095"/>
      <c r="JWH141" s="1095"/>
      <c r="JWI141" s="1095"/>
      <c r="JWJ141" s="1095"/>
      <c r="JWK141" s="1095"/>
      <c r="JWL141" s="1095"/>
      <c r="JWM141" s="1095"/>
      <c r="JWN141" s="1095"/>
      <c r="JWO141" s="1095"/>
      <c r="JWP141" s="1095"/>
      <c r="JWQ141" s="1095"/>
      <c r="JWR141" s="1095"/>
      <c r="JWS141" s="1095"/>
      <c r="JWT141" s="1095"/>
      <c r="JWU141" s="1095"/>
      <c r="JWV141" s="1095"/>
      <c r="JWW141" s="1095"/>
      <c r="JWX141" s="1095"/>
      <c r="JWY141" s="1095"/>
      <c r="JWZ141" s="1095"/>
      <c r="JXA141" s="1095"/>
      <c r="JXB141" s="1095"/>
      <c r="JXC141" s="1095"/>
      <c r="JXD141" s="1095"/>
      <c r="JXE141" s="1095"/>
      <c r="JXF141" s="1095"/>
      <c r="JXG141" s="1095"/>
      <c r="JXH141" s="1095"/>
      <c r="JXI141" s="1095"/>
      <c r="JXJ141" s="1095"/>
      <c r="JXK141" s="1095"/>
      <c r="JXL141" s="1095"/>
      <c r="JXM141" s="1095"/>
      <c r="JXN141" s="1095"/>
      <c r="JXO141" s="1095"/>
      <c r="JXP141" s="1095"/>
      <c r="JXQ141" s="1095"/>
      <c r="JXR141" s="1095"/>
      <c r="JXS141" s="1095"/>
      <c r="JXT141" s="1095"/>
      <c r="JXU141" s="1095"/>
      <c r="JXV141" s="1095"/>
      <c r="JXW141" s="1095"/>
      <c r="JXX141" s="1095"/>
      <c r="JXY141" s="1095"/>
      <c r="JXZ141" s="1095"/>
      <c r="JYA141" s="1095"/>
      <c r="JYB141" s="1095"/>
      <c r="JYC141" s="1095"/>
      <c r="JYD141" s="1095"/>
      <c r="JYE141" s="1095"/>
      <c r="JYF141" s="1095"/>
      <c r="JYG141" s="1095"/>
      <c r="JYH141" s="1095"/>
      <c r="JYI141" s="1095"/>
      <c r="JYJ141" s="1095"/>
      <c r="JYK141" s="1095"/>
      <c r="JYL141" s="1095"/>
      <c r="JYM141" s="1095"/>
      <c r="JYN141" s="1095"/>
      <c r="JYO141" s="1095"/>
      <c r="JYP141" s="1095"/>
      <c r="JYQ141" s="1095"/>
      <c r="JYR141" s="1095"/>
      <c r="JYS141" s="1095"/>
      <c r="JYT141" s="1095"/>
      <c r="JYU141" s="1095"/>
      <c r="JYV141" s="1095"/>
      <c r="JYW141" s="1095"/>
      <c r="JYX141" s="1095"/>
      <c r="JYY141" s="1095"/>
      <c r="JYZ141" s="1095"/>
      <c r="JZA141" s="1095"/>
      <c r="JZB141" s="1095"/>
      <c r="JZC141" s="1095"/>
      <c r="JZD141" s="1095"/>
      <c r="JZE141" s="1095"/>
      <c r="JZF141" s="1095"/>
      <c r="JZG141" s="1095"/>
      <c r="JZH141" s="1095"/>
      <c r="JZI141" s="1095"/>
      <c r="JZJ141" s="1095"/>
      <c r="JZK141" s="1095"/>
      <c r="JZL141" s="1095"/>
      <c r="JZM141" s="1095"/>
      <c r="JZN141" s="1095"/>
      <c r="JZO141" s="1095"/>
      <c r="JZP141" s="1095"/>
      <c r="JZQ141" s="1095"/>
      <c r="JZR141" s="1095"/>
      <c r="JZS141" s="1095"/>
      <c r="JZT141" s="1095"/>
      <c r="JZU141" s="1095"/>
      <c r="JZV141" s="1095"/>
      <c r="JZW141" s="1095"/>
      <c r="JZX141" s="1095"/>
      <c r="JZY141" s="1095"/>
      <c r="JZZ141" s="1095"/>
      <c r="KAA141" s="1095"/>
      <c r="KAB141" s="1095"/>
      <c r="KAC141" s="1095"/>
      <c r="KAD141" s="1095"/>
      <c r="KAE141" s="1095"/>
      <c r="KAF141" s="1095"/>
      <c r="KAG141" s="1095"/>
      <c r="KAH141" s="1095"/>
      <c r="KAI141" s="1095"/>
      <c r="KAJ141" s="1095"/>
      <c r="KAK141" s="1095"/>
      <c r="KAL141" s="1095"/>
      <c r="KAM141" s="1095"/>
      <c r="KAN141" s="1095"/>
      <c r="KAO141" s="1095"/>
      <c r="KAP141" s="1095"/>
      <c r="KAQ141" s="1095"/>
      <c r="KAR141" s="1095"/>
      <c r="KAS141" s="1095"/>
      <c r="KAT141" s="1095"/>
      <c r="KAU141" s="1095"/>
      <c r="KAV141" s="1095"/>
      <c r="KAW141" s="1095"/>
      <c r="KAX141" s="1095"/>
      <c r="KAY141" s="1095"/>
      <c r="KAZ141" s="1095"/>
      <c r="KBA141" s="1095"/>
      <c r="KBB141" s="1095"/>
      <c r="KBC141" s="1095"/>
      <c r="KBD141" s="1095"/>
      <c r="KBE141" s="1095"/>
      <c r="KBF141" s="1095"/>
      <c r="KBG141" s="1095"/>
      <c r="KBH141" s="1095"/>
      <c r="KBI141" s="1095"/>
      <c r="KBJ141" s="1095"/>
      <c r="KBK141" s="1095"/>
      <c r="KBL141" s="1095"/>
      <c r="KBM141" s="1095"/>
      <c r="KBN141" s="1095"/>
      <c r="KBO141" s="1095"/>
      <c r="KBP141" s="1095"/>
      <c r="KBQ141" s="1095"/>
      <c r="KBR141" s="1095"/>
      <c r="KBS141" s="1095"/>
      <c r="KBT141" s="1095"/>
      <c r="KBU141" s="1095"/>
      <c r="KBV141" s="1095"/>
      <c r="KBW141" s="1095"/>
      <c r="KBX141" s="1095"/>
      <c r="KBY141" s="1095"/>
      <c r="KBZ141" s="1095"/>
      <c r="KCA141" s="1095"/>
      <c r="KCB141" s="1095"/>
      <c r="KCC141" s="1095"/>
      <c r="KCD141" s="1095"/>
      <c r="KCE141" s="1095"/>
      <c r="KCF141" s="1095"/>
      <c r="KCG141" s="1095"/>
      <c r="KCH141" s="1095"/>
      <c r="KCI141" s="1095"/>
      <c r="KCJ141" s="1095"/>
      <c r="KCK141" s="1095"/>
      <c r="KCL141" s="1095"/>
      <c r="KCM141" s="1095"/>
      <c r="KCN141" s="1095"/>
      <c r="KCO141" s="1095"/>
      <c r="KCP141" s="1095"/>
      <c r="KCQ141" s="1095"/>
      <c r="KCR141" s="1095"/>
      <c r="KCS141" s="1095"/>
      <c r="KCT141" s="1095"/>
      <c r="KCU141" s="1095"/>
      <c r="KCV141" s="1095"/>
      <c r="KCW141" s="1095"/>
      <c r="KCX141" s="1095"/>
      <c r="KCY141" s="1095"/>
      <c r="KCZ141" s="1095"/>
      <c r="KDA141" s="1095"/>
      <c r="KDB141" s="1095"/>
      <c r="KDC141" s="1095"/>
      <c r="KDD141" s="1095"/>
      <c r="KDE141" s="1095"/>
      <c r="KDF141" s="1095"/>
      <c r="KDG141" s="1095"/>
      <c r="KDH141" s="1095"/>
      <c r="KDI141" s="1095"/>
      <c r="KDJ141" s="1095"/>
      <c r="KDK141" s="1095"/>
      <c r="KDL141" s="1095"/>
      <c r="KDM141" s="1095"/>
      <c r="KDN141" s="1095"/>
      <c r="KDO141" s="1095"/>
      <c r="KDP141" s="1095"/>
      <c r="KDQ141" s="1095"/>
      <c r="KDR141" s="1095"/>
      <c r="KDS141" s="1095"/>
      <c r="KDT141" s="1095"/>
      <c r="KDU141" s="1095"/>
      <c r="KDV141" s="1095"/>
      <c r="KDW141" s="1095"/>
      <c r="KDX141" s="1095"/>
      <c r="KDY141" s="1095"/>
      <c r="KDZ141" s="1095"/>
      <c r="KEA141" s="1095"/>
      <c r="KEB141" s="1095"/>
      <c r="KEC141" s="1095"/>
      <c r="KED141" s="1095"/>
      <c r="KEE141" s="1095"/>
      <c r="KEF141" s="1095"/>
      <c r="KEG141" s="1095"/>
      <c r="KEH141" s="1095"/>
      <c r="KEI141" s="1095"/>
      <c r="KEJ141" s="1095"/>
      <c r="KEK141" s="1095"/>
      <c r="KEL141" s="1095"/>
      <c r="KEM141" s="1095"/>
      <c r="KEN141" s="1095"/>
      <c r="KEO141" s="1095"/>
      <c r="KEP141" s="1095"/>
      <c r="KEQ141" s="1095"/>
      <c r="KER141" s="1095"/>
      <c r="KES141" s="1095"/>
      <c r="KET141" s="1095"/>
      <c r="KEU141" s="1095"/>
      <c r="KEV141" s="1095"/>
      <c r="KEW141" s="1095"/>
      <c r="KEX141" s="1095"/>
      <c r="KEY141" s="1095"/>
      <c r="KEZ141" s="1095"/>
      <c r="KFA141" s="1095"/>
      <c r="KFB141" s="1095"/>
      <c r="KFC141" s="1095"/>
      <c r="KFD141" s="1095"/>
      <c r="KFE141" s="1095"/>
      <c r="KFF141" s="1095"/>
      <c r="KFG141" s="1095"/>
      <c r="KFH141" s="1095"/>
      <c r="KFI141" s="1095"/>
      <c r="KFJ141" s="1095"/>
      <c r="KFK141" s="1095"/>
      <c r="KFL141" s="1095"/>
      <c r="KFM141" s="1095"/>
      <c r="KFN141" s="1095"/>
      <c r="KFO141" s="1095"/>
      <c r="KFP141" s="1095"/>
      <c r="KFQ141" s="1095"/>
      <c r="KFR141" s="1095"/>
      <c r="KFS141" s="1095"/>
      <c r="KFT141" s="1095"/>
      <c r="KFU141" s="1095"/>
      <c r="KFV141" s="1095"/>
      <c r="KFW141" s="1095"/>
      <c r="KFX141" s="1095"/>
      <c r="KFY141" s="1095"/>
      <c r="KFZ141" s="1095"/>
      <c r="KGA141" s="1095"/>
      <c r="KGB141" s="1095"/>
      <c r="KGC141" s="1095"/>
      <c r="KGD141" s="1095"/>
      <c r="KGE141" s="1095"/>
      <c r="KGF141" s="1095"/>
      <c r="KGG141" s="1095"/>
      <c r="KGH141" s="1095"/>
      <c r="KGI141" s="1095"/>
      <c r="KGJ141" s="1095"/>
      <c r="KGK141" s="1095"/>
      <c r="KGL141" s="1095"/>
      <c r="KGM141" s="1095"/>
      <c r="KGN141" s="1095"/>
      <c r="KGO141" s="1095"/>
      <c r="KGP141" s="1095"/>
      <c r="KGQ141" s="1095"/>
      <c r="KGR141" s="1095"/>
      <c r="KGS141" s="1095"/>
      <c r="KGT141" s="1095"/>
      <c r="KGU141" s="1095"/>
      <c r="KGV141" s="1095"/>
      <c r="KGW141" s="1095"/>
      <c r="KGX141" s="1095"/>
      <c r="KGY141" s="1095"/>
      <c r="KGZ141" s="1095"/>
      <c r="KHA141" s="1095"/>
      <c r="KHB141" s="1095"/>
      <c r="KHC141" s="1095"/>
      <c r="KHD141" s="1095"/>
      <c r="KHE141" s="1095"/>
      <c r="KHF141" s="1095"/>
      <c r="KHG141" s="1095"/>
      <c r="KHH141" s="1095"/>
      <c r="KHI141" s="1095"/>
      <c r="KHJ141" s="1095"/>
      <c r="KHK141" s="1095"/>
      <c r="KHL141" s="1095"/>
      <c r="KHM141" s="1095"/>
      <c r="KHN141" s="1095"/>
      <c r="KHO141" s="1095"/>
      <c r="KHP141" s="1095"/>
      <c r="KHQ141" s="1095"/>
      <c r="KHR141" s="1095"/>
      <c r="KHS141" s="1095"/>
      <c r="KHT141" s="1095"/>
      <c r="KHU141" s="1095"/>
      <c r="KHV141" s="1095"/>
      <c r="KHW141" s="1095"/>
      <c r="KHX141" s="1095"/>
      <c r="KHY141" s="1095"/>
      <c r="KHZ141" s="1095"/>
      <c r="KIA141" s="1095"/>
      <c r="KIB141" s="1095"/>
      <c r="KIC141" s="1095"/>
      <c r="KID141" s="1095"/>
      <c r="KIE141" s="1095"/>
      <c r="KIF141" s="1095"/>
      <c r="KIG141" s="1095"/>
      <c r="KIH141" s="1095"/>
      <c r="KII141" s="1095"/>
      <c r="KIJ141" s="1095"/>
      <c r="KIK141" s="1095"/>
      <c r="KIL141" s="1095"/>
      <c r="KIM141" s="1095"/>
      <c r="KIN141" s="1095"/>
      <c r="KIO141" s="1095"/>
      <c r="KIP141" s="1095"/>
      <c r="KIQ141" s="1095"/>
      <c r="KIR141" s="1095"/>
      <c r="KIS141" s="1095"/>
      <c r="KIT141" s="1095"/>
      <c r="KIU141" s="1095"/>
      <c r="KIV141" s="1095"/>
      <c r="KIW141" s="1095"/>
      <c r="KIX141" s="1095"/>
      <c r="KIY141" s="1095"/>
      <c r="KIZ141" s="1095"/>
      <c r="KJA141" s="1095"/>
      <c r="KJB141" s="1095"/>
      <c r="KJC141" s="1095"/>
      <c r="KJD141" s="1095"/>
      <c r="KJE141" s="1095"/>
      <c r="KJF141" s="1095"/>
      <c r="KJG141" s="1095"/>
      <c r="KJH141" s="1095"/>
      <c r="KJI141" s="1095"/>
      <c r="KJJ141" s="1095"/>
      <c r="KJK141" s="1095"/>
      <c r="KJL141" s="1095"/>
      <c r="KJM141" s="1095"/>
      <c r="KJN141" s="1095"/>
      <c r="KJO141" s="1095"/>
      <c r="KJP141" s="1095"/>
      <c r="KJQ141" s="1095"/>
      <c r="KJR141" s="1095"/>
      <c r="KJS141" s="1095"/>
      <c r="KJT141" s="1095"/>
      <c r="KJU141" s="1095"/>
      <c r="KJV141" s="1095"/>
      <c r="KJW141" s="1095"/>
      <c r="KJX141" s="1095"/>
      <c r="KJY141" s="1095"/>
      <c r="KJZ141" s="1095"/>
      <c r="KKA141" s="1095"/>
      <c r="KKB141" s="1095"/>
      <c r="KKC141" s="1095"/>
      <c r="KKD141" s="1095"/>
      <c r="KKE141" s="1095"/>
      <c r="KKF141" s="1095"/>
      <c r="KKG141" s="1095"/>
      <c r="KKH141" s="1095"/>
      <c r="KKI141" s="1095"/>
      <c r="KKJ141" s="1095"/>
      <c r="KKK141" s="1095"/>
      <c r="KKL141" s="1095"/>
      <c r="KKM141" s="1095"/>
      <c r="KKN141" s="1095"/>
      <c r="KKO141" s="1095"/>
      <c r="KKP141" s="1095"/>
      <c r="KKQ141" s="1095"/>
      <c r="KKR141" s="1095"/>
      <c r="KKS141" s="1095"/>
      <c r="KKT141" s="1095"/>
      <c r="KKU141" s="1095"/>
      <c r="KKV141" s="1095"/>
      <c r="KKW141" s="1095"/>
      <c r="KKX141" s="1095"/>
      <c r="KKY141" s="1095"/>
      <c r="KKZ141" s="1095"/>
      <c r="KLA141" s="1095"/>
      <c r="KLB141" s="1095"/>
      <c r="KLC141" s="1095"/>
      <c r="KLD141" s="1095"/>
      <c r="KLE141" s="1095"/>
      <c r="KLF141" s="1095"/>
      <c r="KLG141" s="1095"/>
      <c r="KLH141" s="1095"/>
      <c r="KLI141" s="1095"/>
      <c r="KLJ141" s="1095"/>
      <c r="KLK141" s="1095"/>
      <c r="KLL141" s="1095"/>
      <c r="KLM141" s="1095"/>
      <c r="KLN141" s="1095"/>
      <c r="KLO141" s="1095"/>
      <c r="KLP141" s="1095"/>
      <c r="KLQ141" s="1095"/>
      <c r="KLR141" s="1095"/>
      <c r="KLS141" s="1095"/>
      <c r="KLT141" s="1095"/>
      <c r="KLU141" s="1095"/>
      <c r="KLV141" s="1095"/>
      <c r="KLW141" s="1095"/>
      <c r="KLX141" s="1095"/>
      <c r="KLY141" s="1095"/>
      <c r="KLZ141" s="1095"/>
      <c r="KMA141" s="1095"/>
      <c r="KMB141" s="1095"/>
      <c r="KMC141" s="1095"/>
      <c r="KMD141" s="1095"/>
      <c r="KME141" s="1095"/>
      <c r="KMF141" s="1095"/>
      <c r="KMG141" s="1095"/>
      <c r="KMH141" s="1095"/>
      <c r="KMI141" s="1095"/>
      <c r="KMJ141" s="1095"/>
      <c r="KMK141" s="1095"/>
      <c r="KML141" s="1095"/>
      <c r="KMM141" s="1095"/>
      <c r="KMN141" s="1095"/>
      <c r="KMO141" s="1095"/>
      <c r="KMP141" s="1095"/>
      <c r="KMQ141" s="1095"/>
      <c r="KMR141" s="1095"/>
      <c r="KMS141" s="1095"/>
      <c r="KMT141" s="1095"/>
      <c r="KMU141" s="1095"/>
      <c r="KMV141" s="1095"/>
      <c r="KMW141" s="1095"/>
      <c r="KMX141" s="1095"/>
      <c r="KMY141" s="1095"/>
      <c r="KMZ141" s="1095"/>
      <c r="KNA141" s="1095"/>
      <c r="KNB141" s="1095"/>
      <c r="KNC141" s="1095"/>
      <c r="KND141" s="1095"/>
      <c r="KNE141" s="1095"/>
      <c r="KNF141" s="1095"/>
      <c r="KNG141" s="1095"/>
      <c r="KNH141" s="1095"/>
      <c r="KNI141" s="1095"/>
      <c r="KNJ141" s="1095"/>
      <c r="KNK141" s="1095"/>
      <c r="KNL141" s="1095"/>
      <c r="KNM141" s="1095"/>
      <c r="KNN141" s="1095"/>
      <c r="KNO141" s="1095"/>
      <c r="KNP141" s="1095"/>
      <c r="KNQ141" s="1095"/>
      <c r="KNR141" s="1095"/>
      <c r="KNS141" s="1095"/>
      <c r="KNT141" s="1095"/>
      <c r="KNU141" s="1095"/>
      <c r="KNV141" s="1095"/>
      <c r="KNW141" s="1095"/>
      <c r="KNX141" s="1095"/>
      <c r="KNY141" s="1095"/>
      <c r="KNZ141" s="1095"/>
      <c r="KOA141" s="1095"/>
      <c r="KOB141" s="1095"/>
      <c r="KOC141" s="1095"/>
      <c r="KOD141" s="1095"/>
      <c r="KOE141" s="1095"/>
      <c r="KOF141" s="1095"/>
      <c r="KOG141" s="1095"/>
      <c r="KOH141" s="1095"/>
      <c r="KOI141" s="1095"/>
      <c r="KOJ141" s="1095"/>
      <c r="KOK141" s="1095"/>
      <c r="KOL141" s="1095"/>
      <c r="KOM141" s="1095"/>
      <c r="KON141" s="1095"/>
      <c r="KOO141" s="1095"/>
      <c r="KOP141" s="1095"/>
      <c r="KOQ141" s="1095"/>
      <c r="KOR141" s="1095"/>
      <c r="KOS141" s="1095"/>
      <c r="KOT141" s="1095"/>
      <c r="KOU141" s="1095"/>
      <c r="KOV141" s="1095"/>
      <c r="KOW141" s="1095"/>
      <c r="KOX141" s="1095"/>
      <c r="KOY141" s="1095"/>
      <c r="KOZ141" s="1095"/>
      <c r="KPA141" s="1095"/>
      <c r="KPB141" s="1095"/>
      <c r="KPC141" s="1095"/>
      <c r="KPD141" s="1095"/>
      <c r="KPE141" s="1095"/>
      <c r="KPF141" s="1095"/>
      <c r="KPG141" s="1095"/>
      <c r="KPH141" s="1095"/>
      <c r="KPI141" s="1095"/>
      <c r="KPJ141" s="1095"/>
      <c r="KPK141" s="1095"/>
      <c r="KPL141" s="1095"/>
      <c r="KPM141" s="1095"/>
      <c r="KPN141" s="1095"/>
      <c r="KPO141" s="1095"/>
      <c r="KPP141" s="1095"/>
      <c r="KPQ141" s="1095"/>
      <c r="KPR141" s="1095"/>
      <c r="KPS141" s="1095"/>
      <c r="KPT141" s="1095"/>
      <c r="KPU141" s="1095"/>
      <c r="KPV141" s="1095"/>
      <c r="KPW141" s="1095"/>
      <c r="KPX141" s="1095"/>
      <c r="KPY141" s="1095"/>
      <c r="KPZ141" s="1095"/>
      <c r="KQA141" s="1095"/>
      <c r="KQB141" s="1095"/>
      <c r="KQC141" s="1095"/>
      <c r="KQD141" s="1095"/>
      <c r="KQE141" s="1095"/>
      <c r="KQF141" s="1095"/>
      <c r="KQG141" s="1095"/>
      <c r="KQH141" s="1095"/>
      <c r="KQI141" s="1095"/>
      <c r="KQJ141" s="1095"/>
      <c r="KQK141" s="1095"/>
      <c r="KQL141" s="1095"/>
      <c r="KQM141" s="1095"/>
      <c r="KQN141" s="1095"/>
      <c r="KQO141" s="1095"/>
      <c r="KQP141" s="1095"/>
      <c r="KQQ141" s="1095"/>
      <c r="KQR141" s="1095"/>
      <c r="KQS141" s="1095"/>
      <c r="KQT141" s="1095"/>
      <c r="KQU141" s="1095"/>
      <c r="KQV141" s="1095"/>
      <c r="KQW141" s="1095"/>
      <c r="KQX141" s="1095"/>
      <c r="KQY141" s="1095"/>
      <c r="KQZ141" s="1095"/>
      <c r="KRA141" s="1095"/>
      <c r="KRB141" s="1095"/>
      <c r="KRC141" s="1095"/>
      <c r="KRD141" s="1095"/>
      <c r="KRE141" s="1095"/>
      <c r="KRF141" s="1095"/>
      <c r="KRG141" s="1095"/>
      <c r="KRH141" s="1095"/>
      <c r="KRI141" s="1095"/>
      <c r="KRJ141" s="1095"/>
      <c r="KRK141" s="1095"/>
      <c r="KRL141" s="1095"/>
      <c r="KRM141" s="1095"/>
      <c r="KRN141" s="1095"/>
      <c r="KRO141" s="1095"/>
      <c r="KRP141" s="1095"/>
      <c r="KRQ141" s="1095"/>
      <c r="KRR141" s="1095"/>
      <c r="KRS141" s="1095"/>
      <c r="KRT141" s="1095"/>
      <c r="KRU141" s="1095"/>
      <c r="KRV141" s="1095"/>
      <c r="KRW141" s="1095"/>
      <c r="KRX141" s="1095"/>
      <c r="KRY141" s="1095"/>
      <c r="KRZ141" s="1095"/>
      <c r="KSA141" s="1095"/>
      <c r="KSB141" s="1095"/>
      <c r="KSC141" s="1095"/>
      <c r="KSD141" s="1095"/>
      <c r="KSE141" s="1095"/>
      <c r="KSF141" s="1095"/>
      <c r="KSG141" s="1095"/>
      <c r="KSH141" s="1095"/>
      <c r="KSI141" s="1095"/>
      <c r="KSJ141" s="1095"/>
      <c r="KSK141" s="1095"/>
      <c r="KSL141" s="1095"/>
      <c r="KSM141" s="1095"/>
      <c r="KSN141" s="1095"/>
      <c r="KSO141" s="1095"/>
      <c r="KSP141" s="1095"/>
      <c r="KSQ141" s="1095"/>
      <c r="KSR141" s="1095"/>
      <c r="KSS141" s="1095"/>
      <c r="KST141" s="1095"/>
      <c r="KSU141" s="1095"/>
      <c r="KSV141" s="1095"/>
      <c r="KSW141" s="1095"/>
      <c r="KSX141" s="1095"/>
      <c r="KSY141" s="1095"/>
      <c r="KSZ141" s="1095"/>
      <c r="KTA141" s="1095"/>
      <c r="KTB141" s="1095"/>
      <c r="KTC141" s="1095"/>
      <c r="KTD141" s="1095"/>
      <c r="KTE141" s="1095"/>
      <c r="KTF141" s="1095"/>
      <c r="KTG141" s="1095"/>
      <c r="KTH141" s="1095"/>
      <c r="KTI141" s="1095"/>
      <c r="KTJ141" s="1095"/>
      <c r="KTK141" s="1095"/>
      <c r="KTL141" s="1095"/>
      <c r="KTM141" s="1095"/>
      <c r="KTN141" s="1095"/>
      <c r="KTO141" s="1095"/>
      <c r="KTP141" s="1095"/>
      <c r="KTQ141" s="1095"/>
      <c r="KTR141" s="1095"/>
      <c r="KTS141" s="1095"/>
      <c r="KTT141" s="1095"/>
      <c r="KTU141" s="1095"/>
      <c r="KTV141" s="1095"/>
      <c r="KTW141" s="1095"/>
      <c r="KTX141" s="1095"/>
      <c r="KTY141" s="1095"/>
      <c r="KTZ141" s="1095"/>
      <c r="KUA141" s="1095"/>
      <c r="KUB141" s="1095"/>
      <c r="KUC141" s="1095"/>
      <c r="KUD141" s="1095"/>
      <c r="KUE141" s="1095"/>
      <c r="KUF141" s="1095"/>
      <c r="KUG141" s="1095"/>
      <c r="KUH141" s="1095"/>
      <c r="KUI141" s="1095"/>
      <c r="KUJ141" s="1095"/>
      <c r="KUK141" s="1095"/>
      <c r="KUL141" s="1095"/>
      <c r="KUM141" s="1095"/>
      <c r="KUN141" s="1095"/>
      <c r="KUO141" s="1095"/>
      <c r="KUP141" s="1095"/>
      <c r="KUQ141" s="1095"/>
      <c r="KUR141" s="1095"/>
      <c r="KUS141" s="1095"/>
      <c r="KUT141" s="1095"/>
      <c r="KUU141" s="1095"/>
      <c r="KUV141" s="1095"/>
      <c r="KUW141" s="1095"/>
      <c r="KUX141" s="1095"/>
      <c r="KUY141" s="1095"/>
      <c r="KUZ141" s="1095"/>
      <c r="KVA141" s="1095"/>
      <c r="KVB141" s="1095"/>
      <c r="KVC141" s="1095"/>
      <c r="KVD141" s="1095"/>
      <c r="KVE141" s="1095"/>
      <c r="KVF141" s="1095"/>
      <c r="KVG141" s="1095"/>
      <c r="KVH141" s="1095"/>
      <c r="KVI141" s="1095"/>
      <c r="KVJ141" s="1095"/>
      <c r="KVK141" s="1095"/>
      <c r="KVL141" s="1095"/>
      <c r="KVM141" s="1095"/>
      <c r="KVN141" s="1095"/>
      <c r="KVO141" s="1095"/>
      <c r="KVP141" s="1095"/>
      <c r="KVQ141" s="1095"/>
      <c r="KVR141" s="1095"/>
      <c r="KVS141" s="1095"/>
      <c r="KVT141" s="1095"/>
      <c r="KVU141" s="1095"/>
      <c r="KVV141" s="1095"/>
      <c r="KVW141" s="1095"/>
      <c r="KVX141" s="1095"/>
      <c r="KVY141" s="1095"/>
      <c r="KVZ141" s="1095"/>
      <c r="KWA141" s="1095"/>
      <c r="KWB141" s="1095"/>
      <c r="KWC141" s="1095"/>
      <c r="KWD141" s="1095"/>
      <c r="KWE141" s="1095"/>
      <c r="KWF141" s="1095"/>
      <c r="KWG141" s="1095"/>
      <c r="KWH141" s="1095"/>
      <c r="KWI141" s="1095"/>
      <c r="KWJ141" s="1095"/>
      <c r="KWK141" s="1095"/>
      <c r="KWL141" s="1095"/>
      <c r="KWM141" s="1095"/>
      <c r="KWN141" s="1095"/>
      <c r="KWO141" s="1095"/>
      <c r="KWP141" s="1095"/>
      <c r="KWQ141" s="1095"/>
      <c r="KWR141" s="1095"/>
      <c r="KWS141" s="1095"/>
      <c r="KWT141" s="1095"/>
      <c r="KWU141" s="1095"/>
      <c r="KWV141" s="1095"/>
      <c r="KWW141" s="1095"/>
      <c r="KWX141" s="1095"/>
      <c r="KWY141" s="1095"/>
      <c r="KWZ141" s="1095"/>
      <c r="KXA141" s="1095"/>
      <c r="KXB141" s="1095"/>
      <c r="KXC141" s="1095"/>
      <c r="KXD141" s="1095"/>
      <c r="KXE141" s="1095"/>
      <c r="KXF141" s="1095"/>
      <c r="KXG141" s="1095"/>
      <c r="KXH141" s="1095"/>
      <c r="KXI141" s="1095"/>
      <c r="KXJ141" s="1095"/>
      <c r="KXK141" s="1095"/>
      <c r="KXL141" s="1095"/>
      <c r="KXM141" s="1095"/>
      <c r="KXN141" s="1095"/>
      <c r="KXO141" s="1095"/>
      <c r="KXP141" s="1095"/>
      <c r="KXQ141" s="1095"/>
      <c r="KXR141" s="1095"/>
      <c r="KXS141" s="1095"/>
      <c r="KXT141" s="1095"/>
      <c r="KXU141" s="1095"/>
      <c r="KXV141" s="1095"/>
      <c r="KXW141" s="1095"/>
      <c r="KXX141" s="1095"/>
      <c r="KXY141" s="1095"/>
      <c r="KXZ141" s="1095"/>
      <c r="KYA141" s="1095"/>
      <c r="KYB141" s="1095"/>
      <c r="KYC141" s="1095"/>
      <c r="KYD141" s="1095"/>
      <c r="KYE141" s="1095"/>
      <c r="KYF141" s="1095"/>
      <c r="KYG141" s="1095"/>
      <c r="KYH141" s="1095"/>
      <c r="KYI141" s="1095"/>
      <c r="KYJ141" s="1095"/>
      <c r="KYK141" s="1095"/>
      <c r="KYL141" s="1095"/>
      <c r="KYM141" s="1095"/>
      <c r="KYN141" s="1095"/>
      <c r="KYO141" s="1095"/>
      <c r="KYP141" s="1095"/>
      <c r="KYQ141" s="1095"/>
      <c r="KYR141" s="1095"/>
      <c r="KYS141" s="1095"/>
      <c r="KYT141" s="1095"/>
      <c r="KYU141" s="1095"/>
      <c r="KYV141" s="1095"/>
      <c r="KYW141" s="1095"/>
      <c r="KYX141" s="1095"/>
      <c r="KYY141" s="1095"/>
      <c r="KYZ141" s="1095"/>
      <c r="KZA141" s="1095"/>
      <c r="KZB141" s="1095"/>
      <c r="KZC141" s="1095"/>
      <c r="KZD141" s="1095"/>
      <c r="KZE141" s="1095"/>
      <c r="KZF141" s="1095"/>
      <c r="KZG141" s="1095"/>
      <c r="KZH141" s="1095"/>
      <c r="KZI141" s="1095"/>
      <c r="KZJ141" s="1095"/>
      <c r="KZK141" s="1095"/>
      <c r="KZL141" s="1095"/>
      <c r="KZM141" s="1095"/>
      <c r="KZN141" s="1095"/>
      <c r="KZO141" s="1095"/>
      <c r="KZP141" s="1095"/>
      <c r="KZQ141" s="1095"/>
      <c r="KZR141" s="1095"/>
      <c r="KZS141" s="1095"/>
      <c r="KZT141" s="1095"/>
      <c r="KZU141" s="1095"/>
      <c r="KZV141" s="1095"/>
      <c r="KZW141" s="1095"/>
      <c r="KZX141" s="1095"/>
      <c r="KZY141" s="1095"/>
      <c r="KZZ141" s="1095"/>
      <c r="LAA141" s="1095"/>
      <c r="LAB141" s="1095"/>
      <c r="LAC141" s="1095"/>
      <c r="LAD141" s="1095"/>
      <c r="LAE141" s="1095"/>
      <c r="LAF141" s="1095"/>
      <c r="LAG141" s="1095"/>
      <c r="LAH141" s="1095"/>
      <c r="LAI141" s="1095"/>
      <c r="LAJ141" s="1095"/>
      <c r="LAK141" s="1095"/>
      <c r="LAL141" s="1095"/>
      <c r="LAM141" s="1095"/>
      <c r="LAN141" s="1095"/>
      <c r="LAO141" s="1095"/>
      <c r="LAP141" s="1095"/>
      <c r="LAQ141" s="1095"/>
      <c r="LAR141" s="1095"/>
      <c r="LAS141" s="1095"/>
      <c r="LAT141" s="1095"/>
      <c r="LAU141" s="1095"/>
      <c r="LAV141" s="1095"/>
      <c r="LAW141" s="1095"/>
      <c r="LAX141" s="1095"/>
      <c r="LAY141" s="1095"/>
      <c r="LAZ141" s="1095"/>
      <c r="LBA141" s="1095"/>
      <c r="LBB141" s="1095"/>
      <c r="LBC141" s="1095"/>
      <c r="LBD141" s="1095"/>
      <c r="LBE141" s="1095"/>
      <c r="LBF141" s="1095"/>
      <c r="LBG141" s="1095"/>
      <c r="LBH141" s="1095"/>
      <c r="LBI141" s="1095"/>
      <c r="LBJ141" s="1095"/>
      <c r="LBK141" s="1095"/>
      <c r="LBL141" s="1095"/>
      <c r="LBM141" s="1095"/>
      <c r="LBN141" s="1095"/>
      <c r="LBO141" s="1095"/>
      <c r="LBP141" s="1095"/>
      <c r="LBQ141" s="1095"/>
      <c r="LBR141" s="1095"/>
      <c r="LBS141" s="1095"/>
      <c r="LBT141" s="1095"/>
      <c r="LBU141" s="1095"/>
      <c r="LBV141" s="1095"/>
      <c r="LBW141" s="1095"/>
      <c r="LBX141" s="1095"/>
      <c r="LBY141" s="1095"/>
      <c r="LBZ141" s="1095"/>
      <c r="LCA141" s="1095"/>
      <c r="LCB141" s="1095"/>
      <c r="LCC141" s="1095"/>
      <c r="LCD141" s="1095"/>
      <c r="LCE141" s="1095"/>
      <c r="LCF141" s="1095"/>
      <c r="LCG141" s="1095"/>
      <c r="LCH141" s="1095"/>
      <c r="LCI141" s="1095"/>
      <c r="LCJ141" s="1095"/>
      <c r="LCK141" s="1095"/>
      <c r="LCL141" s="1095"/>
      <c r="LCM141" s="1095"/>
      <c r="LCN141" s="1095"/>
      <c r="LCO141" s="1095"/>
      <c r="LCP141" s="1095"/>
      <c r="LCQ141" s="1095"/>
      <c r="LCR141" s="1095"/>
      <c r="LCS141" s="1095"/>
      <c r="LCT141" s="1095"/>
      <c r="LCU141" s="1095"/>
      <c r="LCV141" s="1095"/>
      <c r="LCW141" s="1095"/>
      <c r="LCX141" s="1095"/>
      <c r="LCY141" s="1095"/>
      <c r="LCZ141" s="1095"/>
      <c r="LDA141" s="1095"/>
      <c r="LDB141" s="1095"/>
      <c r="LDC141" s="1095"/>
      <c r="LDD141" s="1095"/>
      <c r="LDE141" s="1095"/>
      <c r="LDF141" s="1095"/>
      <c r="LDG141" s="1095"/>
      <c r="LDH141" s="1095"/>
      <c r="LDI141" s="1095"/>
      <c r="LDJ141" s="1095"/>
      <c r="LDK141" s="1095"/>
      <c r="LDL141" s="1095"/>
      <c r="LDM141" s="1095"/>
      <c r="LDN141" s="1095"/>
      <c r="LDO141" s="1095"/>
      <c r="LDP141" s="1095"/>
      <c r="LDQ141" s="1095"/>
      <c r="LDR141" s="1095"/>
      <c r="LDS141" s="1095"/>
      <c r="LDT141" s="1095"/>
      <c r="LDU141" s="1095"/>
      <c r="LDV141" s="1095"/>
      <c r="LDW141" s="1095"/>
      <c r="LDX141" s="1095"/>
      <c r="LDY141" s="1095"/>
      <c r="LDZ141" s="1095"/>
      <c r="LEA141" s="1095"/>
      <c r="LEB141" s="1095"/>
      <c r="LEC141" s="1095"/>
      <c r="LED141" s="1095"/>
      <c r="LEE141" s="1095"/>
      <c r="LEF141" s="1095"/>
      <c r="LEG141" s="1095"/>
      <c r="LEH141" s="1095"/>
      <c r="LEI141" s="1095"/>
      <c r="LEJ141" s="1095"/>
      <c r="LEK141" s="1095"/>
      <c r="LEL141" s="1095"/>
      <c r="LEM141" s="1095"/>
      <c r="LEN141" s="1095"/>
      <c r="LEO141" s="1095"/>
      <c r="LEP141" s="1095"/>
      <c r="LEQ141" s="1095"/>
      <c r="LER141" s="1095"/>
      <c r="LES141" s="1095"/>
      <c r="LET141" s="1095"/>
      <c r="LEU141" s="1095"/>
      <c r="LEV141" s="1095"/>
      <c r="LEW141" s="1095"/>
      <c r="LEX141" s="1095"/>
      <c r="LEY141" s="1095"/>
      <c r="LEZ141" s="1095"/>
      <c r="LFA141" s="1095"/>
      <c r="LFB141" s="1095"/>
      <c r="LFC141" s="1095"/>
      <c r="LFD141" s="1095"/>
      <c r="LFE141" s="1095"/>
      <c r="LFF141" s="1095"/>
      <c r="LFG141" s="1095"/>
      <c r="LFH141" s="1095"/>
      <c r="LFI141" s="1095"/>
      <c r="LFJ141" s="1095"/>
      <c r="LFK141" s="1095"/>
      <c r="LFL141" s="1095"/>
      <c r="LFM141" s="1095"/>
      <c r="LFN141" s="1095"/>
      <c r="LFO141" s="1095"/>
      <c r="LFP141" s="1095"/>
      <c r="LFQ141" s="1095"/>
      <c r="LFR141" s="1095"/>
      <c r="LFS141" s="1095"/>
      <c r="LFT141" s="1095"/>
      <c r="LFU141" s="1095"/>
      <c r="LFV141" s="1095"/>
      <c r="LFW141" s="1095"/>
      <c r="LFX141" s="1095"/>
      <c r="LFY141" s="1095"/>
      <c r="LFZ141" s="1095"/>
      <c r="LGA141" s="1095"/>
      <c r="LGB141" s="1095"/>
      <c r="LGC141" s="1095"/>
      <c r="LGD141" s="1095"/>
      <c r="LGE141" s="1095"/>
      <c r="LGF141" s="1095"/>
      <c r="LGG141" s="1095"/>
      <c r="LGH141" s="1095"/>
      <c r="LGI141" s="1095"/>
      <c r="LGJ141" s="1095"/>
      <c r="LGK141" s="1095"/>
      <c r="LGL141" s="1095"/>
      <c r="LGM141" s="1095"/>
      <c r="LGN141" s="1095"/>
      <c r="LGO141" s="1095"/>
      <c r="LGP141" s="1095"/>
      <c r="LGQ141" s="1095"/>
      <c r="LGR141" s="1095"/>
      <c r="LGS141" s="1095"/>
      <c r="LGT141" s="1095"/>
      <c r="LGU141" s="1095"/>
      <c r="LGV141" s="1095"/>
      <c r="LGW141" s="1095"/>
      <c r="LGX141" s="1095"/>
      <c r="LGY141" s="1095"/>
      <c r="LGZ141" s="1095"/>
      <c r="LHA141" s="1095"/>
      <c r="LHB141" s="1095"/>
      <c r="LHC141" s="1095"/>
      <c r="LHD141" s="1095"/>
      <c r="LHE141" s="1095"/>
      <c r="LHF141" s="1095"/>
      <c r="LHG141" s="1095"/>
      <c r="LHH141" s="1095"/>
      <c r="LHI141" s="1095"/>
      <c r="LHJ141" s="1095"/>
      <c r="LHK141" s="1095"/>
      <c r="LHL141" s="1095"/>
      <c r="LHM141" s="1095"/>
      <c r="LHN141" s="1095"/>
      <c r="LHO141" s="1095"/>
      <c r="LHP141" s="1095"/>
      <c r="LHQ141" s="1095"/>
      <c r="LHR141" s="1095"/>
      <c r="LHS141" s="1095"/>
      <c r="LHT141" s="1095"/>
      <c r="LHU141" s="1095"/>
      <c r="LHV141" s="1095"/>
      <c r="LHW141" s="1095"/>
      <c r="LHX141" s="1095"/>
      <c r="LHY141" s="1095"/>
      <c r="LHZ141" s="1095"/>
      <c r="LIA141" s="1095"/>
      <c r="LIB141" s="1095"/>
      <c r="LIC141" s="1095"/>
      <c r="LID141" s="1095"/>
      <c r="LIE141" s="1095"/>
      <c r="LIF141" s="1095"/>
      <c r="LIG141" s="1095"/>
      <c r="LIH141" s="1095"/>
      <c r="LII141" s="1095"/>
      <c r="LIJ141" s="1095"/>
      <c r="LIK141" s="1095"/>
      <c r="LIL141" s="1095"/>
      <c r="LIM141" s="1095"/>
      <c r="LIN141" s="1095"/>
      <c r="LIO141" s="1095"/>
      <c r="LIP141" s="1095"/>
      <c r="LIQ141" s="1095"/>
      <c r="LIR141" s="1095"/>
      <c r="LIS141" s="1095"/>
      <c r="LIT141" s="1095"/>
      <c r="LIU141" s="1095"/>
      <c r="LIV141" s="1095"/>
      <c r="LIW141" s="1095"/>
      <c r="LIX141" s="1095"/>
      <c r="LIY141" s="1095"/>
      <c r="LIZ141" s="1095"/>
      <c r="LJA141" s="1095"/>
      <c r="LJB141" s="1095"/>
      <c r="LJC141" s="1095"/>
      <c r="LJD141" s="1095"/>
      <c r="LJE141" s="1095"/>
      <c r="LJF141" s="1095"/>
      <c r="LJG141" s="1095"/>
      <c r="LJH141" s="1095"/>
      <c r="LJI141" s="1095"/>
      <c r="LJJ141" s="1095"/>
      <c r="LJK141" s="1095"/>
      <c r="LJL141" s="1095"/>
      <c r="LJM141" s="1095"/>
      <c r="LJN141" s="1095"/>
      <c r="LJO141" s="1095"/>
      <c r="LJP141" s="1095"/>
      <c r="LJQ141" s="1095"/>
      <c r="LJR141" s="1095"/>
      <c r="LJS141" s="1095"/>
      <c r="LJT141" s="1095"/>
      <c r="LJU141" s="1095"/>
      <c r="LJV141" s="1095"/>
      <c r="LJW141" s="1095"/>
      <c r="LJX141" s="1095"/>
      <c r="LJY141" s="1095"/>
      <c r="LJZ141" s="1095"/>
      <c r="LKA141" s="1095"/>
      <c r="LKB141" s="1095"/>
      <c r="LKC141" s="1095"/>
      <c r="LKD141" s="1095"/>
      <c r="LKE141" s="1095"/>
      <c r="LKF141" s="1095"/>
      <c r="LKG141" s="1095"/>
      <c r="LKH141" s="1095"/>
      <c r="LKI141" s="1095"/>
      <c r="LKJ141" s="1095"/>
      <c r="LKK141" s="1095"/>
      <c r="LKL141" s="1095"/>
      <c r="LKM141" s="1095"/>
      <c r="LKN141" s="1095"/>
      <c r="LKO141" s="1095"/>
      <c r="LKP141" s="1095"/>
      <c r="LKQ141" s="1095"/>
      <c r="LKR141" s="1095"/>
      <c r="LKS141" s="1095"/>
      <c r="LKT141" s="1095"/>
      <c r="LKU141" s="1095"/>
      <c r="LKV141" s="1095"/>
      <c r="LKW141" s="1095"/>
      <c r="LKX141" s="1095"/>
      <c r="LKY141" s="1095"/>
      <c r="LKZ141" s="1095"/>
      <c r="LLA141" s="1095"/>
      <c r="LLB141" s="1095"/>
      <c r="LLC141" s="1095"/>
      <c r="LLD141" s="1095"/>
      <c r="LLE141" s="1095"/>
      <c r="LLF141" s="1095"/>
      <c r="LLG141" s="1095"/>
      <c r="LLH141" s="1095"/>
      <c r="LLI141" s="1095"/>
      <c r="LLJ141" s="1095"/>
      <c r="LLK141" s="1095"/>
      <c r="LLL141" s="1095"/>
      <c r="LLM141" s="1095"/>
      <c r="LLN141" s="1095"/>
      <c r="LLO141" s="1095"/>
      <c r="LLP141" s="1095"/>
      <c r="LLQ141" s="1095"/>
      <c r="LLR141" s="1095"/>
      <c r="LLS141" s="1095"/>
      <c r="LLT141" s="1095"/>
      <c r="LLU141" s="1095"/>
      <c r="LLV141" s="1095"/>
      <c r="LLW141" s="1095"/>
      <c r="LLX141" s="1095"/>
      <c r="LLY141" s="1095"/>
      <c r="LLZ141" s="1095"/>
      <c r="LMA141" s="1095"/>
      <c r="LMB141" s="1095"/>
      <c r="LMC141" s="1095"/>
      <c r="LMD141" s="1095"/>
      <c r="LME141" s="1095"/>
      <c r="LMF141" s="1095"/>
      <c r="LMG141" s="1095"/>
      <c r="LMH141" s="1095"/>
      <c r="LMI141" s="1095"/>
      <c r="LMJ141" s="1095"/>
      <c r="LMK141" s="1095"/>
      <c r="LML141" s="1095"/>
      <c r="LMM141" s="1095"/>
      <c r="LMN141" s="1095"/>
      <c r="LMO141" s="1095"/>
      <c r="LMP141" s="1095"/>
      <c r="LMQ141" s="1095"/>
      <c r="LMR141" s="1095"/>
      <c r="LMS141" s="1095"/>
      <c r="LMT141" s="1095"/>
      <c r="LMU141" s="1095"/>
      <c r="LMV141" s="1095"/>
      <c r="LMW141" s="1095"/>
      <c r="LMX141" s="1095"/>
      <c r="LMY141" s="1095"/>
      <c r="LMZ141" s="1095"/>
      <c r="LNA141" s="1095"/>
      <c r="LNB141" s="1095"/>
      <c r="LNC141" s="1095"/>
      <c r="LND141" s="1095"/>
      <c r="LNE141" s="1095"/>
      <c r="LNF141" s="1095"/>
      <c r="LNG141" s="1095"/>
      <c r="LNH141" s="1095"/>
      <c r="LNI141" s="1095"/>
      <c r="LNJ141" s="1095"/>
      <c r="LNK141" s="1095"/>
      <c r="LNL141" s="1095"/>
      <c r="LNM141" s="1095"/>
      <c r="LNN141" s="1095"/>
      <c r="LNO141" s="1095"/>
      <c r="LNP141" s="1095"/>
      <c r="LNQ141" s="1095"/>
      <c r="LNR141" s="1095"/>
      <c r="LNS141" s="1095"/>
      <c r="LNT141" s="1095"/>
      <c r="LNU141" s="1095"/>
      <c r="LNV141" s="1095"/>
      <c r="LNW141" s="1095"/>
      <c r="LNX141" s="1095"/>
      <c r="LNY141" s="1095"/>
      <c r="LNZ141" s="1095"/>
      <c r="LOA141" s="1095"/>
      <c r="LOB141" s="1095"/>
      <c r="LOC141" s="1095"/>
      <c r="LOD141" s="1095"/>
      <c r="LOE141" s="1095"/>
      <c r="LOF141" s="1095"/>
      <c r="LOG141" s="1095"/>
      <c r="LOH141" s="1095"/>
      <c r="LOI141" s="1095"/>
      <c r="LOJ141" s="1095"/>
      <c r="LOK141" s="1095"/>
      <c r="LOL141" s="1095"/>
      <c r="LOM141" s="1095"/>
      <c r="LON141" s="1095"/>
      <c r="LOO141" s="1095"/>
      <c r="LOP141" s="1095"/>
      <c r="LOQ141" s="1095"/>
      <c r="LOR141" s="1095"/>
      <c r="LOS141" s="1095"/>
      <c r="LOT141" s="1095"/>
      <c r="LOU141" s="1095"/>
      <c r="LOV141" s="1095"/>
      <c r="LOW141" s="1095"/>
      <c r="LOX141" s="1095"/>
      <c r="LOY141" s="1095"/>
      <c r="LOZ141" s="1095"/>
      <c r="LPA141" s="1095"/>
      <c r="LPB141" s="1095"/>
      <c r="LPC141" s="1095"/>
      <c r="LPD141" s="1095"/>
      <c r="LPE141" s="1095"/>
      <c r="LPF141" s="1095"/>
      <c r="LPG141" s="1095"/>
      <c r="LPH141" s="1095"/>
      <c r="LPI141" s="1095"/>
      <c r="LPJ141" s="1095"/>
      <c r="LPK141" s="1095"/>
      <c r="LPL141" s="1095"/>
      <c r="LPM141" s="1095"/>
      <c r="LPN141" s="1095"/>
      <c r="LPO141" s="1095"/>
      <c r="LPP141" s="1095"/>
      <c r="LPQ141" s="1095"/>
      <c r="LPR141" s="1095"/>
      <c r="LPS141" s="1095"/>
      <c r="LPT141" s="1095"/>
      <c r="LPU141" s="1095"/>
      <c r="LPV141" s="1095"/>
      <c r="LPW141" s="1095"/>
      <c r="LPX141" s="1095"/>
      <c r="LPY141" s="1095"/>
      <c r="LPZ141" s="1095"/>
      <c r="LQA141" s="1095"/>
      <c r="LQB141" s="1095"/>
      <c r="LQC141" s="1095"/>
      <c r="LQD141" s="1095"/>
      <c r="LQE141" s="1095"/>
      <c r="LQF141" s="1095"/>
      <c r="LQG141" s="1095"/>
      <c r="LQH141" s="1095"/>
      <c r="LQI141" s="1095"/>
      <c r="LQJ141" s="1095"/>
      <c r="LQK141" s="1095"/>
      <c r="LQL141" s="1095"/>
      <c r="LQM141" s="1095"/>
      <c r="LQN141" s="1095"/>
      <c r="LQO141" s="1095"/>
      <c r="LQP141" s="1095"/>
      <c r="LQQ141" s="1095"/>
      <c r="LQR141" s="1095"/>
      <c r="LQS141" s="1095"/>
      <c r="LQT141" s="1095"/>
      <c r="LQU141" s="1095"/>
      <c r="LQV141" s="1095"/>
      <c r="LQW141" s="1095"/>
      <c r="LQX141" s="1095"/>
      <c r="LQY141" s="1095"/>
      <c r="LQZ141" s="1095"/>
      <c r="LRA141" s="1095"/>
      <c r="LRB141" s="1095"/>
      <c r="LRC141" s="1095"/>
      <c r="LRD141" s="1095"/>
      <c r="LRE141" s="1095"/>
      <c r="LRF141" s="1095"/>
      <c r="LRG141" s="1095"/>
      <c r="LRH141" s="1095"/>
      <c r="LRI141" s="1095"/>
      <c r="LRJ141" s="1095"/>
      <c r="LRK141" s="1095"/>
      <c r="LRL141" s="1095"/>
      <c r="LRM141" s="1095"/>
      <c r="LRN141" s="1095"/>
      <c r="LRO141" s="1095"/>
      <c r="LRP141" s="1095"/>
      <c r="LRQ141" s="1095"/>
      <c r="LRR141" s="1095"/>
      <c r="LRS141" s="1095"/>
      <c r="LRT141" s="1095"/>
      <c r="LRU141" s="1095"/>
      <c r="LRV141" s="1095"/>
      <c r="LRW141" s="1095"/>
      <c r="LRX141" s="1095"/>
      <c r="LRY141" s="1095"/>
      <c r="LRZ141" s="1095"/>
      <c r="LSA141" s="1095"/>
      <c r="LSB141" s="1095"/>
      <c r="LSC141" s="1095"/>
      <c r="LSD141" s="1095"/>
      <c r="LSE141" s="1095"/>
      <c r="LSF141" s="1095"/>
      <c r="LSG141" s="1095"/>
      <c r="LSH141" s="1095"/>
      <c r="LSI141" s="1095"/>
      <c r="LSJ141" s="1095"/>
      <c r="LSK141" s="1095"/>
      <c r="LSL141" s="1095"/>
      <c r="LSM141" s="1095"/>
      <c r="LSN141" s="1095"/>
      <c r="LSO141" s="1095"/>
      <c r="LSP141" s="1095"/>
      <c r="LSQ141" s="1095"/>
      <c r="LSR141" s="1095"/>
      <c r="LSS141" s="1095"/>
      <c r="LST141" s="1095"/>
      <c r="LSU141" s="1095"/>
      <c r="LSV141" s="1095"/>
      <c r="LSW141" s="1095"/>
      <c r="LSX141" s="1095"/>
      <c r="LSY141" s="1095"/>
      <c r="LSZ141" s="1095"/>
      <c r="LTA141" s="1095"/>
      <c r="LTB141" s="1095"/>
      <c r="LTC141" s="1095"/>
      <c r="LTD141" s="1095"/>
      <c r="LTE141" s="1095"/>
      <c r="LTF141" s="1095"/>
      <c r="LTG141" s="1095"/>
      <c r="LTH141" s="1095"/>
      <c r="LTI141" s="1095"/>
      <c r="LTJ141" s="1095"/>
      <c r="LTK141" s="1095"/>
      <c r="LTL141" s="1095"/>
      <c r="LTM141" s="1095"/>
      <c r="LTN141" s="1095"/>
      <c r="LTO141" s="1095"/>
      <c r="LTP141" s="1095"/>
      <c r="LTQ141" s="1095"/>
      <c r="LTR141" s="1095"/>
      <c r="LTS141" s="1095"/>
      <c r="LTT141" s="1095"/>
      <c r="LTU141" s="1095"/>
      <c r="LTV141" s="1095"/>
      <c r="LTW141" s="1095"/>
      <c r="LTX141" s="1095"/>
      <c r="LTY141" s="1095"/>
      <c r="LTZ141" s="1095"/>
      <c r="LUA141" s="1095"/>
      <c r="LUB141" s="1095"/>
      <c r="LUC141" s="1095"/>
      <c r="LUD141" s="1095"/>
      <c r="LUE141" s="1095"/>
      <c r="LUF141" s="1095"/>
      <c r="LUG141" s="1095"/>
      <c r="LUH141" s="1095"/>
      <c r="LUI141" s="1095"/>
      <c r="LUJ141" s="1095"/>
      <c r="LUK141" s="1095"/>
      <c r="LUL141" s="1095"/>
      <c r="LUM141" s="1095"/>
      <c r="LUN141" s="1095"/>
      <c r="LUO141" s="1095"/>
      <c r="LUP141" s="1095"/>
      <c r="LUQ141" s="1095"/>
      <c r="LUR141" s="1095"/>
      <c r="LUS141" s="1095"/>
      <c r="LUT141" s="1095"/>
      <c r="LUU141" s="1095"/>
      <c r="LUV141" s="1095"/>
      <c r="LUW141" s="1095"/>
      <c r="LUX141" s="1095"/>
      <c r="LUY141" s="1095"/>
      <c r="LUZ141" s="1095"/>
      <c r="LVA141" s="1095"/>
      <c r="LVB141" s="1095"/>
      <c r="LVC141" s="1095"/>
      <c r="LVD141" s="1095"/>
      <c r="LVE141" s="1095"/>
      <c r="LVF141" s="1095"/>
      <c r="LVG141" s="1095"/>
      <c r="LVH141" s="1095"/>
      <c r="LVI141" s="1095"/>
      <c r="LVJ141" s="1095"/>
      <c r="LVK141" s="1095"/>
      <c r="LVL141" s="1095"/>
      <c r="LVM141" s="1095"/>
      <c r="LVN141" s="1095"/>
      <c r="LVO141" s="1095"/>
      <c r="LVP141" s="1095"/>
      <c r="LVQ141" s="1095"/>
      <c r="LVR141" s="1095"/>
      <c r="LVS141" s="1095"/>
      <c r="LVT141" s="1095"/>
      <c r="LVU141" s="1095"/>
      <c r="LVV141" s="1095"/>
      <c r="LVW141" s="1095"/>
      <c r="LVX141" s="1095"/>
      <c r="LVY141" s="1095"/>
      <c r="LVZ141" s="1095"/>
      <c r="LWA141" s="1095"/>
      <c r="LWB141" s="1095"/>
      <c r="LWC141" s="1095"/>
      <c r="LWD141" s="1095"/>
      <c r="LWE141" s="1095"/>
      <c r="LWF141" s="1095"/>
      <c r="LWG141" s="1095"/>
      <c r="LWH141" s="1095"/>
      <c r="LWI141" s="1095"/>
      <c r="LWJ141" s="1095"/>
      <c r="LWK141" s="1095"/>
      <c r="LWL141" s="1095"/>
      <c r="LWM141" s="1095"/>
      <c r="LWN141" s="1095"/>
      <c r="LWO141" s="1095"/>
      <c r="LWP141" s="1095"/>
      <c r="LWQ141" s="1095"/>
      <c r="LWR141" s="1095"/>
      <c r="LWS141" s="1095"/>
      <c r="LWT141" s="1095"/>
      <c r="LWU141" s="1095"/>
      <c r="LWV141" s="1095"/>
      <c r="LWW141" s="1095"/>
      <c r="LWX141" s="1095"/>
      <c r="LWY141" s="1095"/>
      <c r="LWZ141" s="1095"/>
      <c r="LXA141" s="1095"/>
      <c r="LXB141" s="1095"/>
      <c r="LXC141" s="1095"/>
      <c r="LXD141" s="1095"/>
      <c r="LXE141" s="1095"/>
      <c r="LXF141" s="1095"/>
      <c r="LXG141" s="1095"/>
      <c r="LXH141" s="1095"/>
      <c r="LXI141" s="1095"/>
      <c r="LXJ141" s="1095"/>
      <c r="LXK141" s="1095"/>
      <c r="LXL141" s="1095"/>
      <c r="LXM141" s="1095"/>
      <c r="LXN141" s="1095"/>
      <c r="LXO141" s="1095"/>
      <c r="LXP141" s="1095"/>
      <c r="LXQ141" s="1095"/>
      <c r="LXR141" s="1095"/>
      <c r="LXS141" s="1095"/>
      <c r="LXT141" s="1095"/>
      <c r="LXU141" s="1095"/>
      <c r="LXV141" s="1095"/>
      <c r="LXW141" s="1095"/>
      <c r="LXX141" s="1095"/>
      <c r="LXY141" s="1095"/>
      <c r="LXZ141" s="1095"/>
      <c r="LYA141" s="1095"/>
      <c r="LYB141" s="1095"/>
      <c r="LYC141" s="1095"/>
      <c r="LYD141" s="1095"/>
      <c r="LYE141" s="1095"/>
      <c r="LYF141" s="1095"/>
      <c r="LYG141" s="1095"/>
      <c r="LYH141" s="1095"/>
      <c r="LYI141" s="1095"/>
      <c r="LYJ141" s="1095"/>
      <c r="LYK141" s="1095"/>
      <c r="LYL141" s="1095"/>
      <c r="LYM141" s="1095"/>
      <c r="LYN141" s="1095"/>
      <c r="LYO141" s="1095"/>
      <c r="LYP141" s="1095"/>
      <c r="LYQ141" s="1095"/>
      <c r="LYR141" s="1095"/>
      <c r="LYS141" s="1095"/>
      <c r="LYT141" s="1095"/>
      <c r="LYU141" s="1095"/>
      <c r="LYV141" s="1095"/>
      <c r="LYW141" s="1095"/>
      <c r="LYX141" s="1095"/>
      <c r="LYY141" s="1095"/>
      <c r="LYZ141" s="1095"/>
      <c r="LZA141" s="1095"/>
      <c r="LZB141" s="1095"/>
      <c r="LZC141" s="1095"/>
      <c r="LZD141" s="1095"/>
      <c r="LZE141" s="1095"/>
      <c r="LZF141" s="1095"/>
      <c r="LZG141" s="1095"/>
      <c r="LZH141" s="1095"/>
      <c r="LZI141" s="1095"/>
      <c r="LZJ141" s="1095"/>
      <c r="LZK141" s="1095"/>
      <c r="LZL141" s="1095"/>
      <c r="LZM141" s="1095"/>
      <c r="LZN141" s="1095"/>
      <c r="LZO141" s="1095"/>
      <c r="LZP141" s="1095"/>
      <c r="LZQ141" s="1095"/>
      <c r="LZR141" s="1095"/>
      <c r="LZS141" s="1095"/>
      <c r="LZT141" s="1095"/>
      <c r="LZU141" s="1095"/>
      <c r="LZV141" s="1095"/>
      <c r="LZW141" s="1095"/>
      <c r="LZX141" s="1095"/>
      <c r="LZY141" s="1095"/>
      <c r="LZZ141" s="1095"/>
      <c r="MAA141" s="1095"/>
      <c r="MAB141" s="1095"/>
      <c r="MAC141" s="1095"/>
      <c r="MAD141" s="1095"/>
      <c r="MAE141" s="1095"/>
      <c r="MAF141" s="1095"/>
      <c r="MAG141" s="1095"/>
      <c r="MAH141" s="1095"/>
      <c r="MAI141" s="1095"/>
      <c r="MAJ141" s="1095"/>
      <c r="MAK141" s="1095"/>
      <c r="MAL141" s="1095"/>
      <c r="MAM141" s="1095"/>
      <c r="MAN141" s="1095"/>
      <c r="MAO141" s="1095"/>
      <c r="MAP141" s="1095"/>
      <c r="MAQ141" s="1095"/>
      <c r="MAR141" s="1095"/>
      <c r="MAS141" s="1095"/>
      <c r="MAT141" s="1095"/>
      <c r="MAU141" s="1095"/>
      <c r="MAV141" s="1095"/>
      <c r="MAW141" s="1095"/>
      <c r="MAX141" s="1095"/>
      <c r="MAY141" s="1095"/>
      <c r="MAZ141" s="1095"/>
      <c r="MBA141" s="1095"/>
      <c r="MBB141" s="1095"/>
      <c r="MBC141" s="1095"/>
      <c r="MBD141" s="1095"/>
      <c r="MBE141" s="1095"/>
      <c r="MBF141" s="1095"/>
      <c r="MBG141" s="1095"/>
      <c r="MBH141" s="1095"/>
      <c r="MBI141" s="1095"/>
      <c r="MBJ141" s="1095"/>
      <c r="MBK141" s="1095"/>
      <c r="MBL141" s="1095"/>
      <c r="MBM141" s="1095"/>
      <c r="MBN141" s="1095"/>
      <c r="MBO141" s="1095"/>
      <c r="MBP141" s="1095"/>
      <c r="MBQ141" s="1095"/>
      <c r="MBR141" s="1095"/>
      <c r="MBS141" s="1095"/>
      <c r="MBT141" s="1095"/>
      <c r="MBU141" s="1095"/>
      <c r="MBV141" s="1095"/>
      <c r="MBW141" s="1095"/>
      <c r="MBX141" s="1095"/>
      <c r="MBY141" s="1095"/>
      <c r="MBZ141" s="1095"/>
      <c r="MCA141" s="1095"/>
      <c r="MCB141" s="1095"/>
      <c r="MCC141" s="1095"/>
      <c r="MCD141" s="1095"/>
      <c r="MCE141" s="1095"/>
      <c r="MCF141" s="1095"/>
      <c r="MCG141" s="1095"/>
      <c r="MCH141" s="1095"/>
      <c r="MCI141" s="1095"/>
      <c r="MCJ141" s="1095"/>
      <c r="MCK141" s="1095"/>
      <c r="MCL141" s="1095"/>
      <c r="MCM141" s="1095"/>
      <c r="MCN141" s="1095"/>
      <c r="MCO141" s="1095"/>
      <c r="MCP141" s="1095"/>
      <c r="MCQ141" s="1095"/>
      <c r="MCR141" s="1095"/>
      <c r="MCS141" s="1095"/>
      <c r="MCT141" s="1095"/>
      <c r="MCU141" s="1095"/>
      <c r="MCV141" s="1095"/>
      <c r="MCW141" s="1095"/>
      <c r="MCX141" s="1095"/>
      <c r="MCY141" s="1095"/>
      <c r="MCZ141" s="1095"/>
      <c r="MDA141" s="1095"/>
      <c r="MDB141" s="1095"/>
      <c r="MDC141" s="1095"/>
      <c r="MDD141" s="1095"/>
      <c r="MDE141" s="1095"/>
      <c r="MDF141" s="1095"/>
      <c r="MDG141" s="1095"/>
      <c r="MDH141" s="1095"/>
      <c r="MDI141" s="1095"/>
      <c r="MDJ141" s="1095"/>
      <c r="MDK141" s="1095"/>
      <c r="MDL141" s="1095"/>
      <c r="MDM141" s="1095"/>
      <c r="MDN141" s="1095"/>
      <c r="MDO141" s="1095"/>
      <c r="MDP141" s="1095"/>
      <c r="MDQ141" s="1095"/>
      <c r="MDR141" s="1095"/>
      <c r="MDS141" s="1095"/>
      <c r="MDT141" s="1095"/>
      <c r="MDU141" s="1095"/>
      <c r="MDV141" s="1095"/>
      <c r="MDW141" s="1095"/>
      <c r="MDX141" s="1095"/>
      <c r="MDY141" s="1095"/>
      <c r="MDZ141" s="1095"/>
      <c r="MEA141" s="1095"/>
      <c r="MEB141" s="1095"/>
      <c r="MEC141" s="1095"/>
      <c r="MED141" s="1095"/>
      <c r="MEE141" s="1095"/>
      <c r="MEF141" s="1095"/>
      <c r="MEG141" s="1095"/>
      <c r="MEH141" s="1095"/>
      <c r="MEI141" s="1095"/>
      <c r="MEJ141" s="1095"/>
      <c r="MEK141" s="1095"/>
      <c r="MEL141" s="1095"/>
      <c r="MEM141" s="1095"/>
      <c r="MEN141" s="1095"/>
      <c r="MEO141" s="1095"/>
      <c r="MEP141" s="1095"/>
      <c r="MEQ141" s="1095"/>
      <c r="MER141" s="1095"/>
      <c r="MES141" s="1095"/>
      <c r="MET141" s="1095"/>
      <c r="MEU141" s="1095"/>
      <c r="MEV141" s="1095"/>
      <c r="MEW141" s="1095"/>
      <c r="MEX141" s="1095"/>
      <c r="MEY141" s="1095"/>
      <c r="MEZ141" s="1095"/>
      <c r="MFA141" s="1095"/>
      <c r="MFB141" s="1095"/>
      <c r="MFC141" s="1095"/>
      <c r="MFD141" s="1095"/>
      <c r="MFE141" s="1095"/>
      <c r="MFF141" s="1095"/>
      <c r="MFG141" s="1095"/>
      <c r="MFH141" s="1095"/>
      <c r="MFI141" s="1095"/>
      <c r="MFJ141" s="1095"/>
      <c r="MFK141" s="1095"/>
      <c r="MFL141" s="1095"/>
      <c r="MFM141" s="1095"/>
      <c r="MFN141" s="1095"/>
      <c r="MFO141" s="1095"/>
      <c r="MFP141" s="1095"/>
      <c r="MFQ141" s="1095"/>
      <c r="MFR141" s="1095"/>
      <c r="MFS141" s="1095"/>
      <c r="MFT141" s="1095"/>
      <c r="MFU141" s="1095"/>
      <c r="MFV141" s="1095"/>
      <c r="MFW141" s="1095"/>
      <c r="MFX141" s="1095"/>
      <c r="MFY141" s="1095"/>
      <c r="MFZ141" s="1095"/>
      <c r="MGA141" s="1095"/>
      <c r="MGB141" s="1095"/>
      <c r="MGC141" s="1095"/>
      <c r="MGD141" s="1095"/>
      <c r="MGE141" s="1095"/>
      <c r="MGF141" s="1095"/>
      <c r="MGG141" s="1095"/>
      <c r="MGH141" s="1095"/>
      <c r="MGI141" s="1095"/>
      <c r="MGJ141" s="1095"/>
      <c r="MGK141" s="1095"/>
      <c r="MGL141" s="1095"/>
      <c r="MGM141" s="1095"/>
      <c r="MGN141" s="1095"/>
      <c r="MGO141" s="1095"/>
      <c r="MGP141" s="1095"/>
      <c r="MGQ141" s="1095"/>
      <c r="MGR141" s="1095"/>
      <c r="MGS141" s="1095"/>
      <c r="MGT141" s="1095"/>
      <c r="MGU141" s="1095"/>
      <c r="MGV141" s="1095"/>
      <c r="MGW141" s="1095"/>
      <c r="MGX141" s="1095"/>
      <c r="MGY141" s="1095"/>
      <c r="MGZ141" s="1095"/>
      <c r="MHA141" s="1095"/>
      <c r="MHB141" s="1095"/>
      <c r="MHC141" s="1095"/>
      <c r="MHD141" s="1095"/>
      <c r="MHE141" s="1095"/>
      <c r="MHF141" s="1095"/>
      <c r="MHG141" s="1095"/>
      <c r="MHH141" s="1095"/>
      <c r="MHI141" s="1095"/>
      <c r="MHJ141" s="1095"/>
      <c r="MHK141" s="1095"/>
      <c r="MHL141" s="1095"/>
      <c r="MHM141" s="1095"/>
      <c r="MHN141" s="1095"/>
      <c r="MHO141" s="1095"/>
      <c r="MHP141" s="1095"/>
      <c r="MHQ141" s="1095"/>
      <c r="MHR141" s="1095"/>
      <c r="MHS141" s="1095"/>
      <c r="MHT141" s="1095"/>
      <c r="MHU141" s="1095"/>
      <c r="MHV141" s="1095"/>
      <c r="MHW141" s="1095"/>
      <c r="MHX141" s="1095"/>
      <c r="MHY141" s="1095"/>
      <c r="MHZ141" s="1095"/>
      <c r="MIA141" s="1095"/>
      <c r="MIB141" s="1095"/>
      <c r="MIC141" s="1095"/>
      <c r="MID141" s="1095"/>
      <c r="MIE141" s="1095"/>
      <c r="MIF141" s="1095"/>
      <c r="MIG141" s="1095"/>
      <c r="MIH141" s="1095"/>
      <c r="MII141" s="1095"/>
      <c r="MIJ141" s="1095"/>
      <c r="MIK141" s="1095"/>
      <c r="MIL141" s="1095"/>
      <c r="MIM141" s="1095"/>
      <c r="MIN141" s="1095"/>
      <c r="MIO141" s="1095"/>
      <c r="MIP141" s="1095"/>
      <c r="MIQ141" s="1095"/>
      <c r="MIR141" s="1095"/>
      <c r="MIS141" s="1095"/>
      <c r="MIT141" s="1095"/>
      <c r="MIU141" s="1095"/>
      <c r="MIV141" s="1095"/>
      <c r="MIW141" s="1095"/>
      <c r="MIX141" s="1095"/>
      <c r="MIY141" s="1095"/>
      <c r="MIZ141" s="1095"/>
      <c r="MJA141" s="1095"/>
      <c r="MJB141" s="1095"/>
      <c r="MJC141" s="1095"/>
      <c r="MJD141" s="1095"/>
      <c r="MJE141" s="1095"/>
      <c r="MJF141" s="1095"/>
      <c r="MJG141" s="1095"/>
      <c r="MJH141" s="1095"/>
      <c r="MJI141" s="1095"/>
      <c r="MJJ141" s="1095"/>
      <c r="MJK141" s="1095"/>
      <c r="MJL141" s="1095"/>
      <c r="MJM141" s="1095"/>
      <c r="MJN141" s="1095"/>
      <c r="MJO141" s="1095"/>
      <c r="MJP141" s="1095"/>
      <c r="MJQ141" s="1095"/>
      <c r="MJR141" s="1095"/>
      <c r="MJS141" s="1095"/>
      <c r="MJT141" s="1095"/>
      <c r="MJU141" s="1095"/>
      <c r="MJV141" s="1095"/>
      <c r="MJW141" s="1095"/>
      <c r="MJX141" s="1095"/>
      <c r="MJY141" s="1095"/>
      <c r="MJZ141" s="1095"/>
      <c r="MKA141" s="1095"/>
      <c r="MKB141" s="1095"/>
      <c r="MKC141" s="1095"/>
      <c r="MKD141" s="1095"/>
      <c r="MKE141" s="1095"/>
      <c r="MKF141" s="1095"/>
      <c r="MKG141" s="1095"/>
      <c r="MKH141" s="1095"/>
      <c r="MKI141" s="1095"/>
      <c r="MKJ141" s="1095"/>
      <c r="MKK141" s="1095"/>
      <c r="MKL141" s="1095"/>
      <c r="MKM141" s="1095"/>
      <c r="MKN141" s="1095"/>
      <c r="MKO141" s="1095"/>
      <c r="MKP141" s="1095"/>
      <c r="MKQ141" s="1095"/>
      <c r="MKR141" s="1095"/>
      <c r="MKS141" s="1095"/>
      <c r="MKT141" s="1095"/>
      <c r="MKU141" s="1095"/>
      <c r="MKV141" s="1095"/>
      <c r="MKW141" s="1095"/>
      <c r="MKX141" s="1095"/>
      <c r="MKY141" s="1095"/>
      <c r="MKZ141" s="1095"/>
      <c r="MLA141" s="1095"/>
      <c r="MLB141" s="1095"/>
      <c r="MLC141" s="1095"/>
      <c r="MLD141" s="1095"/>
      <c r="MLE141" s="1095"/>
      <c r="MLF141" s="1095"/>
      <c r="MLG141" s="1095"/>
      <c r="MLH141" s="1095"/>
      <c r="MLI141" s="1095"/>
      <c r="MLJ141" s="1095"/>
      <c r="MLK141" s="1095"/>
      <c r="MLL141" s="1095"/>
      <c r="MLM141" s="1095"/>
      <c r="MLN141" s="1095"/>
      <c r="MLO141" s="1095"/>
      <c r="MLP141" s="1095"/>
      <c r="MLQ141" s="1095"/>
      <c r="MLR141" s="1095"/>
      <c r="MLS141" s="1095"/>
      <c r="MLT141" s="1095"/>
      <c r="MLU141" s="1095"/>
      <c r="MLV141" s="1095"/>
      <c r="MLW141" s="1095"/>
      <c r="MLX141" s="1095"/>
      <c r="MLY141" s="1095"/>
      <c r="MLZ141" s="1095"/>
      <c r="MMA141" s="1095"/>
      <c r="MMB141" s="1095"/>
      <c r="MMC141" s="1095"/>
      <c r="MMD141" s="1095"/>
      <c r="MME141" s="1095"/>
      <c r="MMF141" s="1095"/>
      <c r="MMG141" s="1095"/>
      <c r="MMH141" s="1095"/>
      <c r="MMI141" s="1095"/>
      <c r="MMJ141" s="1095"/>
      <c r="MMK141" s="1095"/>
      <c r="MML141" s="1095"/>
      <c r="MMM141" s="1095"/>
      <c r="MMN141" s="1095"/>
      <c r="MMO141" s="1095"/>
      <c r="MMP141" s="1095"/>
      <c r="MMQ141" s="1095"/>
      <c r="MMR141" s="1095"/>
      <c r="MMS141" s="1095"/>
      <c r="MMT141" s="1095"/>
      <c r="MMU141" s="1095"/>
      <c r="MMV141" s="1095"/>
      <c r="MMW141" s="1095"/>
      <c r="MMX141" s="1095"/>
      <c r="MMY141" s="1095"/>
      <c r="MMZ141" s="1095"/>
      <c r="MNA141" s="1095"/>
      <c r="MNB141" s="1095"/>
      <c r="MNC141" s="1095"/>
      <c r="MND141" s="1095"/>
      <c r="MNE141" s="1095"/>
      <c r="MNF141" s="1095"/>
      <c r="MNG141" s="1095"/>
      <c r="MNH141" s="1095"/>
      <c r="MNI141" s="1095"/>
      <c r="MNJ141" s="1095"/>
      <c r="MNK141" s="1095"/>
      <c r="MNL141" s="1095"/>
      <c r="MNM141" s="1095"/>
      <c r="MNN141" s="1095"/>
      <c r="MNO141" s="1095"/>
      <c r="MNP141" s="1095"/>
      <c r="MNQ141" s="1095"/>
      <c r="MNR141" s="1095"/>
      <c r="MNS141" s="1095"/>
      <c r="MNT141" s="1095"/>
      <c r="MNU141" s="1095"/>
      <c r="MNV141" s="1095"/>
      <c r="MNW141" s="1095"/>
      <c r="MNX141" s="1095"/>
      <c r="MNY141" s="1095"/>
      <c r="MNZ141" s="1095"/>
      <c r="MOA141" s="1095"/>
      <c r="MOB141" s="1095"/>
      <c r="MOC141" s="1095"/>
      <c r="MOD141" s="1095"/>
      <c r="MOE141" s="1095"/>
      <c r="MOF141" s="1095"/>
      <c r="MOG141" s="1095"/>
      <c r="MOH141" s="1095"/>
      <c r="MOI141" s="1095"/>
      <c r="MOJ141" s="1095"/>
      <c r="MOK141" s="1095"/>
      <c r="MOL141" s="1095"/>
      <c r="MOM141" s="1095"/>
      <c r="MON141" s="1095"/>
      <c r="MOO141" s="1095"/>
      <c r="MOP141" s="1095"/>
      <c r="MOQ141" s="1095"/>
      <c r="MOR141" s="1095"/>
      <c r="MOS141" s="1095"/>
      <c r="MOT141" s="1095"/>
      <c r="MOU141" s="1095"/>
      <c r="MOV141" s="1095"/>
      <c r="MOW141" s="1095"/>
      <c r="MOX141" s="1095"/>
      <c r="MOY141" s="1095"/>
      <c r="MOZ141" s="1095"/>
      <c r="MPA141" s="1095"/>
      <c r="MPB141" s="1095"/>
      <c r="MPC141" s="1095"/>
      <c r="MPD141" s="1095"/>
      <c r="MPE141" s="1095"/>
      <c r="MPF141" s="1095"/>
      <c r="MPG141" s="1095"/>
      <c r="MPH141" s="1095"/>
      <c r="MPI141" s="1095"/>
      <c r="MPJ141" s="1095"/>
      <c r="MPK141" s="1095"/>
      <c r="MPL141" s="1095"/>
      <c r="MPM141" s="1095"/>
      <c r="MPN141" s="1095"/>
      <c r="MPO141" s="1095"/>
      <c r="MPP141" s="1095"/>
      <c r="MPQ141" s="1095"/>
      <c r="MPR141" s="1095"/>
      <c r="MPS141" s="1095"/>
      <c r="MPT141" s="1095"/>
      <c r="MPU141" s="1095"/>
      <c r="MPV141" s="1095"/>
      <c r="MPW141" s="1095"/>
      <c r="MPX141" s="1095"/>
      <c r="MPY141" s="1095"/>
      <c r="MPZ141" s="1095"/>
      <c r="MQA141" s="1095"/>
      <c r="MQB141" s="1095"/>
      <c r="MQC141" s="1095"/>
      <c r="MQD141" s="1095"/>
      <c r="MQE141" s="1095"/>
      <c r="MQF141" s="1095"/>
      <c r="MQG141" s="1095"/>
      <c r="MQH141" s="1095"/>
      <c r="MQI141" s="1095"/>
      <c r="MQJ141" s="1095"/>
      <c r="MQK141" s="1095"/>
      <c r="MQL141" s="1095"/>
      <c r="MQM141" s="1095"/>
      <c r="MQN141" s="1095"/>
      <c r="MQO141" s="1095"/>
      <c r="MQP141" s="1095"/>
      <c r="MQQ141" s="1095"/>
      <c r="MQR141" s="1095"/>
      <c r="MQS141" s="1095"/>
      <c r="MQT141" s="1095"/>
      <c r="MQU141" s="1095"/>
      <c r="MQV141" s="1095"/>
      <c r="MQW141" s="1095"/>
      <c r="MQX141" s="1095"/>
      <c r="MQY141" s="1095"/>
      <c r="MQZ141" s="1095"/>
      <c r="MRA141" s="1095"/>
      <c r="MRB141" s="1095"/>
      <c r="MRC141" s="1095"/>
      <c r="MRD141" s="1095"/>
      <c r="MRE141" s="1095"/>
      <c r="MRF141" s="1095"/>
      <c r="MRG141" s="1095"/>
      <c r="MRH141" s="1095"/>
      <c r="MRI141" s="1095"/>
      <c r="MRJ141" s="1095"/>
      <c r="MRK141" s="1095"/>
      <c r="MRL141" s="1095"/>
      <c r="MRM141" s="1095"/>
      <c r="MRN141" s="1095"/>
      <c r="MRO141" s="1095"/>
      <c r="MRP141" s="1095"/>
      <c r="MRQ141" s="1095"/>
      <c r="MRR141" s="1095"/>
      <c r="MRS141" s="1095"/>
      <c r="MRT141" s="1095"/>
      <c r="MRU141" s="1095"/>
      <c r="MRV141" s="1095"/>
      <c r="MRW141" s="1095"/>
      <c r="MRX141" s="1095"/>
      <c r="MRY141" s="1095"/>
      <c r="MRZ141" s="1095"/>
      <c r="MSA141" s="1095"/>
      <c r="MSB141" s="1095"/>
      <c r="MSC141" s="1095"/>
      <c r="MSD141" s="1095"/>
      <c r="MSE141" s="1095"/>
      <c r="MSF141" s="1095"/>
      <c r="MSG141" s="1095"/>
      <c r="MSH141" s="1095"/>
      <c r="MSI141" s="1095"/>
      <c r="MSJ141" s="1095"/>
      <c r="MSK141" s="1095"/>
      <c r="MSL141" s="1095"/>
      <c r="MSM141" s="1095"/>
      <c r="MSN141" s="1095"/>
      <c r="MSO141" s="1095"/>
      <c r="MSP141" s="1095"/>
      <c r="MSQ141" s="1095"/>
      <c r="MSR141" s="1095"/>
      <c r="MSS141" s="1095"/>
      <c r="MST141" s="1095"/>
      <c r="MSU141" s="1095"/>
      <c r="MSV141" s="1095"/>
      <c r="MSW141" s="1095"/>
      <c r="MSX141" s="1095"/>
      <c r="MSY141" s="1095"/>
      <c r="MSZ141" s="1095"/>
      <c r="MTA141" s="1095"/>
      <c r="MTB141" s="1095"/>
      <c r="MTC141" s="1095"/>
      <c r="MTD141" s="1095"/>
      <c r="MTE141" s="1095"/>
      <c r="MTF141" s="1095"/>
      <c r="MTG141" s="1095"/>
      <c r="MTH141" s="1095"/>
      <c r="MTI141" s="1095"/>
      <c r="MTJ141" s="1095"/>
      <c r="MTK141" s="1095"/>
      <c r="MTL141" s="1095"/>
      <c r="MTM141" s="1095"/>
      <c r="MTN141" s="1095"/>
      <c r="MTO141" s="1095"/>
      <c r="MTP141" s="1095"/>
      <c r="MTQ141" s="1095"/>
      <c r="MTR141" s="1095"/>
      <c r="MTS141" s="1095"/>
      <c r="MTT141" s="1095"/>
      <c r="MTU141" s="1095"/>
      <c r="MTV141" s="1095"/>
      <c r="MTW141" s="1095"/>
      <c r="MTX141" s="1095"/>
      <c r="MTY141" s="1095"/>
      <c r="MTZ141" s="1095"/>
      <c r="MUA141" s="1095"/>
      <c r="MUB141" s="1095"/>
      <c r="MUC141" s="1095"/>
      <c r="MUD141" s="1095"/>
      <c r="MUE141" s="1095"/>
      <c r="MUF141" s="1095"/>
      <c r="MUG141" s="1095"/>
      <c r="MUH141" s="1095"/>
      <c r="MUI141" s="1095"/>
      <c r="MUJ141" s="1095"/>
      <c r="MUK141" s="1095"/>
      <c r="MUL141" s="1095"/>
      <c r="MUM141" s="1095"/>
      <c r="MUN141" s="1095"/>
      <c r="MUO141" s="1095"/>
      <c r="MUP141" s="1095"/>
      <c r="MUQ141" s="1095"/>
      <c r="MUR141" s="1095"/>
      <c r="MUS141" s="1095"/>
      <c r="MUT141" s="1095"/>
      <c r="MUU141" s="1095"/>
      <c r="MUV141" s="1095"/>
      <c r="MUW141" s="1095"/>
      <c r="MUX141" s="1095"/>
      <c r="MUY141" s="1095"/>
      <c r="MUZ141" s="1095"/>
      <c r="MVA141" s="1095"/>
      <c r="MVB141" s="1095"/>
      <c r="MVC141" s="1095"/>
      <c r="MVD141" s="1095"/>
      <c r="MVE141" s="1095"/>
      <c r="MVF141" s="1095"/>
      <c r="MVG141" s="1095"/>
      <c r="MVH141" s="1095"/>
      <c r="MVI141" s="1095"/>
      <c r="MVJ141" s="1095"/>
      <c r="MVK141" s="1095"/>
      <c r="MVL141" s="1095"/>
      <c r="MVM141" s="1095"/>
      <c r="MVN141" s="1095"/>
      <c r="MVO141" s="1095"/>
      <c r="MVP141" s="1095"/>
      <c r="MVQ141" s="1095"/>
      <c r="MVR141" s="1095"/>
      <c r="MVS141" s="1095"/>
      <c r="MVT141" s="1095"/>
      <c r="MVU141" s="1095"/>
      <c r="MVV141" s="1095"/>
      <c r="MVW141" s="1095"/>
      <c r="MVX141" s="1095"/>
      <c r="MVY141" s="1095"/>
      <c r="MVZ141" s="1095"/>
      <c r="MWA141" s="1095"/>
      <c r="MWB141" s="1095"/>
      <c r="MWC141" s="1095"/>
      <c r="MWD141" s="1095"/>
      <c r="MWE141" s="1095"/>
      <c r="MWF141" s="1095"/>
      <c r="MWG141" s="1095"/>
      <c r="MWH141" s="1095"/>
      <c r="MWI141" s="1095"/>
      <c r="MWJ141" s="1095"/>
      <c r="MWK141" s="1095"/>
      <c r="MWL141" s="1095"/>
      <c r="MWM141" s="1095"/>
      <c r="MWN141" s="1095"/>
      <c r="MWO141" s="1095"/>
      <c r="MWP141" s="1095"/>
      <c r="MWQ141" s="1095"/>
      <c r="MWR141" s="1095"/>
      <c r="MWS141" s="1095"/>
      <c r="MWT141" s="1095"/>
      <c r="MWU141" s="1095"/>
      <c r="MWV141" s="1095"/>
      <c r="MWW141" s="1095"/>
      <c r="MWX141" s="1095"/>
      <c r="MWY141" s="1095"/>
      <c r="MWZ141" s="1095"/>
      <c r="MXA141" s="1095"/>
      <c r="MXB141" s="1095"/>
      <c r="MXC141" s="1095"/>
      <c r="MXD141" s="1095"/>
      <c r="MXE141" s="1095"/>
      <c r="MXF141" s="1095"/>
      <c r="MXG141" s="1095"/>
      <c r="MXH141" s="1095"/>
      <c r="MXI141" s="1095"/>
      <c r="MXJ141" s="1095"/>
      <c r="MXK141" s="1095"/>
      <c r="MXL141" s="1095"/>
      <c r="MXM141" s="1095"/>
      <c r="MXN141" s="1095"/>
      <c r="MXO141" s="1095"/>
      <c r="MXP141" s="1095"/>
      <c r="MXQ141" s="1095"/>
      <c r="MXR141" s="1095"/>
      <c r="MXS141" s="1095"/>
      <c r="MXT141" s="1095"/>
      <c r="MXU141" s="1095"/>
      <c r="MXV141" s="1095"/>
      <c r="MXW141" s="1095"/>
      <c r="MXX141" s="1095"/>
      <c r="MXY141" s="1095"/>
      <c r="MXZ141" s="1095"/>
      <c r="MYA141" s="1095"/>
      <c r="MYB141" s="1095"/>
      <c r="MYC141" s="1095"/>
      <c r="MYD141" s="1095"/>
      <c r="MYE141" s="1095"/>
      <c r="MYF141" s="1095"/>
      <c r="MYG141" s="1095"/>
      <c r="MYH141" s="1095"/>
      <c r="MYI141" s="1095"/>
      <c r="MYJ141" s="1095"/>
      <c r="MYK141" s="1095"/>
      <c r="MYL141" s="1095"/>
      <c r="MYM141" s="1095"/>
      <c r="MYN141" s="1095"/>
      <c r="MYO141" s="1095"/>
      <c r="MYP141" s="1095"/>
      <c r="MYQ141" s="1095"/>
      <c r="MYR141" s="1095"/>
      <c r="MYS141" s="1095"/>
      <c r="MYT141" s="1095"/>
      <c r="MYU141" s="1095"/>
      <c r="MYV141" s="1095"/>
      <c r="MYW141" s="1095"/>
      <c r="MYX141" s="1095"/>
      <c r="MYY141" s="1095"/>
      <c r="MYZ141" s="1095"/>
      <c r="MZA141" s="1095"/>
      <c r="MZB141" s="1095"/>
      <c r="MZC141" s="1095"/>
      <c r="MZD141" s="1095"/>
      <c r="MZE141" s="1095"/>
      <c r="MZF141" s="1095"/>
      <c r="MZG141" s="1095"/>
      <c r="MZH141" s="1095"/>
      <c r="MZI141" s="1095"/>
      <c r="MZJ141" s="1095"/>
      <c r="MZK141" s="1095"/>
      <c r="MZL141" s="1095"/>
      <c r="MZM141" s="1095"/>
      <c r="MZN141" s="1095"/>
      <c r="MZO141" s="1095"/>
      <c r="MZP141" s="1095"/>
      <c r="MZQ141" s="1095"/>
      <c r="MZR141" s="1095"/>
      <c r="MZS141" s="1095"/>
      <c r="MZT141" s="1095"/>
      <c r="MZU141" s="1095"/>
      <c r="MZV141" s="1095"/>
      <c r="MZW141" s="1095"/>
      <c r="MZX141" s="1095"/>
      <c r="MZY141" s="1095"/>
      <c r="MZZ141" s="1095"/>
      <c r="NAA141" s="1095"/>
      <c r="NAB141" s="1095"/>
      <c r="NAC141" s="1095"/>
      <c r="NAD141" s="1095"/>
      <c r="NAE141" s="1095"/>
      <c r="NAF141" s="1095"/>
      <c r="NAG141" s="1095"/>
      <c r="NAH141" s="1095"/>
      <c r="NAI141" s="1095"/>
      <c r="NAJ141" s="1095"/>
      <c r="NAK141" s="1095"/>
      <c r="NAL141" s="1095"/>
      <c r="NAM141" s="1095"/>
      <c r="NAN141" s="1095"/>
      <c r="NAO141" s="1095"/>
      <c r="NAP141" s="1095"/>
      <c r="NAQ141" s="1095"/>
      <c r="NAR141" s="1095"/>
      <c r="NAS141" s="1095"/>
      <c r="NAT141" s="1095"/>
      <c r="NAU141" s="1095"/>
      <c r="NAV141" s="1095"/>
      <c r="NAW141" s="1095"/>
      <c r="NAX141" s="1095"/>
      <c r="NAY141" s="1095"/>
      <c r="NAZ141" s="1095"/>
      <c r="NBA141" s="1095"/>
      <c r="NBB141" s="1095"/>
      <c r="NBC141" s="1095"/>
      <c r="NBD141" s="1095"/>
      <c r="NBE141" s="1095"/>
      <c r="NBF141" s="1095"/>
      <c r="NBG141" s="1095"/>
      <c r="NBH141" s="1095"/>
      <c r="NBI141" s="1095"/>
      <c r="NBJ141" s="1095"/>
      <c r="NBK141" s="1095"/>
      <c r="NBL141" s="1095"/>
      <c r="NBM141" s="1095"/>
      <c r="NBN141" s="1095"/>
      <c r="NBO141" s="1095"/>
      <c r="NBP141" s="1095"/>
      <c r="NBQ141" s="1095"/>
      <c r="NBR141" s="1095"/>
      <c r="NBS141" s="1095"/>
      <c r="NBT141" s="1095"/>
      <c r="NBU141" s="1095"/>
      <c r="NBV141" s="1095"/>
      <c r="NBW141" s="1095"/>
      <c r="NBX141" s="1095"/>
      <c r="NBY141" s="1095"/>
      <c r="NBZ141" s="1095"/>
      <c r="NCA141" s="1095"/>
      <c r="NCB141" s="1095"/>
      <c r="NCC141" s="1095"/>
      <c r="NCD141" s="1095"/>
      <c r="NCE141" s="1095"/>
      <c r="NCF141" s="1095"/>
      <c r="NCG141" s="1095"/>
      <c r="NCH141" s="1095"/>
      <c r="NCI141" s="1095"/>
      <c r="NCJ141" s="1095"/>
      <c r="NCK141" s="1095"/>
      <c r="NCL141" s="1095"/>
      <c r="NCM141" s="1095"/>
      <c r="NCN141" s="1095"/>
      <c r="NCO141" s="1095"/>
      <c r="NCP141" s="1095"/>
      <c r="NCQ141" s="1095"/>
      <c r="NCR141" s="1095"/>
      <c r="NCS141" s="1095"/>
      <c r="NCT141" s="1095"/>
      <c r="NCU141" s="1095"/>
      <c r="NCV141" s="1095"/>
      <c r="NCW141" s="1095"/>
      <c r="NCX141" s="1095"/>
      <c r="NCY141" s="1095"/>
      <c r="NCZ141" s="1095"/>
      <c r="NDA141" s="1095"/>
      <c r="NDB141" s="1095"/>
      <c r="NDC141" s="1095"/>
      <c r="NDD141" s="1095"/>
      <c r="NDE141" s="1095"/>
      <c r="NDF141" s="1095"/>
      <c r="NDG141" s="1095"/>
      <c r="NDH141" s="1095"/>
      <c r="NDI141" s="1095"/>
      <c r="NDJ141" s="1095"/>
      <c r="NDK141" s="1095"/>
      <c r="NDL141" s="1095"/>
      <c r="NDM141" s="1095"/>
      <c r="NDN141" s="1095"/>
      <c r="NDO141" s="1095"/>
      <c r="NDP141" s="1095"/>
      <c r="NDQ141" s="1095"/>
      <c r="NDR141" s="1095"/>
      <c r="NDS141" s="1095"/>
      <c r="NDT141" s="1095"/>
      <c r="NDU141" s="1095"/>
      <c r="NDV141" s="1095"/>
      <c r="NDW141" s="1095"/>
      <c r="NDX141" s="1095"/>
      <c r="NDY141" s="1095"/>
      <c r="NDZ141" s="1095"/>
      <c r="NEA141" s="1095"/>
      <c r="NEB141" s="1095"/>
      <c r="NEC141" s="1095"/>
      <c r="NED141" s="1095"/>
      <c r="NEE141" s="1095"/>
      <c r="NEF141" s="1095"/>
      <c r="NEG141" s="1095"/>
      <c r="NEH141" s="1095"/>
      <c r="NEI141" s="1095"/>
      <c r="NEJ141" s="1095"/>
      <c r="NEK141" s="1095"/>
      <c r="NEL141" s="1095"/>
      <c r="NEM141" s="1095"/>
      <c r="NEN141" s="1095"/>
      <c r="NEO141" s="1095"/>
      <c r="NEP141" s="1095"/>
      <c r="NEQ141" s="1095"/>
      <c r="NER141" s="1095"/>
      <c r="NES141" s="1095"/>
      <c r="NET141" s="1095"/>
      <c r="NEU141" s="1095"/>
      <c r="NEV141" s="1095"/>
      <c r="NEW141" s="1095"/>
      <c r="NEX141" s="1095"/>
      <c r="NEY141" s="1095"/>
      <c r="NEZ141" s="1095"/>
      <c r="NFA141" s="1095"/>
      <c r="NFB141" s="1095"/>
      <c r="NFC141" s="1095"/>
      <c r="NFD141" s="1095"/>
      <c r="NFE141" s="1095"/>
      <c r="NFF141" s="1095"/>
      <c r="NFG141" s="1095"/>
      <c r="NFH141" s="1095"/>
      <c r="NFI141" s="1095"/>
      <c r="NFJ141" s="1095"/>
      <c r="NFK141" s="1095"/>
      <c r="NFL141" s="1095"/>
      <c r="NFM141" s="1095"/>
      <c r="NFN141" s="1095"/>
      <c r="NFO141" s="1095"/>
      <c r="NFP141" s="1095"/>
      <c r="NFQ141" s="1095"/>
      <c r="NFR141" s="1095"/>
      <c r="NFS141" s="1095"/>
      <c r="NFT141" s="1095"/>
      <c r="NFU141" s="1095"/>
      <c r="NFV141" s="1095"/>
      <c r="NFW141" s="1095"/>
      <c r="NFX141" s="1095"/>
      <c r="NFY141" s="1095"/>
      <c r="NFZ141" s="1095"/>
      <c r="NGA141" s="1095"/>
      <c r="NGB141" s="1095"/>
      <c r="NGC141" s="1095"/>
      <c r="NGD141" s="1095"/>
      <c r="NGE141" s="1095"/>
      <c r="NGF141" s="1095"/>
      <c r="NGG141" s="1095"/>
      <c r="NGH141" s="1095"/>
      <c r="NGI141" s="1095"/>
      <c r="NGJ141" s="1095"/>
      <c r="NGK141" s="1095"/>
      <c r="NGL141" s="1095"/>
      <c r="NGM141" s="1095"/>
      <c r="NGN141" s="1095"/>
      <c r="NGO141" s="1095"/>
      <c r="NGP141" s="1095"/>
      <c r="NGQ141" s="1095"/>
      <c r="NGR141" s="1095"/>
      <c r="NGS141" s="1095"/>
      <c r="NGT141" s="1095"/>
      <c r="NGU141" s="1095"/>
      <c r="NGV141" s="1095"/>
      <c r="NGW141" s="1095"/>
      <c r="NGX141" s="1095"/>
      <c r="NGY141" s="1095"/>
      <c r="NGZ141" s="1095"/>
      <c r="NHA141" s="1095"/>
      <c r="NHB141" s="1095"/>
      <c r="NHC141" s="1095"/>
      <c r="NHD141" s="1095"/>
      <c r="NHE141" s="1095"/>
      <c r="NHF141" s="1095"/>
      <c r="NHG141" s="1095"/>
      <c r="NHH141" s="1095"/>
      <c r="NHI141" s="1095"/>
      <c r="NHJ141" s="1095"/>
      <c r="NHK141" s="1095"/>
      <c r="NHL141" s="1095"/>
      <c r="NHM141" s="1095"/>
      <c r="NHN141" s="1095"/>
      <c r="NHO141" s="1095"/>
      <c r="NHP141" s="1095"/>
      <c r="NHQ141" s="1095"/>
      <c r="NHR141" s="1095"/>
      <c r="NHS141" s="1095"/>
      <c r="NHT141" s="1095"/>
      <c r="NHU141" s="1095"/>
      <c r="NHV141" s="1095"/>
      <c r="NHW141" s="1095"/>
      <c r="NHX141" s="1095"/>
      <c r="NHY141" s="1095"/>
      <c r="NHZ141" s="1095"/>
      <c r="NIA141" s="1095"/>
      <c r="NIB141" s="1095"/>
      <c r="NIC141" s="1095"/>
      <c r="NID141" s="1095"/>
      <c r="NIE141" s="1095"/>
      <c r="NIF141" s="1095"/>
      <c r="NIG141" s="1095"/>
      <c r="NIH141" s="1095"/>
      <c r="NII141" s="1095"/>
      <c r="NIJ141" s="1095"/>
      <c r="NIK141" s="1095"/>
      <c r="NIL141" s="1095"/>
      <c r="NIM141" s="1095"/>
      <c r="NIN141" s="1095"/>
      <c r="NIO141" s="1095"/>
      <c r="NIP141" s="1095"/>
      <c r="NIQ141" s="1095"/>
      <c r="NIR141" s="1095"/>
      <c r="NIS141" s="1095"/>
      <c r="NIT141" s="1095"/>
      <c r="NIU141" s="1095"/>
      <c r="NIV141" s="1095"/>
      <c r="NIW141" s="1095"/>
      <c r="NIX141" s="1095"/>
      <c r="NIY141" s="1095"/>
      <c r="NIZ141" s="1095"/>
      <c r="NJA141" s="1095"/>
      <c r="NJB141" s="1095"/>
      <c r="NJC141" s="1095"/>
      <c r="NJD141" s="1095"/>
      <c r="NJE141" s="1095"/>
      <c r="NJF141" s="1095"/>
      <c r="NJG141" s="1095"/>
      <c r="NJH141" s="1095"/>
      <c r="NJI141" s="1095"/>
      <c r="NJJ141" s="1095"/>
      <c r="NJK141" s="1095"/>
      <c r="NJL141" s="1095"/>
      <c r="NJM141" s="1095"/>
      <c r="NJN141" s="1095"/>
      <c r="NJO141" s="1095"/>
      <c r="NJP141" s="1095"/>
      <c r="NJQ141" s="1095"/>
      <c r="NJR141" s="1095"/>
      <c r="NJS141" s="1095"/>
      <c r="NJT141" s="1095"/>
      <c r="NJU141" s="1095"/>
      <c r="NJV141" s="1095"/>
      <c r="NJW141" s="1095"/>
      <c r="NJX141" s="1095"/>
      <c r="NJY141" s="1095"/>
      <c r="NJZ141" s="1095"/>
      <c r="NKA141" s="1095"/>
      <c r="NKB141" s="1095"/>
      <c r="NKC141" s="1095"/>
      <c r="NKD141" s="1095"/>
      <c r="NKE141" s="1095"/>
      <c r="NKF141" s="1095"/>
      <c r="NKG141" s="1095"/>
      <c r="NKH141" s="1095"/>
      <c r="NKI141" s="1095"/>
      <c r="NKJ141" s="1095"/>
      <c r="NKK141" s="1095"/>
      <c r="NKL141" s="1095"/>
      <c r="NKM141" s="1095"/>
      <c r="NKN141" s="1095"/>
      <c r="NKO141" s="1095"/>
      <c r="NKP141" s="1095"/>
      <c r="NKQ141" s="1095"/>
      <c r="NKR141" s="1095"/>
      <c r="NKS141" s="1095"/>
      <c r="NKT141" s="1095"/>
      <c r="NKU141" s="1095"/>
      <c r="NKV141" s="1095"/>
      <c r="NKW141" s="1095"/>
      <c r="NKX141" s="1095"/>
      <c r="NKY141" s="1095"/>
      <c r="NKZ141" s="1095"/>
      <c r="NLA141" s="1095"/>
      <c r="NLB141" s="1095"/>
      <c r="NLC141" s="1095"/>
      <c r="NLD141" s="1095"/>
      <c r="NLE141" s="1095"/>
      <c r="NLF141" s="1095"/>
      <c r="NLG141" s="1095"/>
      <c r="NLH141" s="1095"/>
      <c r="NLI141" s="1095"/>
      <c r="NLJ141" s="1095"/>
      <c r="NLK141" s="1095"/>
      <c r="NLL141" s="1095"/>
      <c r="NLM141" s="1095"/>
      <c r="NLN141" s="1095"/>
      <c r="NLO141" s="1095"/>
      <c r="NLP141" s="1095"/>
      <c r="NLQ141" s="1095"/>
      <c r="NLR141" s="1095"/>
      <c r="NLS141" s="1095"/>
      <c r="NLT141" s="1095"/>
      <c r="NLU141" s="1095"/>
      <c r="NLV141" s="1095"/>
      <c r="NLW141" s="1095"/>
      <c r="NLX141" s="1095"/>
      <c r="NLY141" s="1095"/>
      <c r="NLZ141" s="1095"/>
      <c r="NMA141" s="1095"/>
      <c r="NMB141" s="1095"/>
      <c r="NMC141" s="1095"/>
      <c r="NMD141" s="1095"/>
      <c r="NME141" s="1095"/>
      <c r="NMF141" s="1095"/>
      <c r="NMG141" s="1095"/>
      <c r="NMH141" s="1095"/>
      <c r="NMI141" s="1095"/>
      <c r="NMJ141" s="1095"/>
      <c r="NMK141" s="1095"/>
      <c r="NML141" s="1095"/>
      <c r="NMM141" s="1095"/>
      <c r="NMN141" s="1095"/>
      <c r="NMO141" s="1095"/>
      <c r="NMP141" s="1095"/>
      <c r="NMQ141" s="1095"/>
      <c r="NMR141" s="1095"/>
      <c r="NMS141" s="1095"/>
      <c r="NMT141" s="1095"/>
      <c r="NMU141" s="1095"/>
      <c r="NMV141" s="1095"/>
      <c r="NMW141" s="1095"/>
      <c r="NMX141" s="1095"/>
      <c r="NMY141" s="1095"/>
      <c r="NMZ141" s="1095"/>
      <c r="NNA141" s="1095"/>
      <c r="NNB141" s="1095"/>
      <c r="NNC141" s="1095"/>
      <c r="NND141" s="1095"/>
      <c r="NNE141" s="1095"/>
      <c r="NNF141" s="1095"/>
      <c r="NNG141" s="1095"/>
      <c r="NNH141" s="1095"/>
      <c r="NNI141" s="1095"/>
      <c r="NNJ141" s="1095"/>
      <c r="NNK141" s="1095"/>
      <c r="NNL141" s="1095"/>
      <c r="NNM141" s="1095"/>
      <c r="NNN141" s="1095"/>
      <c r="NNO141" s="1095"/>
      <c r="NNP141" s="1095"/>
      <c r="NNQ141" s="1095"/>
      <c r="NNR141" s="1095"/>
      <c r="NNS141" s="1095"/>
      <c r="NNT141" s="1095"/>
      <c r="NNU141" s="1095"/>
      <c r="NNV141" s="1095"/>
      <c r="NNW141" s="1095"/>
      <c r="NNX141" s="1095"/>
      <c r="NNY141" s="1095"/>
      <c r="NNZ141" s="1095"/>
      <c r="NOA141" s="1095"/>
      <c r="NOB141" s="1095"/>
      <c r="NOC141" s="1095"/>
      <c r="NOD141" s="1095"/>
      <c r="NOE141" s="1095"/>
      <c r="NOF141" s="1095"/>
      <c r="NOG141" s="1095"/>
      <c r="NOH141" s="1095"/>
      <c r="NOI141" s="1095"/>
      <c r="NOJ141" s="1095"/>
      <c r="NOK141" s="1095"/>
      <c r="NOL141" s="1095"/>
      <c r="NOM141" s="1095"/>
      <c r="NON141" s="1095"/>
      <c r="NOO141" s="1095"/>
      <c r="NOP141" s="1095"/>
      <c r="NOQ141" s="1095"/>
      <c r="NOR141" s="1095"/>
      <c r="NOS141" s="1095"/>
      <c r="NOT141" s="1095"/>
      <c r="NOU141" s="1095"/>
      <c r="NOV141" s="1095"/>
      <c r="NOW141" s="1095"/>
      <c r="NOX141" s="1095"/>
      <c r="NOY141" s="1095"/>
      <c r="NOZ141" s="1095"/>
      <c r="NPA141" s="1095"/>
      <c r="NPB141" s="1095"/>
      <c r="NPC141" s="1095"/>
      <c r="NPD141" s="1095"/>
      <c r="NPE141" s="1095"/>
      <c r="NPF141" s="1095"/>
      <c r="NPG141" s="1095"/>
      <c r="NPH141" s="1095"/>
      <c r="NPI141" s="1095"/>
      <c r="NPJ141" s="1095"/>
      <c r="NPK141" s="1095"/>
      <c r="NPL141" s="1095"/>
      <c r="NPM141" s="1095"/>
      <c r="NPN141" s="1095"/>
      <c r="NPO141" s="1095"/>
      <c r="NPP141" s="1095"/>
      <c r="NPQ141" s="1095"/>
      <c r="NPR141" s="1095"/>
      <c r="NPS141" s="1095"/>
      <c r="NPT141" s="1095"/>
      <c r="NPU141" s="1095"/>
      <c r="NPV141" s="1095"/>
      <c r="NPW141" s="1095"/>
      <c r="NPX141" s="1095"/>
      <c r="NPY141" s="1095"/>
      <c r="NPZ141" s="1095"/>
      <c r="NQA141" s="1095"/>
      <c r="NQB141" s="1095"/>
      <c r="NQC141" s="1095"/>
      <c r="NQD141" s="1095"/>
      <c r="NQE141" s="1095"/>
      <c r="NQF141" s="1095"/>
      <c r="NQG141" s="1095"/>
      <c r="NQH141" s="1095"/>
      <c r="NQI141" s="1095"/>
      <c r="NQJ141" s="1095"/>
      <c r="NQK141" s="1095"/>
      <c r="NQL141" s="1095"/>
      <c r="NQM141" s="1095"/>
      <c r="NQN141" s="1095"/>
      <c r="NQO141" s="1095"/>
      <c r="NQP141" s="1095"/>
      <c r="NQQ141" s="1095"/>
      <c r="NQR141" s="1095"/>
      <c r="NQS141" s="1095"/>
      <c r="NQT141" s="1095"/>
      <c r="NQU141" s="1095"/>
      <c r="NQV141" s="1095"/>
      <c r="NQW141" s="1095"/>
      <c r="NQX141" s="1095"/>
      <c r="NQY141" s="1095"/>
      <c r="NQZ141" s="1095"/>
      <c r="NRA141" s="1095"/>
      <c r="NRB141" s="1095"/>
      <c r="NRC141" s="1095"/>
      <c r="NRD141" s="1095"/>
      <c r="NRE141" s="1095"/>
      <c r="NRF141" s="1095"/>
      <c r="NRG141" s="1095"/>
      <c r="NRH141" s="1095"/>
      <c r="NRI141" s="1095"/>
      <c r="NRJ141" s="1095"/>
      <c r="NRK141" s="1095"/>
      <c r="NRL141" s="1095"/>
      <c r="NRM141" s="1095"/>
      <c r="NRN141" s="1095"/>
      <c r="NRO141" s="1095"/>
      <c r="NRP141" s="1095"/>
      <c r="NRQ141" s="1095"/>
      <c r="NRR141" s="1095"/>
      <c r="NRS141" s="1095"/>
      <c r="NRT141" s="1095"/>
      <c r="NRU141" s="1095"/>
      <c r="NRV141" s="1095"/>
      <c r="NRW141" s="1095"/>
      <c r="NRX141" s="1095"/>
      <c r="NRY141" s="1095"/>
      <c r="NRZ141" s="1095"/>
      <c r="NSA141" s="1095"/>
      <c r="NSB141" s="1095"/>
      <c r="NSC141" s="1095"/>
      <c r="NSD141" s="1095"/>
      <c r="NSE141" s="1095"/>
      <c r="NSF141" s="1095"/>
      <c r="NSG141" s="1095"/>
      <c r="NSH141" s="1095"/>
      <c r="NSI141" s="1095"/>
      <c r="NSJ141" s="1095"/>
      <c r="NSK141" s="1095"/>
      <c r="NSL141" s="1095"/>
      <c r="NSM141" s="1095"/>
      <c r="NSN141" s="1095"/>
      <c r="NSO141" s="1095"/>
      <c r="NSP141" s="1095"/>
      <c r="NSQ141" s="1095"/>
      <c r="NSR141" s="1095"/>
      <c r="NSS141" s="1095"/>
      <c r="NST141" s="1095"/>
      <c r="NSU141" s="1095"/>
      <c r="NSV141" s="1095"/>
      <c r="NSW141" s="1095"/>
      <c r="NSX141" s="1095"/>
      <c r="NSY141" s="1095"/>
      <c r="NSZ141" s="1095"/>
      <c r="NTA141" s="1095"/>
      <c r="NTB141" s="1095"/>
      <c r="NTC141" s="1095"/>
      <c r="NTD141" s="1095"/>
      <c r="NTE141" s="1095"/>
      <c r="NTF141" s="1095"/>
      <c r="NTG141" s="1095"/>
      <c r="NTH141" s="1095"/>
      <c r="NTI141" s="1095"/>
      <c r="NTJ141" s="1095"/>
      <c r="NTK141" s="1095"/>
      <c r="NTL141" s="1095"/>
      <c r="NTM141" s="1095"/>
      <c r="NTN141" s="1095"/>
      <c r="NTO141" s="1095"/>
      <c r="NTP141" s="1095"/>
      <c r="NTQ141" s="1095"/>
      <c r="NTR141" s="1095"/>
      <c r="NTS141" s="1095"/>
      <c r="NTT141" s="1095"/>
      <c r="NTU141" s="1095"/>
      <c r="NTV141" s="1095"/>
      <c r="NTW141" s="1095"/>
      <c r="NTX141" s="1095"/>
      <c r="NTY141" s="1095"/>
      <c r="NTZ141" s="1095"/>
      <c r="NUA141" s="1095"/>
      <c r="NUB141" s="1095"/>
      <c r="NUC141" s="1095"/>
      <c r="NUD141" s="1095"/>
      <c r="NUE141" s="1095"/>
      <c r="NUF141" s="1095"/>
      <c r="NUG141" s="1095"/>
      <c r="NUH141" s="1095"/>
      <c r="NUI141" s="1095"/>
      <c r="NUJ141" s="1095"/>
      <c r="NUK141" s="1095"/>
      <c r="NUL141" s="1095"/>
      <c r="NUM141" s="1095"/>
      <c r="NUN141" s="1095"/>
      <c r="NUO141" s="1095"/>
      <c r="NUP141" s="1095"/>
      <c r="NUQ141" s="1095"/>
      <c r="NUR141" s="1095"/>
      <c r="NUS141" s="1095"/>
      <c r="NUT141" s="1095"/>
      <c r="NUU141" s="1095"/>
      <c r="NUV141" s="1095"/>
      <c r="NUW141" s="1095"/>
      <c r="NUX141" s="1095"/>
      <c r="NUY141" s="1095"/>
      <c r="NUZ141" s="1095"/>
      <c r="NVA141" s="1095"/>
      <c r="NVB141" s="1095"/>
      <c r="NVC141" s="1095"/>
      <c r="NVD141" s="1095"/>
      <c r="NVE141" s="1095"/>
      <c r="NVF141" s="1095"/>
      <c r="NVG141" s="1095"/>
      <c r="NVH141" s="1095"/>
      <c r="NVI141" s="1095"/>
      <c r="NVJ141" s="1095"/>
      <c r="NVK141" s="1095"/>
      <c r="NVL141" s="1095"/>
      <c r="NVM141" s="1095"/>
      <c r="NVN141" s="1095"/>
      <c r="NVO141" s="1095"/>
      <c r="NVP141" s="1095"/>
      <c r="NVQ141" s="1095"/>
      <c r="NVR141" s="1095"/>
      <c r="NVS141" s="1095"/>
      <c r="NVT141" s="1095"/>
      <c r="NVU141" s="1095"/>
      <c r="NVV141" s="1095"/>
      <c r="NVW141" s="1095"/>
      <c r="NVX141" s="1095"/>
      <c r="NVY141" s="1095"/>
      <c r="NVZ141" s="1095"/>
      <c r="NWA141" s="1095"/>
      <c r="NWB141" s="1095"/>
      <c r="NWC141" s="1095"/>
      <c r="NWD141" s="1095"/>
      <c r="NWE141" s="1095"/>
      <c r="NWF141" s="1095"/>
      <c r="NWG141" s="1095"/>
      <c r="NWH141" s="1095"/>
      <c r="NWI141" s="1095"/>
      <c r="NWJ141" s="1095"/>
      <c r="NWK141" s="1095"/>
      <c r="NWL141" s="1095"/>
      <c r="NWM141" s="1095"/>
      <c r="NWN141" s="1095"/>
      <c r="NWO141" s="1095"/>
      <c r="NWP141" s="1095"/>
      <c r="NWQ141" s="1095"/>
      <c r="NWR141" s="1095"/>
      <c r="NWS141" s="1095"/>
      <c r="NWT141" s="1095"/>
      <c r="NWU141" s="1095"/>
      <c r="NWV141" s="1095"/>
      <c r="NWW141" s="1095"/>
      <c r="NWX141" s="1095"/>
      <c r="NWY141" s="1095"/>
      <c r="NWZ141" s="1095"/>
      <c r="NXA141" s="1095"/>
      <c r="NXB141" s="1095"/>
      <c r="NXC141" s="1095"/>
      <c r="NXD141" s="1095"/>
      <c r="NXE141" s="1095"/>
      <c r="NXF141" s="1095"/>
      <c r="NXG141" s="1095"/>
      <c r="NXH141" s="1095"/>
      <c r="NXI141" s="1095"/>
      <c r="NXJ141" s="1095"/>
      <c r="NXK141" s="1095"/>
      <c r="NXL141" s="1095"/>
      <c r="NXM141" s="1095"/>
      <c r="NXN141" s="1095"/>
      <c r="NXO141" s="1095"/>
      <c r="NXP141" s="1095"/>
      <c r="NXQ141" s="1095"/>
      <c r="NXR141" s="1095"/>
      <c r="NXS141" s="1095"/>
      <c r="NXT141" s="1095"/>
      <c r="NXU141" s="1095"/>
      <c r="NXV141" s="1095"/>
      <c r="NXW141" s="1095"/>
      <c r="NXX141" s="1095"/>
      <c r="NXY141" s="1095"/>
      <c r="NXZ141" s="1095"/>
      <c r="NYA141" s="1095"/>
      <c r="NYB141" s="1095"/>
      <c r="NYC141" s="1095"/>
      <c r="NYD141" s="1095"/>
      <c r="NYE141" s="1095"/>
      <c r="NYF141" s="1095"/>
      <c r="NYG141" s="1095"/>
      <c r="NYH141" s="1095"/>
      <c r="NYI141" s="1095"/>
      <c r="NYJ141" s="1095"/>
      <c r="NYK141" s="1095"/>
      <c r="NYL141" s="1095"/>
      <c r="NYM141" s="1095"/>
      <c r="NYN141" s="1095"/>
      <c r="NYO141" s="1095"/>
      <c r="NYP141" s="1095"/>
      <c r="NYQ141" s="1095"/>
      <c r="NYR141" s="1095"/>
      <c r="NYS141" s="1095"/>
      <c r="NYT141" s="1095"/>
      <c r="NYU141" s="1095"/>
      <c r="NYV141" s="1095"/>
      <c r="NYW141" s="1095"/>
      <c r="NYX141" s="1095"/>
      <c r="NYY141" s="1095"/>
      <c r="NYZ141" s="1095"/>
      <c r="NZA141" s="1095"/>
      <c r="NZB141" s="1095"/>
      <c r="NZC141" s="1095"/>
      <c r="NZD141" s="1095"/>
      <c r="NZE141" s="1095"/>
      <c r="NZF141" s="1095"/>
      <c r="NZG141" s="1095"/>
      <c r="NZH141" s="1095"/>
      <c r="NZI141" s="1095"/>
      <c r="NZJ141" s="1095"/>
      <c r="NZK141" s="1095"/>
      <c r="NZL141" s="1095"/>
      <c r="NZM141" s="1095"/>
      <c r="NZN141" s="1095"/>
      <c r="NZO141" s="1095"/>
      <c r="NZP141" s="1095"/>
      <c r="NZQ141" s="1095"/>
      <c r="NZR141" s="1095"/>
      <c r="NZS141" s="1095"/>
      <c r="NZT141" s="1095"/>
      <c r="NZU141" s="1095"/>
      <c r="NZV141" s="1095"/>
      <c r="NZW141" s="1095"/>
      <c r="NZX141" s="1095"/>
      <c r="NZY141" s="1095"/>
      <c r="NZZ141" s="1095"/>
      <c r="OAA141" s="1095"/>
      <c r="OAB141" s="1095"/>
      <c r="OAC141" s="1095"/>
      <c r="OAD141" s="1095"/>
      <c r="OAE141" s="1095"/>
      <c r="OAF141" s="1095"/>
      <c r="OAG141" s="1095"/>
      <c r="OAH141" s="1095"/>
      <c r="OAI141" s="1095"/>
      <c r="OAJ141" s="1095"/>
      <c r="OAK141" s="1095"/>
      <c r="OAL141" s="1095"/>
      <c r="OAM141" s="1095"/>
      <c r="OAN141" s="1095"/>
      <c r="OAO141" s="1095"/>
      <c r="OAP141" s="1095"/>
      <c r="OAQ141" s="1095"/>
      <c r="OAR141" s="1095"/>
      <c r="OAS141" s="1095"/>
      <c r="OAT141" s="1095"/>
      <c r="OAU141" s="1095"/>
      <c r="OAV141" s="1095"/>
      <c r="OAW141" s="1095"/>
      <c r="OAX141" s="1095"/>
      <c r="OAY141" s="1095"/>
      <c r="OAZ141" s="1095"/>
      <c r="OBA141" s="1095"/>
      <c r="OBB141" s="1095"/>
      <c r="OBC141" s="1095"/>
      <c r="OBD141" s="1095"/>
      <c r="OBE141" s="1095"/>
      <c r="OBF141" s="1095"/>
      <c r="OBG141" s="1095"/>
      <c r="OBH141" s="1095"/>
      <c r="OBI141" s="1095"/>
      <c r="OBJ141" s="1095"/>
      <c r="OBK141" s="1095"/>
      <c r="OBL141" s="1095"/>
      <c r="OBM141" s="1095"/>
      <c r="OBN141" s="1095"/>
      <c r="OBO141" s="1095"/>
      <c r="OBP141" s="1095"/>
      <c r="OBQ141" s="1095"/>
      <c r="OBR141" s="1095"/>
      <c r="OBS141" s="1095"/>
      <c r="OBT141" s="1095"/>
      <c r="OBU141" s="1095"/>
      <c r="OBV141" s="1095"/>
      <c r="OBW141" s="1095"/>
      <c r="OBX141" s="1095"/>
      <c r="OBY141" s="1095"/>
      <c r="OBZ141" s="1095"/>
      <c r="OCA141" s="1095"/>
      <c r="OCB141" s="1095"/>
      <c r="OCC141" s="1095"/>
      <c r="OCD141" s="1095"/>
      <c r="OCE141" s="1095"/>
      <c r="OCF141" s="1095"/>
      <c r="OCG141" s="1095"/>
      <c r="OCH141" s="1095"/>
      <c r="OCI141" s="1095"/>
      <c r="OCJ141" s="1095"/>
      <c r="OCK141" s="1095"/>
      <c r="OCL141" s="1095"/>
      <c r="OCM141" s="1095"/>
      <c r="OCN141" s="1095"/>
      <c r="OCO141" s="1095"/>
      <c r="OCP141" s="1095"/>
      <c r="OCQ141" s="1095"/>
      <c r="OCR141" s="1095"/>
      <c r="OCS141" s="1095"/>
      <c r="OCT141" s="1095"/>
      <c r="OCU141" s="1095"/>
      <c r="OCV141" s="1095"/>
      <c r="OCW141" s="1095"/>
      <c r="OCX141" s="1095"/>
      <c r="OCY141" s="1095"/>
      <c r="OCZ141" s="1095"/>
      <c r="ODA141" s="1095"/>
      <c r="ODB141" s="1095"/>
      <c r="ODC141" s="1095"/>
      <c r="ODD141" s="1095"/>
      <c r="ODE141" s="1095"/>
      <c r="ODF141" s="1095"/>
      <c r="ODG141" s="1095"/>
      <c r="ODH141" s="1095"/>
      <c r="ODI141" s="1095"/>
      <c r="ODJ141" s="1095"/>
      <c r="ODK141" s="1095"/>
      <c r="ODL141" s="1095"/>
      <c r="ODM141" s="1095"/>
      <c r="ODN141" s="1095"/>
      <c r="ODO141" s="1095"/>
      <c r="ODP141" s="1095"/>
      <c r="ODQ141" s="1095"/>
      <c r="ODR141" s="1095"/>
      <c r="ODS141" s="1095"/>
      <c r="ODT141" s="1095"/>
      <c r="ODU141" s="1095"/>
      <c r="ODV141" s="1095"/>
      <c r="ODW141" s="1095"/>
      <c r="ODX141" s="1095"/>
      <c r="ODY141" s="1095"/>
      <c r="ODZ141" s="1095"/>
      <c r="OEA141" s="1095"/>
      <c r="OEB141" s="1095"/>
      <c r="OEC141" s="1095"/>
      <c r="OED141" s="1095"/>
      <c r="OEE141" s="1095"/>
      <c r="OEF141" s="1095"/>
      <c r="OEG141" s="1095"/>
      <c r="OEH141" s="1095"/>
      <c r="OEI141" s="1095"/>
      <c r="OEJ141" s="1095"/>
      <c r="OEK141" s="1095"/>
      <c r="OEL141" s="1095"/>
      <c r="OEM141" s="1095"/>
      <c r="OEN141" s="1095"/>
      <c r="OEO141" s="1095"/>
      <c r="OEP141" s="1095"/>
      <c r="OEQ141" s="1095"/>
      <c r="OER141" s="1095"/>
      <c r="OES141" s="1095"/>
      <c r="OET141" s="1095"/>
      <c r="OEU141" s="1095"/>
      <c r="OEV141" s="1095"/>
      <c r="OEW141" s="1095"/>
      <c r="OEX141" s="1095"/>
      <c r="OEY141" s="1095"/>
      <c r="OEZ141" s="1095"/>
      <c r="OFA141" s="1095"/>
      <c r="OFB141" s="1095"/>
      <c r="OFC141" s="1095"/>
      <c r="OFD141" s="1095"/>
      <c r="OFE141" s="1095"/>
      <c r="OFF141" s="1095"/>
      <c r="OFG141" s="1095"/>
      <c r="OFH141" s="1095"/>
      <c r="OFI141" s="1095"/>
      <c r="OFJ141" s="1095"/>
      <c r="OFK141" s="1095"/>
      <c r="OFL141" s="1095"/>
      <c r="OFM141" s="1095"/>
      <c r="OFN141" s="1095"/>
      <c r="OFO141" s="1095"/>
      <c r="OFP141" s="1095"/>
      <c r="OFQ141" s="1095"/>
      <c r="OFR141" s="1095"/>
      <c r="OFS141" s="1095"/>
      <c r="OFT141" s="1095"/>
      <c r="OFU141" s="1095"/>
      <c r="OFV141" s="1095"/>
      <c r="OFW141" s="1095"/>
      <c r="OFX141" s="1095"/>
      <c r="OFY141" s="1095"/>
      <c r="OFZ141" s="1095"/>
      <c r="OGA141" s="1095"/>
      <c r="OGB141" s="1095"/>
      <c r="OGC141" s="1095"/>
      <c r="OGD141" s="1095"/>
      <c r="OGE141" s="1095"/>
      <c r="OGF141" s="1095"/>
      <c r="OGG141" s="1095"/>
      <c r="OGH141" s="1095"/>
      <c r="OGI141" s="1095"/>
      <c r="OGJ141" s="1095"/>
      <c r="OGK141" s="1095"/>
      <c r="OGL141" s="1095"/>
      <c r="OGM141" s="1095"/>
      <c r="OGN141" s="1095"/>
      <c r="OGO141" s="1095"/>
      <c r="OGP141" s="1095"/>
      <c r="OGQ141" s="1095"/>
      <c r="OGR141" s="1095"/>
      <c r="OGS141" s="1095"/>
      <c r="OGT141" s="1095"/>
      <c r="OGU141" s="1095"/>
      <c r="OGV141" s="1095"/>
      <c r="OGW141" s="1095"/>
      <c r="OGX141" s="1095"/>
      <c r="OGY141" s="1095"/>
      <c r="OGZ141" s="1095"/>
      <c r="OHA141" s="1095"/>
      <c r="OHB141" s="1095"/>
      <c r="OHC141" s="1095"/>
      <c r="OHD141" s="1095"/>
      <c r="OHE141" s="1095"/>
      <c r="OHF141" s="1095"/>
      <c r="OHG141" s="1095"/>
      <c r="OHH141" s="1095"/>
      <c r="OHI141" s="1095"/>
      <c r="OHJ141" s="1095"/>
      <c r="OHK141" s="1095"/>
      <c r="OHL141" s="1095"/>
      <c r="OHM141" s="1095"/>
      <c r="OHN141" s="1095"/>
      <c r="OHO141" s="1095"/>
      <c r="OHP141" s="1095"/>
      <c r="OHQ141" s="1095"/>
      <c r="OHR141" s="1095"/>
      <c r="OHS141" s="1095"/>
      <c r="OHT141" s="1095"/>
      <c r="OHU141" s="1095"/>
      <c r="OHV141" s="1095"/>
      <c r="OHW141" s="1095"/>
      <c r="OHX141" s="1095"/>
      <c r="OHY141" s="1095"/>
      <c r="OHZ141" s="1095"/>
      <c r="OIA141" s="1095"/>
      <c r="OIB141" s="1095"/>
      <c r="OIC141" s="1095"/>
      <c r="OID141" s="1095"/>
      <c r="OIE141" s="1095"/>
      <c r="OIF141" s="1095"/>
      <c r="OIG141" s="1095"/>
      <c r="OIH141" s="1095"/>
      <c r="OII141" s="1095"/>
      <c r="OIJ141" s="1095"/>
      <c r="OIK141" s="1095"/>
      <c r="OIL141" s="1095"/>
      <c r="OIM141" s="1095"/>
      <c r="OIN141" s="1095"/>
      <c r="OIO141" s="1095"/>
      <c r="OIP141" s="1095"/>
      <c r="OIQ141" s="1095"/>
      <c r="OIR141" s="1095"/>
      <c r="OIS141" s="1095"/>
      <c r="OIT141" s="1095"/>
      <c r="OIU141" s="1095"/>
      <c r="OIV141" s="1095"/>
      <c r="OIW141" s="1095"/>
      <c r="OIX141" s="1095"/>
      <c r="OIY141" s="1095"/>
      <c r="OIZ141" s="1095"/>
      <c r="OJA141" s="1095"/>
      <c r="OJB141" s="1095"/>
      <c r="OJC141" s="1095"/>
      <c r="OJD141" s="1095"/>
      <c r="OJE141" s="1095"/>
      <c r="OJF141" s="1095"/>
      <c r="OJG141" s="1095"/>
      <c r="OJH141" s="1095"/>
      <c r="OJI141" s="1095"/>
      <c r="OJJ141" s="1095"/>
      <c r="OJK141" s="1095"/>
      <c r="OJL141" s="1095"/>
      <c r="OJM141" s="1095"/>
      <c r="OJN141" s="1095"/>
      <c r="OJO141" s="1095"/>
      <c r="OJP141" s="1095"/>
      <c r="OJQ141" s="1095"/>
      <c r="OJR141" s="1095"/>
      <c r="OJS141" s="1095"/>
      <c r="OJT141" s="1095"/>
      <c r="OJU141" s="1095"/>
      <c r="OJV141" s="1095"/>
      <c r="OJW141" s="1095"/>
      <c r="OJX141" s="1095"/>
      <c r="OJY141" s="1095"/>
      <c r="OJZ141" s="1095"/>
      <c r="OKA141" s="1095"/>
      <c r="OKB141" s="1095"/>
      <c r="OKC141" s="1095"/>
      <c r="OKD141" s="1095"/>
      <c r="OKE141" s="1095"/>
      <c r="OKF141" s="1095"/>
      <c r="OKG141" s="1095"/>
      <c r="OKH141" s="1095"/>
      <c r="OKI141" s="1095"/>
      <c r="OKJ141" s="1095"/>
      <c r="OKK141" s="1095"/>
      <c r="OKL141" s="1095"/>
      <c r="OKM141" s="1095"/>
      <c r="OKN141" s="1095"/>
      <c r="OKO141" s="1095"/>
      <c r="OKP141" s="1095"/>
      <c r="OKQ141" s="1095"/>
      <c r="OKR141" s="1095"/>
      <c r="OKS141" s="1095"/>
      <c r="OKT141" s="1095"/>
      <c r="OKU141" s="1095"/>
      <c r="OKV141" s="1095"/>
      <c r="OKW141" s="1095"/>
      <c r="OKX141" s="1095"/>
      <c r="OKY141" s="1095"/>
      <c r="OKZ141" s="1095"/>
      <c r="OLA141" s="1095"/>
      <c r="OLB141" s="1095"/>
      <c r="OLC141" s="1095"/>
      <c r="OLD141" s="1095"/>
      <c r="OLE141" s="1095"/>
      <c r="OLF141" s="1095"/>
      <c r="OLG141" s="1095"/>
      <c r="OLH141" s="1095"/>
      <c r="OLI141" s="1095"/>
      <c r="OLJ141" s="1095"/>
      <c r="OLK141" s="1095"/>
      <c r="OLL141" s="1095"/>
      <c r="OLM141" s="1095"/>
      <c r="OLN141" s="1095"/>
      <c r="OLO141" s="1095"/>
      <c r="OLP141" s="1095"/>
      <c r="OLQ141" s="1095"/>
      <c r="OLR141" s="1095"/>
      <c r="OLS141" s="1095"/>
      <c r="OLT141" s="1095"/>
      <c r="OLU141" s="1095"/>
      <c r="OLV141" s="1095"/>
      <c r="OLW141" s="1095"/>
      <c r="OLX141" s="1095"/>
      <c r="OLY141" s="1095"/>
      <c r="OLZ141" s="1095"/>
      <c r="OMA141" s="1095"/>
      <c r="OMB141" s="1095"/>
      <c r="OMC141" s="1095"/>
      <c r="OMD141" s="1095"/>
      <c r="OME141" s="1095"/>
      <c r="OMF141" s="1095"/>
      <c r="OMG141" s="1095"/>
      <c r="OMH141" s="1095"/>
      <c r="OMI141" s="1095"/>
      <c r="OMJ141" s="1095"/>
      <c r="OMK141" s="1095"/>
      <c r="OML141" s="1095"/>
      <c r="OMM141" s="1095"/>
      <c r="OMN141" s="1095"/>
      <c r="OMO141" s="1095"/>
      <c r="OMP141" s="1095"/>
      <c r="OMQ141" s="1095"/>
      <c r="OMR141" s="1095"/>
      <c r="OMS141" s="1095"/>
      <c r="OMT141" s="1095"/>
      <c r="OMU141" s="1095"/>
      <c r="OMV141" s="1095"/>
      <c r="OMW141" s="1095"/>
      <c r="OMX141" s="1095"/>
      <c r="OMY141" s="1095"/>
      <c r="OMZ141" s="1095"/>
      <c r="ONA141" s="1095"/>
      <c r="ONB141" s="1095"/>
      <c r="ONC141" s="1095"/>
      <c r="OND141" s="1095"/>
      <c r="ONE141" s="1095"/>
      <c r="ONF141" s="1095"/>
      <c r="ONG141" s="1095"/>
      <c r="ONH141" s="1095"/>
      <c r="ONI141" s="1095"/>
      <c r="ONJ141" s="1095"/>
      <c r="ONK141" s="1095"/>
      <c r="ONL141" s="1095"/>
      <c r="ONM141" s="1095"/>
      <c r="ONN141" s="1095"/>
      <c r="ONO141" s="1095"/>
      <c r="ONP141" s="1095"/>
      <c r="ONQ141" s="1095"/>
      <c r="ONR141" s="1095"/>
      <c r="ONS141" s="1095"/>
      <c r="ONT141" s="1095"/>
      <c r="ONU141" s="1095"/>
      <c r="ONV141" s="1095"/>
      <c r="ONW141" s="1095"/>
      <c r="ONX141" s="1095"/>
      <c r="ONY141" s="1095"/>
      <c r="ONZ141" s="1095"/>
      <c r="OOA141" s="1095"/>
      <c r="OOB141" s="1095"/>
      <c r="OOC141" s="1095"/>
      <c r="OOD141" s="1095"/>
      <c r="OOE141" s="1095"/>
      <c r="OOF141" s="1095"/>
      <c r="OOG141" s="1095"/>
      <c r="OOH141" s="1095"/>
      <c r="OOI141" s="1095"/>
      <c r="OOJ141" s="1095"/>
      <c r="OOK141" s="1095"/>
      <c r="OOL141" s="1095"/>
      <c r="OOM141" s="1095"/>
      <c r="OON141" s="1095"/>
      <c r="OOO141" s="1095"/>
      <c r="OOP141" s="1095"/>
      <c r="OOQ141" s="1095"/>
      <c r="OOR141" s="1095"/>
      <c r="OOS141" s="1095"/>
      <c r="OOT141" s="1095"/>
      <c r="OOU141" s="1095"/>
      <c r="OOV141" s="1095"/>
      <c r="OOW141" s="1095"/>
      <c r="OOX141" s="1095"/>
      <c r="OOY141" s="1095"/>
      <c r="OOZ141" s="1095"/>
      <c r="OPA141" s="1095"/>
      <c r="OPB141" s="1095"/>
      <c r="OPC141" s="1095"/>
      <c r="OPD141" s="1095"/>
      <c r="OPE141" s="1095"/>
      <c r="OPF141" s="1095"/>
      <c r="OPG141" s="1095"/>
      <c r="OPH141" s="1095"/>
      <c r="OPI141" s="1095"/>
      <c r="OPJ141" s="1095"/>
      <c r="OPK141" s="1095"/>
      <c r="OPL141" s="1095"/>
      <c r="OPM141" s="1095"/>
      <c r="OPN141" s="1095"/>
      <c r="OPO141" s="1095"/>
      <c r="OPP141" s="1095"/>
      <c r="OPQ141" s="1095"/>
      <c r="OPR141" s="1095"/>
      <c r="OPS141" s="1095"/>
      <c r="OPT141" s="1095"/>
      <c r="OPU141" s="1095"/>
      <c r="OPV141" s="1095"/>
      <c r="OPW141" s="1095"/>
      <c r="OPX141" s="1095"/>
      <c r="OPY141" s="1095"/>
      <c r="OPZ141" s="1095"/>
      <c r="OQA141" s="1095"/>
      <c r="OQB141" s="1095"/>
      <c r="OQC141" s="1095"/>
      <c r="OQD141" s="1095"/>
      <c r="OQE141" s="1095"/>
      <c r="OQF141" s="1095"/>
      <c r="OQG141" s="1095"/>
      <c r="OQH141" s="1095"/>
      <c r="OQI141" s="1095"/>
      <c r="OQJ141" s="1095"/>
      <c r="OQK141" s="1095"/>
      <c r="OQL141" s="1095"/>
      <c r="OQM141" s="1095"/>
      <c r="OQN141" s="1095"/>
      <c r="OQO141" s="1095"/>
      <c r="OQP141" s="1095"/>
      <c r="OQQ141" s="1095"/>
      <c r="OQR141" s="1095"/>
      <c r="OQS141" s="1095"/>
      <c r="OQT141" s="1095"/>
      <c r="OQU141" s="1095"/>
      <c r="OQV141" s="1095"/>
      <c r="OQW141" s="1095"/>
      <c r="OQX141" s="1095"/>
      <c r="OQY141" s="1095"/>
      <c r="OQZ141" s="1095"/>
      <c r="ORA141" s="1095"/>
      <c r="ORB141" s="1095"/>
      <c r="ORC141" s="1095"/>
      <c r="ORD141" s="1095"/>
      <c r="ORE141" s="1095"/>
      <c r="ORF141" s="1095"/>
      <c r="ORG141" s="1095"/>
      <c r="ORH141" s="1095"/>
      <c r="ORI141" s="1095"/>
      <c r="ORJ141" s="1095"/>
      <c r="ORK141" s="1095"/>
      <c r="ORL141" s="1095"/>
      <c r="ORM141" s="1095"/>
      <c r="ORN141" s="1095"/>
      <c r="ORO141" s="1095"/>
      <c r="ORP141" s="1095"/>
      <c r="ORQ141" s="1095"/>
      <c r="ORR141" s="1095"/>
      <c r="ORS141" s="1095"/>
      <c r="ORT141" s="1095"/>
      <c r="ORU141" s="1095"/>
      <c r="ORV141" s="1095"/>
      <c r="ORW141" s="1095"/>
      <c r="ORX141" s="1095"/>
      <c r="ORY141" s="1095"/>
      <c r="ORZ141" s="1095"/>
      <c r="OSA141" s="1095"/>
      <c r="OSB141" s="1095"/>
      <c r="OSC141" s="1095"/>
      <c r="OSD141" s="1095"/>
      <c r="OSE141" s="1095"/>
      <c r="OSF141" s="1095"/>
      <c r="OSG141" s="1095"/>
      <c r="OSH141" s="1095"/>
      <c r="OSI141" s="1095"/>
      <c r="OSJ141" s="1095"/>
      <c r="OSK141" s="1095"/>
      <c r="OSL141" s="1095"/>
      <c r="OSM141" s="1095"/>
      <c r="OSN141" s="1095"/>
      <c r="OSO141" s="1095"/>
      <c r="OSP141" s="1095"/>
      <c r="OSQ141" s="1095"/>
      <c r="OSR141" s="1095"/>
      <c r="OSS141" s="1095"/>
      <c r="OST141" s="1095"/>
      <c r="OSU141" s="1095"/>
      <c r="OSV141" s="1095"/>
      <c r="OSW141" s="1095"/>
      <c r="OSX141" s="1095"/>
      <c r="OSY141" s="1095"/>
      <c r="OSZ141" s="1095"/>
      <c r="OTA141" s="1095"/>
      <c r="OTB141" s="1095"/>
      <c r="OTC141" s="1095"/>
      <c r="OTD141" s="1095"/>
      <c r="OTE141" s="1095"/>
      <c r="OTF141" s="1095"/>
      <c r="OTG141" s="1095"/>
      <c r="OTH141" s="1095"/>
      <c r="OTI141" s="1095"/>
      <c r="OTJ141" s="1095"/>
      <c r="OTK141" s="1095"/>
      <c r="OTL141" s="1095"/>
      <c r="OTM141" s="1095"/>
      <c r="OTN141" s="1095"/>
      <c r="OTO141" s="1095"/>
      <c r="OTP141" s="1095"/>
      <c r="OTQ141" s="1095"/>
      <c r="OTR141" s="1095"/>
      <c r="OTS141" s="1095"/>
      <c r="OTT141" s="1095"/>
      <c r="OTU141" s="1095"/>
      <c r="OTV141" s="1095"/>
      <c r="OTW141" s="1095"/>
      <c r="OTX141" s="1095"/>
      <c r="OTY141" s="1095"/>
      <c r="OTZ141" s="1095"/>
      <c r="OUA141" s="1095"/>
      <c r="OUB141" s="1095"/>
      <c r="OUC141" s="1095"/>
      <c r="OUD141" s="1095"/>
      <c r="OUE141" s="1095"/>
      <c r="OUF141" s="1095"/>
      <c r="OUG141" s="1095"/>
      <c r="OUH141" s="1095"/>
      <c r="OUI141" s="1095"/>
      <c r="OUJ141" s="1095"/>
      <c r="OUK141" s="1095"/>
      <c r="OUL141" s="1095"/>
      <c r="OUM141" s="1095"/>
      <c r="OUN141" s="1095"/>
      <c r="OUO141" s="1095"/>
      <c r="OUP141" s="1095"/>
      <c r="OUQ141" s="1095"/>
      <c r="OUR141" s="1095"/>
      <c r="OUS141" s="1095"/>
      <c r="OUT141" s="1095"/>
      <c r="OUU141" s="1095"/>
      <c r="OUV141" s="1095"/>
      <c r="OUW141" s="1095"/>
      <c r="OUX141" s="1095"/>
      <c r="OUY141" s="1095"/>
      <c r="OUZ141" s="1095"/>
      <c r="OVA141" s="1095"/>
      <c r="OVB141" s="1095"/>
      <c r="OVC141" s="1095"/>
      <c r="OVD141" s="1095"/>
      <c r="OVE141" s="1095"/>
      <c r="OVF141" s="1095"/>
      <c r="OVG141" s="1095"/>
      <c r="OVH141" s="1095"/>
      <c r="OVI141" s="1095"/>
      <c r="OVJ141" s="1095"/>
      <c r="OVK141" s="1095"/>
      <c r="OVL141" s="1095"/>
      <c r="OVM141" s="1095"/>
      <c r="OVN141" s="1095"/>
      <c r="OVO141" s="1095"/>
      <c r="OVP141" s="1095"/>
      <c r="OVQ141" s="1095"/>
      <c r="OVR141" s="1095"/>
      <c r="OVS141" s="1095"/>
      <c r="OVT141" s="1095"/>
      <c r="OVU141" s="1095"/>
      <c r="OVV141" s="1095"/>
      <c r="OVW141" s="1095"/>
      <c r="OVX141" s="1095"/>
      <c r="OVY141" s="1095"/>
      <c r="OVZ141" s="1095"/>
      <c r="OWA141" s="1095"/>
      <c r="OWB141" s="1095"/>
      <c r="OWC141" s="1095"/>
      <c r="OWD141" s="1095"/>
      <c r="OWE141" s="1095"/>
      <c r="OWF141" s="1095"/>
      <c r="OWG141" s="1095"/>
      <c r="OWH141" s="1095"/>
      <c r="OWI141" s="1095"/>
      <c r="OWJ141" s="1095"/>
      <c r="OWK141" s="1095"/>
      <c r="OWL141" s="1095"/>
      <c r="OWM141" s="1095"/>
      <c r="OWN141" s="1095"/>
      <c r="OWO141" s="1095"/>
      <c r="OWP141" s="1095"/>
      <c r="OWQ141" s="1095"/>
      <c r="OWR141" s="1095"/>
      <c r="OWS141" s="1095"/>
      <c r="OWT141" s="1095"/>
      <c r="OWU141" s="1095"/>
      <c r="OWV141" s="1095"/>
      <c r="OWW141" s="1095"/>
      <c r="OWX141" s="1095"/>
      <c r="OWY141" s="1095"/>
      <c r="OWZ141" s="1095"/>
      <c r="OXA141" s="1095"/>
      <c r="OXB141" s="1095"/>
      <c r="OXC141" s="1095"/>
      <c r="OXD141" s="1095"/>
      <c r="OXE141" s="1095"/>
      <c r="OXF141" s="1095"/>
      <c r="OXG141" s="1095"/>
      <c r="OXH141" s="1095"/>
      <c r="OXI141" s="1095"/>
      <c r="OXJ141" s="1095"/>
      <c r="OXK141" s="1095"/>
      <c r="OXL141" s="1095"/>
      <c r="OXM141" s="1095"/>
      <c r="OXN141" s="1095"/>
      <c r="OXO141" s="1095"/>
      <c r="OXP141" s="1095"/>
      <c r="OXQ141" s="1095"/>
      <c r="OXR141" s="1095"/>
      <c r="OXS141" s="1095"/>
      <c r="OXT141" s="1095"/>
      <c r="OXU141" s="1095"/>
      <c r="OXV141" s="1095"/>
      <c r="OXW141" s="1095"/>
      <c r="OXX141" s="1095"/>
      <c r="OXY141" s="1095"/>
      <c r="OXZ141" s="1095"/>
      <c r="OYA141" s="1095"/>
      <c r="OYB141" s="1095"/>
      <c r="OYC141" s="1095"/>
      <c r="OYD141" s="1095"/>
      <c r="OYE141" s="1095"/>
      <c r="OYF141" s="1095"/>
      <c r="OYG141" s="1095"/>
      <c r="OYH141" s="1095"/>
      <c r="OYI141" s="1095"/>
      <c r="OYJ141" s="1095"/>
      <c r="OYK141" s="1095"/>
      <c r="OYL141" s="1095"/>
      <c r="OYM141" s="1095"/>
      <c r="OYN141" s="1095"/>
      <c r="OYO141" s="1095"/>
      <c r="OYP141" s="1095"/>
      <c r="OYQ141" s="1095"/>
      <c r="OYR141" s="1095"/>
      <c r="OYS141" s="1095"/>
      <c r="OYT141" s="1095"/>
      <c r="OYU141" s="1095"/>
      <c r="OYV141" s="1095"/>
      <c r="OYW141" s="1095"/>
      <c r="OYX141" s="1095"/>
      <c r="OYY141" s="1095"/>
      <c r="OYZ141" s="1095"/>
      <c r="OZA141" s="1095"/>
      <c r="OZB141" s="1095"/>
      <c r="OZC141" s="1095"/>
      <c r="OZD141" s="1095"/>
      <c r="OZE141" s="1095"/>
      <c r="OZF141" s="1095"/>
      <c r="OZG141" s="1095"/>
      <c r="OZH141" s="1095"/>
      <c r="OZI141" s="1095"/>
      <c r="OZJ141" s="1095"/>
      <c r="OZK141" s="1095"/>
      <c r="OZL141" s="1095"/>
      <c r="OZM141" s="1095"/>
      <c r="OZN141" s="1095"/>
      <c r="OZO141" s="1095"/>
      <c r="OZP141" s="1095"/>
      <c r="OZQ141" s="1095"/>
      <c r="OZR141" s="1095"/>
      <c r="OZS141" s="1095"/>
      <c r="OZT141" s="1095"/>
      <c r="OZU141" s="1095"/>
      <c r="OZV141" s="1095"/>
      <c r="OZW141" s="1095"/>
      <c r="OZX141" s="1095"/>
      <c r="OZY141" s="1095"/>
      <c r="OZZ141" s="1095"/>
      <c r="PAA141" s="1095"/>
      <c r="PAB141" s="1095"/>
      <c r="PAC141" s="1095"/>
      <c r="PAD141" s="1095"/>
      <c r="PAE141" s="1095"/>
      <c r="PAF141" s="1095"/>
      <c r="PAG141" s="1095"/>
      <c r="PAH141" s="1095"/>
      <c r="PAI141" s="1095"/>
      <c r="PAJ141" s="1095"/>
      <c r="PAK141" s="1095"/>
      <c r="PAL141" s="1095"/>
      <c r="PAM141" s="1095"/>
      <c r="PAN141" s="1095"/>
      <c r="PAO141" s="1095"/>
      <c r="PAP141" s="1095"/>
      <c r="PAQ141" s="1095"/>
      <c r="PAR141" s="1095"/>
      <c r="PAS141" s="1095"/>
      <c r="PAT141" s="1095"/>
      <c r="PAU141" s="1095"/>
      <c r="PAV141" s="1095"/>
      <c r="PAW141" s="1095"/>
      <c r="PAX141" s="1095"/>
      <c r="PAY141" s="1095"/>
      <c r="PAZ141" s="1095"/>
      <c r="PBA141" s="1095"/>
      <c r="PBB141" s="1095"/>
      <c r="PBC141" s="1095"/>
      <c r="PBD141" s="1095"/>
      <c r="PBE141" s="1095"/>
      <c r="PBF141" s="1095"/>
      <c r="PBG141" s="1095"/>
      <c r="PBH141" s="1095"/>
      <c r="PBI141" s="1095"/>
      <c r="PBJ141" s="1095"/>
      <c r="PBK141" s="1095"/>
      <c r="PBL141" s="1095"/>
      <c r="PBM141" s="1095"/>
      <c r="PBN141" s="1095"/>
      <c r="PBO141" s="1095"/>
      <c r="PBP141" s="1095"/>
      <c r="PBQ141" s="1095"/>
      <c r="PBR141" s="1095"/>
      <c r="PBS141" s="1095"/>
      <c r="PBT141" s="1095"/>
      <c r="PBU141" s="1095"/>
      <c r="PBV141" s="1095"/>
      <c r="PBW141" s="1095"/>
      <c r="PBX141" s="1095"/>
      <c r="PBY141" s="1095"/>
      <c r="PBZ141" s="1095"/>
      <c r="PCA141" s="1095"/>
      <c r="PCB141" s="1095"/>
      <c r="PCC141" s="1095"/>
      <c r="PCD141" s="1095"/>
      <c r="PCE141" s="1095"/>
      <c r="PCF141" s="1095"/>
      <c r="PCG141" s="1095"/>
      <c r="PCH141" s="1095"/>
      <c r="PCI141" s="1095"/>
      <c r="PCJ141" s="1095"/>
      <c r="PCK141" s="1095"/>
      <c r="PCL141" s="1095"/>
      <c r="PCM141" s="1095"/>
      <c r="PCN141" s="1095"/>
      <c r="PCO141" s="1095"/>
      <c r="PCP141" s="1095"/>
      <c r="PCQ141" s="1095"/>
      <c r="PCR141" s="1095"/>
      <c r="PCS141" s="1095"/>
      <c r="PCT141" s="1095"/>
      <c r="PCU141" s="1095"/>
      <c r="PCV141" s="1095"/>
      <c r="PCW141" s="1095"/>
      <c r="PCX141" s="1095"/>
      <c r="PCY141" s="1095"/>
      <c r="PCZ141" s="1095"/>
      <c r="PDA141" s="1095"/>
      <c r="PDB141" s="1095"/>
      <c r="PDC141" s="1095"/>
      <c r="PDD141" s="1095"/>
      <c r="PDE141" s="1095"/>
      <c r="PDF141" s="1095"/>
      <c r="PDG141" s="1095"/>
      <c r="PDH141" s="1095"/>
      <c r="PDI141" s="1095"/>
      <c r="PDJ141" s="1095"/>
      <c r="PDK141" s="1095"/>
      <c r="PDL141" s="1095"/>
      <c r="PDM141" s="1095"/>
      <c r="PDN141" s="1095"/>
      <c r="PDO141" s="1095"/>
      <c r="PDP141" s="1095"/>
      <c r="PDQ141" s="1095"/>
      <c r="PDR141" s="1095"/>
      <c r="PDS141" s="1095"/>
      <c r="PDT141" s="1095"/>
      <c r="PDU141" s="1095"/>
      <c r="PDV141" s="1095"/>
      <c r="PDW141" s="1095"/>
      <c r="PDX141" s="1095"/>
      <c r="PDY141" s="1095"/>
      <c r="PDZ141" s="1095"/>
      <c r="PEA141" s="1095"/>
      <c r="PEB141" s="1095"/>
      <c r="PEC141" s="1095"/>
      <c r="PED141" s="1095"/>
      <c r="PEE141" s="1095"/>
      <c r="PEF141" s="1095"/>
      <c r="PEG141" s="1095"/>
      <c r="PEH141" s="1095"/>
      <c r="PEI141" s="1095"/>
      <c r="PEJ141" s="1095"/>
      <c r="PEK141" s="1095"/>
      <c r="PEL141" s="1095"/>
      <c r="PEM141" s="1095"/>
      <c r="PEN141" s="1095"/>
      <c r="PEO141" s="1095"/>
      <c r="PEP141" s="1095"/>
      <c r="PEQ141" s="1095"/>
      <c r="PER141" s="1095"/>
      <c r="PES141" s="1095"/>
      <c r="PET141" s="1095"/>
      <c r="PEU141" s="1095"/>
      <c r="PEV141" s="1095"/>
      <c r="PEW141" s="1095"/>
      <c r="PEX141" s="1095"/>
      <c r="PEY141" s="1095"/>
      <c r="PEZ141" s="1095"/>
      <c r="PFA141" s="1095"/>
      <c r="PFB141" s="1095"/>
      <c r="PFC141" s="1095"/>
      <c r="PFD141" s="1095"/>
      <c r="PFE141" s="1095"/>
      <c r="PFF141" s="1095"/>
      <c r="PFG141" s="1095"/>
      <c r="PFH141" s="1095"/>
      <c r="PFI141" s="1095"/>
      <c r="PFJ141" s="1095"/>
      <c r="PFK141" s="1095"/>
      <c r="PFL141" s="1095"/>
      <c r="PFM141" s="1095"/>
      <c r="PFN141" s="1095"/>
      <c r="PFO141" s="1095"/>
      <c r="PFP141" s="1095"/>
      <c r="PFQ141" s="1095"/>
      <c r="PFR141" s="1095"/>
      <c r="PFS141" s="1095"/>
      <c r="PFT141" s="1095"/>
      <c r="PFU141" s="1095"/>
      <c r="PFV141" s="1095"/>
      <c r="PFW141" s="1095"/>
      <c r="PFX141" s="1095"/>
      <c r="PFY141" s="1095"/>
      <c r="PFZ141" s="1095"/>
      <c r="PGA141" s="1095"/>
      <c r="PGB141" s="1095"/>
      <c r="PGC141" s="1095"/>
      <c r="PGD141" s="1095"/>
      <c r="PGE141" s="1095"/>
      <c r="PGF141" s="1095"/>
      <c r="PGG141" s="1095"/>
      <c r="PGH141" s="1095"/>
      <c r="PGI141" s="1095"/>
      <c r="PGJ141" s="1095"/>
      <c r="PGK141" s="1095"/>
      <c r="PGL141" s="1095"/>
      <c r="PGM141" s="1095"/>
      <c r="PGN141" s="1095"/>
      <c r="PGO141" s="1095"/>
      <c r="PGP141" s="1095"/>
      <c r="PGQ141" s="1095"/>
      <c r="PGR141" s="1095"/>
      <c r="PGS141" s="1095"/>
      <c r="PGT141" s="1095"/>
      <c r="PGU141" s="1095"/>
      <c r="PGV141" s="1095"/>
      <c r="PGW141" s="1095"/>
      <c r="PGX141" s="1095"/>
      <c r="PGY141" s="1095"/>
      <c r="PGZ141" s="1095"/>
      <c r="PHA141" s="1095"/>
      <c r="PHB141" s="1095"/>
      <c r="PHC141" s="1095"/>
      <c r="PHD141" s="1095"/>
      <c r="PHE141" s="1095"/>
      <c r="PHF141" s="1095"/>
      <c r="PHG141" s="1095"/>
      <c r="PHH141" s="1095"/>
      <c r="PHI141" s="1095"/>
      <c r="PHJ141" s="1095"/>
      <c r="PHK141" s="1095"/>
      <c r="PHL141" s="1095"/>
      <c r="PHM141" s="1095"/>
      <c r="PHN141" s="1095"/>
      <c r="PHO141" s="1095"/>
      <c r="PHP141" s="1095"/>
      <c r="PHQ141" s="1095"/>
      <c r="PHR141" s="1095"/>
      <c r="PHS141" s="1095"/>
      <c r="PHT141" s="1095"/>
      <c r="PHU141" s="1095"/>
      <c r="PHV141" s="1095"/>
      <c r="PHW141" s="1095"/>
      <c r="PHX141" s="1095"/>
      <c r="PHY141" s="1095"/>
      <c r="PHZ141" s="1095"/>
      <c r="PIA141" s="1095"/>
      <c r="PIB141" s="1095"/>
      <c r="PIC141" s="1095"/>
      <c r="PID141" s="1095"/>
      <c r="PIE141" s="1095"/>
      <c r="PIF141" s="1095"/>
      <c r="PIG141" s="1095"/>
      <c r="PIH141" s="1095"/>
      <c r="PII141" s="1095"/>
      <c r="PIJ141" s="1095"/>
      <c r="PIK141" s="1095"/>
      <c r="PIL141" s="1095"/>
      <c r="PIM141" s="1095"/>
      <c r="PIN141" s="1095"/>
      <c r="PIO141" s="1095"/>
      <c r="PIP141" s="1095"/>
      <c r="PIQ141" s="1095"/>
      <c r="PIR141" s="1095"/>
      <c r="PIS141" s="1095"/>
      <c r="PIT141" s="1095"/>
      <c r="PIU141" s="1095"/>
      <c r="PIV141" s="1095"/>
      <c r="PIW141" s="1095"/>
      <c r="PIX141" s="1095"/>
      <c r="PIY141" s="1095"/>
      <c r="PIZ141" s="1095"/>
      <c r="PJA141" s="1095"/>
      <c r="PJB141" s="1095"/>
      <c r="PJC141" s="1095"/>
      <c r="PJD141" s="1095"/>
      <c r="PJE141" s="1095"/>
      <c r="PJF141" s="1095"/>
      <c r="PJG141" s="1095"/>
      <c r="PJH141" s="1095"/>
      <c r="PJI141" s="1095"/>
      <c r="PJJ141" s="1095"/>
      <c r="PJK141" s="1095"/>
      <c r="PJL141" s="1095"/>
      <c r="PJM141" s="1095"/>
      <c r="PJN141" s="1095"/>
      <c r="PJO141" s="1095"/>
      <c r="PJP141" s="1095"/>
      <c r="PJQ141" s="1095"/>
      <c r="PJR141" s="1095"/>
      <c r="PJS141" s="1095"/>
      <c r="PJT141" s="1095"/>
      <c r="PJU141" s="1095"/>
      <c r="PJV141" s="1095"/>
      <c r="PJW141" s="1095"/>
      <c r="PJX141" s="1095"/>
      <c r="PJY141" s="1095"/>
      <c r="PJZ141" s="1095"/>
      <c r="PKA141" s="1095"/>
      <c r="PKB141" s="1095"/>
      <c r="PKC141" s="1095"/>
      <c r="PKD141" s="1095"/>
      <c r="PKE141" s="1095"/>
      <c r="PKF141" s="1095"/>
      <c r="PKG141" s="1095"/>
      <c r="PKH141" s="1095"/>
      <c r="PKI141" s="1095"/>
      <c r="PKJ141" s="1095"/>
      <c r="PKK141" s="1095"/>
      <c r="PKL141" s="1095"/>
      <c r="PKM141" s="1095"/>
      <c r="PKN141" s="1095"/>
      <c r="PKO141" s="1095"/>
      <c r="PKP141" s="1095"/>
      <c r="PKQ141" s="1095"/>
      <c r="PKR141" s="1095"/>
      <c r="PKS141" s="1095"/>
      <c r="PKT141" s="1095"/>
      <c r="PKU141" s="1095"/>
      <c r="PKV141" s="1095"/>
      <c r="PKW141" s="1095"/>
      <c r="PKX141" s="1095"/>
      <c r="PKY141" s="1095"/>
      <c r="PKZ141" s="1095"/>
      <c r="PLA141" s="1095"/>
      <c r="PLB141" s="1095"/>
      <c r="PLC141" s="1095"/>
      <c r="PLD141" s="1095"/>
      <c r="PLE141" s="1095"/>
      <c r="PLF141" s="1095"/>
      <c r="PLG141" s="1095"/>
      <c r="PLH141" s="1095"/>
      <c r="PLI141" s="1095"/>
      <c r="PLJ141" s="1095"/>
      <c r="PLK141" s="1095"/>
      <c r="PLL141" s="1095"/>
      <c r="PLM141" s="1095"/>
      <c r="PLN141" s="1095"/>
      <c r="PLO141" s="1095"/>
      <c r="PLP141" s="1095"/>
      <c r="PLQ141" s="1095"/>
      <c r="PLR141" s="1095"/>
      <c r="PLS141" s="1095"/>
      <c r="PLT141" s="1095"/>
      <c r="PLU141" s="1095"/>
      <c r="PLV141" s="1095"/>
      <c r="PLW141" s="1095"/>
      <c r="PLX141" s="1095"/>
      <c r="PLY141" s="1095"/>
      <c r="PLZ141" s="1095"/>
      <c r="PMA141" s="1095"/>
      <c r="PMB141" s="1095"/>
      <c r="PMC141" s="1095"/>
      <c r="PMD141" s="1095"/>
      <c r="PME141" s="1095"/>
      <c r="PMF141" s="1095"/>
      <c r="PMG141" s="1095"/>
      <c r="PMH141" s="1095"/>
      <c r="PMI141" s="1095"/>
      <c r="PMJ141" s="1095"/>
      <c r="PMK141" s="1095"/>
      <c r="PML141" s="1095"/>
      <c r="PMM141" s="1095"/>
      <c r="PMN141" s="1095"/>
      <c r="PMO141" s="1095"/>
      <c r="PMP141" s="1095"/>
      <c r="PMQ141" s="1095"/>
      <c r="PMR141" s="1095"/>
      <c r="PMS141" s="1095"/>
      <c r="PMT141" s="1095"/>
      <c r="PMU141" s="1095"/>
      <c r="PMV141" s="1095"/>
      <c r="PMW141" s="1095"/>
      <c r="PMX141" s="1095"/>
      <c r="PMY141" s="1095"/>
      <c r="PMZ141" s="1095"/>
      <c r="PNA141" s="1095"/>
      <c r="PNB141" s="1095"/>
      <c r="PNC141" s="1095"/>
      <c r="PND141" s="1095"/>
      <c r="PNE141" s="1095"/>
      <c r="PNF141" s="1095"/>
      <c r="PNG141" s="1095"/>
      <c r="PNH141" s="1095"/>
      <c r="PNI141" s="1095"/>
      <c r="PNJ141" s="1095"/>
      <c r="PNK141" s="1095"/>
      <c r="PNL141" s="1095"/>
      <c r="PNM141" s="1095"/>
      <c r="PNN141" s="1095"/>
      <c r="PNO141" s="1095"/>
      <c r="PNP141" s="1095"/>
      <c r="PNQ141" s="1095"/>
      <c r="PNR141" s="1095"/>
      <c r="PNS141" s="1095"/>
      <c r="PNT141" s="1095"/>
      <c r="PNU141" s="1095"/>
      <c r="PNV141" s="1095"/>
      <c r="PNW141" s="1095"/>
      <c r="PNX141" s="1095"/>
      <c r="PNY141" s="1095"/>
      <c r="PNZ141" s="1095"/>
      <c r="POA141" s="1095"/>
      <c r="POB141" s="1095"/>
      <c r="POC141" s="1095"/>
      <c r="POD141" s="1095"/>
      <c r="POE141" s="1095"/>
      <c r="POF141" s="1095"/>
      <c r="POG141" s="1095"/>
      <c r="POH141" s="1095"/>
      <c r="POI141" s="1095"/>
      <c r="POJ141" s="1095"/>
      <c r="POK141" s="1095"/>
      <c r="POL141" s="1095"/>
      <c r="POM141" s="1095"/>
      <c r="PON141" s="1095"/>
      <c r="POO141" s="1095"/>
      <c r="POP141" s="1095"/>
      <c r="POQ141" s="1095"/>
      <c r="POR141" s="1095"/>
      <c r="POS141" s="1095"/>
      <c r="POT141" s="1095"/>
      <c r="POU141" s="1095"/>
      <c r="POV141" s="1095"/>
      <c r="POW141" s="1095"/>
      <c r="POX141" s="1095"/>
      <c r="POY141" s="1095"/>
      <c r="POZ141" s="1095"/>
      <c r="PPA141" s="1095"/>
      <c r="PPB141" s="1095"/>
      <c r="PPC141" s="1095"/>
      <c r="PPD141" s="1095"/>
      <c r="PPE141" s="1095"/>
      <c r="PPF141" s="1095"/>
      <c r="PPG141" s="1095"/>
      <c r="PPH141" s="1095"/>
      <c r="PPI141" s="1095"/>
      <c r="PPJ141" s="1095"/>
      <c r="PPK141" s="1095"/>
      <c r="PPL141" s="1095"/>
      <c r="PPM141" s="1095"/>
      <c r="PPN141" s="1095"/>
      <c r="PPO141" s="1095"/>
      <c r="PPP141" s="1095"/>
      <c r="PPQ141" s="1095"/>
      <c r="PPR141" s="1095"/>
      <c r="PPS141" s="1095"/>
      <c r="PPT141" s="1095"/>
      <c r="PPU141" s="1095"/>
      <c r="PPV141" s="1095"/>
      <c r="PPW141" s="1095"/>
      <c r="PPX141" s="1095"/>
      <c r="PPY141" s="1095"/>
      <c r="PPZ141" s="1095"/>
      <c r="PQA141" s="1095"/>
      <c r="PQB141" s="1095"/>
      <c r="PQC141" s="1095"/>
      <c r="PQD141" s="1095"/>
      <c r="PQE141" s="1095"/>
      <c r="PQF141" s="1095"/>
      <c r="PQG141" s="1095"/>
      <c r="PQH141" s="1095"/>
      <c r="PQI141" s="1095"/>
      <c r="PQJ141" s="1095"/>
      <c r="PQK141" s="1095"/>
      <c r="PQL141" s="1095"/>
      <c r="PQM141" s="1095"/>
      <c r="PQN141" s="1095"/>
      <c r="PQO141" s="1095"/>
      <c r="PQP141" s="1095"/>
      <c r="PQQ141" s="1095"/>
      <c r="PQR141" s="1095"/>
      <c r="PQS141" s="1095"/>
      <c r="PQT141" s="1095"/>
      <c r="PQU141" s="1095"/>
      <c r="PQV141" s="1095"/>
      <c r="PQW141" s="1095"/>
      <c r="PQX141" s="1095"/>
      <c r="PQY141" s="1095"/>
      <c r="PQZ141" s="1095"/>
      <c r="PRA141" s="1095"/>
      <c r="PRB141" s="1095"/>
      <c r="PRC141" s="1095"/>
      <c r="PRD141" s="1095"/>
      <c r="PRE141" s="1095"/>
      <c r="PRF141" s="1095"/>
      <c r="PRG141" s="1095"/>
      <c r="PRH141" s="1095"/>
      <c r="PRI141" s="1095"/>
      <c r="PRJ141" s="1095"/>
      <c r="PRK141" s="1095"/>
      <c r="PRL141" s="1095"/>
      <c r="PRM141" s="1095"/>
      <c r="PRN141" s="1095"/>
      <c r="PRO141" s="1095"/>
      <c r="PRP141" s="1095"/>
      <c r="PRQ141" s="1095"/>
      <c r="PRR141" s="1095"/>
      <c r="PRS141" s="1095"/>
      <c r="PRT141" s="1095"/>
      <c r="PRU141" s="1095"/>
      <c r="PRV141" s="1095"/>
      <c r="PRW141" s="1095"/>
      <c r="PRX141" s="1095"/>
      <c r="PRY141" s="1095"/>
      <c r="PRZ141" s="1095"/>
      <c r="PSA141" s="1095"/>
      <c r="PSB141" s="1095"/>
      <c r="PSC141" s="1095"/>
      <c r="PSD141" s="1095"/>
      <c r="PSE141" s="1095"/>
      <c r="PSF141" s="1095"/>
      <c r="PSG141" s="1095"/>
      <c r="PSH141" s="1095"/>
      <c r="PSI141" s="1095"/>
      <c r="PSJ141" s="1095"/>
      <c r="PSK141" s="1095"/>
      <c r="PSL141" s="1095"/>
      <c r="PSM141" s="1095"/>
      <c r="PSN141" s="1095"/>
      <c r="PSO141" s="1095"/>
      <c r="PSP141" s="1095"/>
      <c r="PSQ141" s="1095"/>
      <c r="PSR141" s="1095"/>
      <c r="PSS141" s="1095"/>
      <c r="PST141" s="1095"/>
      <c r="PSU141" s="1095"/>
      <c r="PSV141" s="1095"/>
      <c r="PSW141" s="1095"/>
      <c r="PSX141" s="1095"/>
      <c r="PSY141" s="1095"/>
      <c r="PSZ141" s="1095"/>
      <c r="PTA141" s="1095"/>
      <c r="PTB141" s="1095"/>
      <c r="PTC141" s="1095"/>
      <c r="PTD141" s="1095"/>
      <c r="PTE141" s="1095"/>
      <c r="PTF141" s="1095"/>
      <c r="PTG141" s="1095"/>
      <c r="PTH141" s="1095"/>
      <c r="PTI141" s="1095"/>
      <c r="PTJ141" s="1095"/>
      <c r="PTK141" s="1095"/>
      <c r="PTL141" s="1095"/>
      <c r="PTM141" s="1095"/>
      <c r="PTN141" s="1095"/>
      <c r="PTO141" s="1095"/>
      <c r="PTP141" s="1095"/>
      <c r="PTQ141" s="1095"/>
      <c r="PTR141" s="1095"/>
      <c r="PTS141" s="1095"/>
      <c r="PTT141" s="1095"/>
      <c r="PTU141" s="1095"/>
      <c r="PTV141" s="1095"/>
      <c r="PTW141" s="1095"/>
      <c r="PTX141" s="1095"/>
      <c r="PTY141" s="1095"/>
      <c r="PTZ141" s="1095"/>
      <c r="PUA141" s="1095"/>
      <c r="PUB141" s="1095"/>
      <c r="PUC141" s="1095"/>
      <c r="PUD141" s="1095"/>
      <c r="PUE141" s="1095"/>
      <c r="PUF141" s="1095"/>
      <c r="PUG141" s="1095"/>
      <c r="PUH141" s="1095"/>
      <c r="PUI141" s="1095"/>
      <c r="PUJ141" s="1095"/>
      <c r="PUK141" s="1095"/>
      <c r="PUL141" s="1095"/>
      <c r="PUM141" s="1095"/>
      <c r="PUN141" s="1095"/>
      <c r="PUO141" s="1095"/>
      <c r="PUP141" s="1095"/>
      <c r="PUQ141" s="1095"/>
      <c r="PUR141" s="1095"/>
      <c r="PUS141" s="1095"/>
      <c r="PUT141" s="1095"/>
      <c r="PUU141" s="1095"/>
      <c r="PUV141" s="1095"/>
      <c r="PUW141" s="1095"/>
      <c r="PUX141" s="1095"/>
      <c r="PUY141" s="1095"/>
      <c r="PUZ141" s="1095"/>
      <c r="PVA141" s="1095"/>
      <c r="PVB141" s="1095"/>
      <c r="PVC141" s="1095"/>
      <c r="PVD141" s="1095"/>
      <c r="PVE141" s="1095"/>
      <c r="PVF141" s="1095"/>
      <c r="PVG141" s="1095"/>
      <c r="PVH141" s="1095"/>
      <c r="PVI141" s="1095"/>
      <c r="PVJ141" s="1095"/>
      <c r="PVK141" s="1095"/>
      <c r="PVL141" s="1095"/>
      <c r="PVM141" s="1095"/>
      <c r="PVN141" s="1095"/>
      <c r="PVO141" s="1095"/>
      <c r="PVP141" s="1095"/>
      <c r="PVQ141" s="1095"/>
      <c r="PVR141" s="1095"/>
      <c r="PVS141" s="1095"/>
      <c r="PVT141" s="1095"/>
      <c r="PVU141" s="1095"/>
      <c r="PVV141" s="1095"/>
      <c r="PVW141" s="1095"/>
      <c r="PVX141" s="1095"/>
      <c r="PVY141" s="1095"/>
      <c r="PVZ141" s="1095"/>
      <c r="PWA141" s="1095"/>
      <c r="PWB141" s="1095"/>
      <c r="PWC141" s="1095"/>
      <c r="PWD141" s="1095"/>
      <c r="PWE141" s="1095"/>
      <c r="PWF141" s="1095"/>
      <c r="PWG141" s="1095"/>
      <c r="PWH141" s="1095"/>
      <c r="PWI141" s="1095"/>
      <c r="PWJ141" s="1095"/>
      <c r="PWK141" s="1095"/>
      <c r="PWL141" s="1095"/>
      <c r="PWM141" s="1095"/>
      <c r="PWN141" s="1095"/>
      <c r="PWO141" s="1095"/>
      <c r="PWP141" s="1095"/>
      <c r="PWQ141" s="1095"/>
      <c r="PWR141" s="1095"/>
      <c r="PWS141" s="1095"/>
      <c r="PWT141" s="1095"/>
      <c r="PWU141" s="1095"/>
      <c r="PWV141" s="1095"/>
      <c r="PWW141" s="1095"/>
      <c r="PWX141" s="1095"/>
      <c r="PWY141" s="1095"/>
      <c r="PWZ141" s="1095"/>
      <c r="PXA141" s="1095"/>
      <c r="PXB141" s="1095"/>
      <c r="PXC141" s="1095"/>
      <c r="PXD141" s="1095"/>
      <c r="PXE141" s="1095"/>
      <c r="PXF141" s="1095"/>
      <c r="PXG141" s="1095"/>
      <c r="PXH141" s="1095"/>
      <c r="PXI141" s="1095"/>
      <c r="PXJ141" s="1095"/>
      <c r="PXK141" s="1095"/>
      <c r="PXL141" s="1095"/>
      <c r="PXM141" s="1095"/>
      <c r="PXN141" s="1095"/>
      <c r="PXO141" s="1095"/>
      <c r="PXP141" s="1095"/>
      <c r="PXQ141" s="1095"/>
      <c r="PXR141" s="1095"/>
      <c r="PXS141" s="1095"/>
      <c r="PXT141" s="1095"/>
      <c r="PXU141" s="1095"/>
      <c r="PXV141" s="1095"/>
      <c r="PXW141" s="1095"/>
      <c r="PXX141" s="1095"/>
      <c r="PXY141" s="1095"/>
      <c r="PXZ141" s="1095"/>
      <c r="PYA141" s="1095"/>
      <c r="PYB141" s="1095"/>
      <c r="PYC141" s="1095"/>
      <c r="PYD141" s="1095"/>
      <c r="PYE141" s="1095"/>
      <c r="PYF141" s="1095"/>
      <c r="PYG141" s="1095"/>
      <c r="PYH141" s="1095"/>
      <c r="PYI141" s="1095"/>
      <c r="PYJ141" s="1095"/>
      <c r="PYK141" s="1095"/>
      <c r="PYL141" s="1095"/>
      <c r="PYM141" s="1095"/>
      <c r="PYN141" s="1095"/>
      <c r="PYO141" s="1095"/>
      <c r="PYP141" s="1095"/>
      <c r="PYQ141" s="1095"/>
      <c r="PYR141" s="1095"/>
      <c r="PYS141" s="1095"/>
      <c r="PYT141" s="1095"/>
      <c r="PYU141" s="1095"/>
      <c r="PYV141" s="1095"/>
      <c r="PYW141" s="1095"/>
      <c r="PYX141" s="1095"/>
      <c r="PYY141" s="1095"/>
      <c r="PYZ141" s="1095"/>
      <c r="PZA141" s="1095"/>
      <c r="PZB141" s="1095"/>
      <c r="PZC141" s="1095"/>
      <c r="PZD141" s="1095"/>
      <c r="PZE141" s="1095"/>
      <c r="PZF141" s="1095"/>
      <c r="PZG141" s="1095"/>
      <c r="PZH141" s="1095"/>
      <c r="PZI141" s="1095"/>
      <c r="PZJ141" s="1095"/>
      <c r="PZK141" s="1095"/>
      <c r="PZL141" s="1095"/>
      <c r="PZM141" s="1095"/>
      <c r="PZN141" s="1095"/>
      <c r="PZO141" s="1095"/>
      <c r="PZP141" s="1095"/>
      <c r="PZQ141" s="1095"/>
      <c r="PZR141" s="1095"/>
      <c r="PZS141" s="1095"/>
      <c r="PZT141" s="1095"/>
      <c r="PZU141" s="1095"/>
      <c r="PZV141" s="1095"/>
      <c r="PZW141" s="1095"/>
      <c r="PZX141" s="1095"/>
      <c r="PZY141" s="1095"/>
      <c r="PZZ141" s="1095"/>
      <c r="QAA141" s="1095"/>
      <c r="QAB141" s="1095"/>
      <c r="QAC141" s="1095"/>
      <c r="QAD141" s="1095"/>
      <c r="QAE141" s="1095"/>
      <c r="QAF141" s="1095"/>
      <c r="QAG141" s="1095"/>
      <c r="QAH141" s="1095"/>
      <c r="QAI141" s="1095"/>
      <c r="QAJ141" s="1095"/>
      <c r="QAK141" s="1095"/>
      <c r="QAL141" s="1095"/>
      <c r="QAM141" s="1095"/>
      <c r="QAN141" s="1095"/>
      <c r="QAO141" s="1095"/>
      <c r="QAP141" s="1095"/>
      <c r="QAQ141" s="1095"/>
      <c r="QAR141" s="1095"/>
      <c r="QAS141" s="1095"/>
      <c r="QAT141" s="1095"/>
      <c r="QAU141" s="1095"/>
      <c r="QAV141" s="1095"/>
      <c r="QAW141" s="1095"/>
      <c r="QAX141" s="1095"/>
      <c r="QAY141" s="1095"/>
      <c r="QAZ141" s="1095"/>
      <c r="QBA141" s="1095"/>
      <c r="QBB141" s="1095"/>
      <c r="QBC141" s="1095"/>
      <c r="QBD141" s="1095"/>
      <c r="QBE141" s="1095"/>
      <c r="QBF141" s="1095"/>
      <c r="QBG141" s="1095"/>
      <c r="QBH141" s="1095"/>
      <c r="QBI141" s="1095"/>
      <c r="QBJ141" s="1095"/>
      <c r="QBK141" s="1095"/>
      <c r="QBL141" s="1095"/>
      <c r="QBM141" s="1095"/>
      <c r="QBN141" s="1095"/>
      <c r="QBO141" s="1095"/>
      <c r="QBP141" s="1095"/>
      <c r="QBQ141" s="1095"/>
      <c r="QBR141" s="1095"/>
      <c r="QBS141" s="1095"/>
      <c r="QBT141" s="1095"/>
      <c r="QBU141" s="1095"/>
      <c r="QBV141" s="1095"/>
      <c r="QBW141" s="1095"/>
      <c r="QBX141" s="1095"/>
      <c r="QBY141" s="1095"/>
      <c r="QBZ141" s="1095"/>
      <c r="QCA141" s="1095"/>
      <c r="QCB141" s="1095"/>
      <c r="QCC141" s="1095"/>
      <c r="QCD141" s="1095"/>
      <c r="QCE141" s="1095"/>
      <c r="QCF141" s="1095"/>
      <c r="QCG141" s="1095"/>
      <c r="QCH141" s="1095"/>
      <c r="QCI141" s="1095"/>
      <c r="QCJ141" s="1095"/>
      <c r="QCK141" s="1095"/>
      <c r="QCL141" s="1095"/>
      <c r="QCM141" s="1095"/>
      <c r="QCN141" s="1095"/>
      <c r="QCO141" s="1095"/>
      <c r="QCP141" s="1095"/>
      <c r="QCQ141" s="1095"/>
      <c r="QCR141" s="1095"/>
      <c r="QCS141" s="1095"/>
      <c r="QCT141" s="1095"/>
      <c r="QCU141" s="1095"/>
      <c r="QCV141" s="1095"/>
      <c r="QCW141" s="1095"/>
      <c r="QCX141" s="1095"/>
      <c r="QCY141" s="1095"/>
      <c r="QCZ141" s="1095"/>
      <c r="QDA141" s="1095"/>
      <c r="QDB141" s="1095"/>
      <c r="QDC141" s="1095"/>
      <c r="QDD141" s="1095"/>
      <c r="QDE141" s="1095"/>
      <c r="QDF141" s="1095"/>
      <c r="QDG141" s="1095"/>
      <c r="QDH141" s="1095"/>
      <c r="QDI141" s="1095"/>
      <c r="QDJ141" s="1095"/>
      <c r="QDK141" s="1095"/>
      <c r="QDL141" s="1095"/>
      <c r="QDM141" s="1095"/>
      <c r="QDN141" s="1095"/>
      <c r="QDO141" s="1095"/>
      <c r="QDP141" s="1095"/>
      <c r="QDQ141" s="1095"/>
      <c r="QDR141" s="1095"/>
      <c r="QDS141" s="1095"/>
      <c r="QDT141" s="1095"/>
      <c r="QDU141" s="1095"/>
      <c r="QDV141" s="1095"/>
      <c r="QDW141" s="1095"/>
      <c r="QDX141" s="1095"/>
      <c r="QDY141" s="1095"/>
      <c r="QDZ141" s="1095"/>
      <c r="QEA141" s="1095"/>
      <c r="QEB141" s="1095"/>
      <c r="QEC141" s="1095"/>
      <c r="QED141" s="1095"/>
      <c r="QEE141" s="1095"/>
      <c r="QEF141" s="1095"/>
      <c r="QEG141" s="1095"/>
      <c r="QEH141" s="1095"/>
      <c r="QEI141" s="1095"/>
      <c r="QEJ141" s="1095"/>
      <c r="QEK141" s="1095"/>
      <c r="QEL141" s="1095"/>
      <c r="QEM141" s="1095"/>
      <c r="QEN141" s="1095"/>
      <c r="QEO141" s="1095"/>
      <c r="QEP141" s="1095"/>
      <c r="QEQ141" s="1095"/>
      <c r="QER141" s="1095"/>
      <c r="QES141" s="1095"/>
      <c r="QET141" s="1095"/>
      <c r="QEU141" s="1095"/>
      <c r="QEV141" s="1095"/>
      <c r="QEW141" s="1095"/>
      <c r="QEX141" s="1095"/>
      <c r="QEY141" s="1095"/>
      <c r="QEZ141" s="1095"/>
      <c r="QFA141" s="1095"/>
      <c r="QFB141" s="1095"/>
      <c r="QFC141" s="1095"/>
      <c r="QFD141" s="1095"/>
      <c r="QFE141" s="1095"/>
      <c r="QFF141" s="1095"/>
      <c r="QFG141" s="1095"/>
      <c r="QFH141" s="1095"/>
      <c r="QFI141" s="1095"/>
      <c r="QFJ141" s="1095"/>
      <c r="QFK141" s="1095"/>
      <c r="QFL141" s="1095"/>
      <c r="QFM141" s="1095"/>
      <c r="QFN141" s="1095"/>
      <c r="QFO141" s="1095"/>
      <c r="QFP141" s="1095"/>
      <c r="QFQ141" s="1095"/>
      <c r="QFR141" s="1095"/>
      <c r="QFS141" s="1095"/>
      <c r="QFT141" s="1095"/>
      <c r="QFU141" s="1095"/>
      <c r="QFV141" s="1095"/>
      <c r="QFW141" s="1095"/>
      <c r="QFX141" s="1095"/>
      <c r="QFY141" s="1095"/>
      <c r="QFZ141" s="1095"/>
      <c r="QGA141" s="1095"/>
      <c r="QGB141" s="1095"/>
      <c r="QGC141" s="1095"/>
      <c r="QGD141" s="1095"/>
      <c r="QGE141" s="1095"/>
      <c r="QGF141" s="1095"/>
      <c r="QGG141" s="1095"/>
      <c r="QGH141" s="1095"/>
      <c r="QGI141" s="1095"/>
      <c r="QGJ141" s="1095"/>
      <c r="QGK141" s="1095"/>
      <c r="QGL141" s="1095"/>
      <c r="QGM141" s="1095"/>
      <c r="QGN141" s="1095"/>
      <c r="QGO141" s="1095"/>
      <c r="QGP141" s="1095"/>
      <c r="QGQ141" s="1095"/>
      <c r="QGR141" s="1095"/>
      <c r="QGS141" s="1095"/>
      <c r="QGT141" s="1095"/>
      <c r="QGU141" s="1095"/>
      <c r="QGV141" s="1095"/>
      <c r="QGW141" s="1095"/>
      <c r="QGX141" s="1095"/>
      <c r="QGY141" s="1095"/>
      <c r="QGZ141" s="1095"/>
      <c r="QHA141" s="1095"/>
      <c r="QHB141" s="1095"/>
      <c r="QHC141" s="1095"/>
      <c r="QHD141" s="1095"/>
      <c r="QHE141" s="1095"/>
      <c r="QHF141" s="1095"/>
      <c r="QHG141" s="1095"/>
      <c r="QHH141" s="1095"/>
      <c r="QHI141" s="1095"/>
      <c r="QHJ141" s="1095"/>
      <c r="QHK141" s="1095"/>
      <c r="QHL141" s="1095"/>
      <c r="QHM141" s="1095"/>
      <c r="QHN141" s="1095"/>
      <c r="QHO141" s="1095"/>
      <c r="QHP141" s="1095"/>
      <c r="QHQ141" s="1095"/>
      <c r="QHR141" s="1095"/>
      <c r="QHS141" s="1095"/>
      <c r="QHT141" s="1095"/>
      <c r="QHU141" s="1095"/>
      <c r="QHV141" s="1095"/>
      <c r="QHW141" s="1095"/>
      <c r="QHX141" s="1095"/>
      <c r="QHY141" s="1095"/>
      <c r="QHZ141" s="1095"/>
      <c r="QIA141" s="1095"/>
      <c r="QIB141" s="1095"/>
      <c r="QIC141" s="1095"/>
      <c r="QID141" s="1095"/>
      <c r="QIE141" s="1095"/>
      <c r="QIF141" s="1095"/>
      <c r="QIG141" s="1095"/>
      <c r="QIH141" s="1095"/>
      <c r="QII141" s="1095"/>
      <c r="QIJ141" s="1095"/>
      <c r="QIK141" s="1095"/>
      <c r="QIL141" s="1095"/>
      <c r="QIM141" s="1095"/>
      <c r="QIN141" s="1095"/>
      <c r="QIO141" s="1095"/>
      <c r="QIP141" s="1095"/>
      <c r="QIQ141" s="1095"/>
      <c r="QIR141" s="1095"/>
      <c r="QIS141" s="1095"/>
      <c r="QIT141" s="1095"/>
      <c r="QIU141" s="1095"/>
      <c r="QIV141" s="1095"/>
      <c r="QIW141" s="1095"/>
      <c r="QIX141" s="1095"/>
      <c r="QIY141" s="1095"/>
      <c r="QIZ141" s="1095"/>
      <c r="QJA141" s="1095"/>
      <c r="QJB141" s="1095"/>
      <c r="QJC141" s="1095"/>
      <c r="QJD141" s="1095"/>
      <c r="QJE141" s="1095"/>
      <c r="QJF141" s="1095"/>
      <c r="QJG141" s="1095"/>
      <c r="QJH141" s="1095"/>
      <c r="QJI141" s="1095"/>
      <c r="QJJ141" s="1095"/>
      <c r="QJK141" s="1095"/>
      <c r="QJL141" s="1095"/>
      <c r="QJM141" s="1095"/>
      <c r="QJN141" s="1095"/>
      <c r="QJO141" s="1095"/>
      <c r="QJP141" s="1095"/>
      <c r="QJQ141" s="1095"/>
      <c r="QJR141" s="1095"/>
      <c r="QJS141" s="1095"/>
      <c r="QJT141" s="1095"/>
      <c r="QJU141" s="1095"/>
      <c r="QJV141" s="1095"/>
      <c r="QJW141" s="1095"/>
      <c r="QJX141" s="1095"/>
      <c r="QJY141" s="1095"/>
      <c r="QJZ141" s="1095"/>
      <c r="QKA141" s="1095"/>
      <c r="QKB141" s="1095"/>
      <c r="QKC141" s="1095"/>
      <c r="QKD141" s="1095"/>
      <c r="QKE141" s="1095"/>
      <c r="QKF141" s="1095"/>
      <c r="QKG141" s="1095"/>
      <c r="QKH141" s="1095"/>
      <c r="QKI141" s="1095"/>
      <c r="QKJ141" s="1095"/>
      <c r="QKK141" s="1095"/>
      <c r="QKL141" s="1095"/>
      <c r="QKM141" s="1095"/>
      <c r="QKN141" s="1095"/>
      <c r="QKO141" s="1095"/>
      <c r="QKP141" s="1095"/>
      <c r="QKQ141" s="1095"/>
      <c r="QKR141" s="1095"/>
      <c r="QKS141" s="1095"/>
      <c r="QKT141" s="1095"/>
      <c r="QKU141" s="1095"/>
      <c r="QKV141" s="1095"/>
      <c r="QKW141" s="1095"/>
      <c r="QKX141" s="1095"/>
      <c r="QKY141" s="1095"/>
      <c r="QKZ141" s="1095"/>
      <c r="QLA141" s="1095"/>
      <c r="QLB141" s="1095"/>
      <c r="QLC141" s="1095"/>
      <c r="QLD141" s="1095"/>
      <c r="QLE141" s="1095"/>
      <c r="QLF141" s="1095"/>
      <c r="QLG141" s="1095"/>
      <c r="QLH141" s="1095"/>
      <c r="QLI141" s="1095"/>
      <c r="QLJ141" s="1095"/>
      <c r="QLK141" s="1095"/>
      <c r="QLL141" s="1095"/>
      <c r="QLM141" s="1095"/>
      <c r="QLN141" s="1095"/>
      <c r="QLO141" s="1095"/>
      <c r="QLP141" s="1095"/>
      <c r="QLQ141" s="1095"/>
      <c r="QLR141" s="1095"/>
      <c r="QLS141" s="1095"/>
      <c r="QLT141" s="1095"/>
      <c r="QLU141" s="1095"/>
      <c r="QLV141" s="1095"/>
      <c r="QLW141" s="1095"/>
      <c r="QLX141" s="1095"/>
      <c r="QLY141" s="1095"/>
      <c r="QLZ141" s="1095"/>
      <c r="QMA141" s="1095"/>
      <c r="QMB141" s="1095"/>
      <c r="QMC141" s="1095"/>
      <c r="QMD141" s="1095"/>
      <c r="QME141" s="1095"/>
      <c r="QMF141" s="1095"/>
      <c r="QMG141" s="1095"/>
      <c r="QMH141" s="1095"/>
      <c r="QMI141" s="1095"/>
      <c r="QMJ141" s="1095"/>
      <c r="QMK141" s="1095"/>
      <c r="QML141" s="1095"/>
      <c r="QMM141" s="1095"/>
      <c r="QMN141" s="1095"/>
      <c r="QMO141" s="1095"/>
      <c r="QMP141" s="1095"/>
      <c r="QMQ141" s="1095"/>
      <c r="QMR141" s="1095"/>
      <c r="QMS141" s="1095"/>
      <c r="QMT141" s="1095"/>
      <c r="QMU141" s="1095"/>
      <c r="QMV141" s="1095"/>
      <c r="QMW141" s="1095"/>
      <c r="QMX141" s="1095"/>
      <c r="QMY141" s="1095"/>
      <c r="QMZ141" s="1095"/>
      <c r="QNA141" s="1095"/>
      <c r="QNB141" s="1095"/>
      <c r="QNC141" s="1095"/>
      <c r="QND141" s="1095"/>
      <c r="QNE141" s="1095"/>
      <c r="QNF141" s="1095"/>
      <c r="QNG141" s="1095"/>
      <c r="QNH141" s="1095"/>
      <c r="QNI141" s="1095"/>
      <c r="QNJ141" s="1095"/>
      <c r="QNK141" s="1095"/>
      <c r="QNL141" s="1095"/>
      <c r="QNM141" s="1095"/>
      <c r="QNN141" s="1095"/>
      <c r="QNO141" s="1095"/>
      <c r="QNP141" s="1095"/>
      <c r="QNQ141" s="1095"/>
      <c r="QNR141" s="1095"/>
      <c r="QNS141" s="1095"/>
      <c r="QNT141" s="1095"/>
      <c r="QNU141" s="1095"/>
      <c r="QNV141" s="1095"/>
      <c r="QNW141" s="1095"/>
      <c r="QNX141" s="1095"/>
      <c r="QNY141" s="1095"/>
      <c r="QNZ141" s="1095"/>
      <c r="QOA141" s="1095"/>
      <c r="QOB141" s="1095"/>
      <c r="QOC141" s="1095"/>
      <c r="QOD141" s="1095"/>
      <c r="QOE141" s="1095"/>
      <c r="QOF141" s="1095"/>
      <c r="QOG141" s="1095"/>
      <c r="QOH141" s="1095"/>
      <c r="QOI141" s="1095"/>
      <c r="QOJ141" s="1095"/>
      <c r="QOK141" s="1095"/>
      <c r="QOL141" s="1095"/>
      <c r="QOM141" s="1095"/>
      <c r="QON141" s="1095"/>
      <c r="QOO141" s="1095"/>
      <c r="QOP141" s="1095"/>
      <c r="QOQ141" s="1095"/>
      <c r="QOR141" s="1095"/>
      <c r="QOS141" s="1095"/>
      <c r="QOT141" s="1095"/>
      <c r="QOU141" s="1095"/>
      <c r="QOV141" s="1095"/>
      <c r="QOW141" s="1095"/>
      <c r="QOX141" s="1095"/>
      <c r="QOY141" s="1095"/>
      <c r="QOZ141" s="1095"/>
      <c r="QPA141" s="1095"/>
      <c r="QPB141" s="1095"/>
      <c r="QPC141" s="1095"/>
      <c r="QPD141" s="1095"/>
      <c r="QPE141" s="1095"/>
      <c r="QPF141" s="1095"/>
      <c r="QPG141" s="1095"/>
      <c r="QPH141" s="1095"/>
      <c r="QPI141" s="1095"/>
      <c r="QPJ141" s="1095"/>
      <c r="QPK141" s="1095"/>
      <c r="QPL141" s="1095"/>
      <c r="QPM141" s="1095"/>
      <c r="QPN141" s="1095"/>
      <c r="QPO141" s="1095"/>
      <c r="QPP141" s="1095"/>
      <c r="QPQ141" s="1095"/>
      <c r="QPR141" s="1095"/>
      <c r="QPS141" s="1095"/>
      <c r="QPT141" s="1095"/>
      <c r="QPU141" s="1095"/>
      <c r="QPV141" s="1095"/>
      <c r="QPW141" s="1095"/>
      <c r="QPX141" s="1095"/>
      <c r="QPY141" s="1095"/>
      <c r="QPZ141" s="1095"/>
      <c r="QQA141" s="1095"/>
      <c r="QQB141" s="1095"/>
      <c r="QQC141" s="1095"/>
      <c r="QQD141" s="1095"/>
      <c r="QQE141" s="1095"/>
      <c r="QQF141" s="1095"/>
      <c r="QQG141" s="1095"/>
      <c r="QQH141" s="1095"/>
      <c r="QQI141" s="1095"/>
      <c r="QQJ141" s="1095"/>
      <c r="QQK141" s="1095"/>
      <c r="QQL141" s="1095"/>
      <c r="QQM141" s="1095"/>
      <c r="QQN141" s="1095"/>
      <c r="QQO141" s="1095"/>
      <c r="QQP141" s="1095"/>
      <c r="QQQ141" s="1095"/>
      <c r="QQR141" s="1095"/>
      <c r="QQS141" s="1095"/>
      <c r="QQT141" s="1095"/>
      <c r="QQU141" s="1095"/>
      <c r="QQV141" s="1095"/>
      <c r="QQW141" s="1095"/>
      <c r="QQX141" s="1095"/>
      <c r="QQY141" s="1095"/>
      <c r="QQZ141" s="1095"/>
      <c r="QRA141" s="1095"/>
      <c r="QRB141" s="1095"/>
      <c r="QRC141" s="1095"/>
      <c r="QRD141" s="1095"/>
      <c r="QRE141" s="1095"/>
      <c r="QRF141" s="1095"/>
      <c r="QRG141" s="1095"/>
      <c r="QRH141" s="1095"/>
      <c r="QRI141" s="1095"/>
      <c r="QRJ141" s="1095"/>
      <c r="QRK141" s="1095"/>
      <c r="QRL141" s="1095"/>
      <c r="QRM141" s="1095"/>
      <c r="QRN141" s="1095"/>
      <c r="QRO141" s="1095"/>
      <c r="QRP141" s="1095"/>
      <c r="QRQ141" s="1095"/>
      <c r="QRR141" s="1095"/>
      <c r="QRS141" s="1095"/>
      <c r="QRT141" s="1095"/>
      <c r="QRU141" s="1095"/>
      <c r="QRV141" s="1095"/>
      <c r="QRW141" s="1095"/>
      <c r="QRX141" s="1095"/>
      <c r="QRY141" s="1095"/>
      <c r="QRZ141" s="1095"/>
      <c r="QSA141" s="1095"/>
      <c r="QSB141" s="1095"/>
      <c r="QSC141" s="1095"/>
      <c r="QSD141" s="1095"/>
      <c r="QSE141" s="1095"/>
      <c r="QSF141" s="1095"/>
      <c r="QSG141" s="1095"/>
      <c r="QSH141" s="1095"/>
      <c r="QSI141" s="1095"/>
      <c r="QSJ141" s="1095"/>
      <c r="QSK141" s="1095"/>
      <c r="QSL141" s="1095"/>
      <c r="QSM141" s="1095"/>
      <c r="QSN141" s="1095"/>
      <c r="QSO141" s="1095"/>
      <c r="QSP141" s="1095"/>
      <c r="QSQ141" s="1095"/>
      <c r="QSR141" s="1095"/>
      <c r="QSS141" s="1095"/>
      <c r="QST141" s="1095"/>
      <c r="QSU141" s="1095"/>
      <c r="QSV141" s="1095"/>
      <c r="QSW141" s="1095"/>
      <c r="QSX141" s="1095"/>
      <c r="QSY141" s="1095"/>
      <c r="QSZ141" s="1095"/>
      <c r="QTA141" s="1095"/>
      <c r="QTB141" s="1095"/>
      <c r="QTC141" s="1095"/>
      <c r="QTD141" s="1095"/>
      <c r="QTE141" s="1095"/>
      <c r="QTF141" s="1095"/>
      <c r="QTG141" s="1095"/>
      <c r="QTH141" s="1095"/>
      <c r="QTI141" s="1095"/>
      <c r="QTJ141" s="1095"/>
      <c r="QTK141" s="1095"/>
      <c r="QTL141" s="1095"/>
      <c r="QTM141" s="1095"/>
      <c r="QTN141" s="1095"/>
      <c r="QTO141" s="1095"/>
      <c r="QTP141" s="1095"/>
      <c r="QTQ141" s="1095"/>
      <c r="QTR141" s="1095"/>
      <c r="QTS141" s="1095"/>
      <c r="QTT141" s="1095"/>
      <c r="QTU141" s="1095"/>
      <c r="QTV141" s="1095"/>
      <c r="QTW141" s="1095"/>
      <c r="QTX141" s="1095"/>
      <c r="QTY141" s="1095"/>
      <c r="QTZ141" s="1095"/>
      <c r="QUA141" s="1095"/>
      <c r="QUB141" s="1095"/>
      <c r="QUC141" s="1095"/>
      <c r="QUD141" s="1095"/>
      <c r="QUE141" s="1095"/>
      <c r="QUF141" s="1095"/>
      <c r="QUG141" s="1095"/>
      <c r="QUH141" s="1095"/>
      <c r="QUI141" s="1095"/>
      <c r="QUJ141" s="1095"/>
      <c r="QUK141" s="1095"/>
      <c r="QUL141" s="1095"/>
      <c r="QUM141" s="1095"/>
      <c r="QUN141" s="1095"/>
      <c r="QUO141" s="1095"/>
      <c r="QUP141" s="1095"/>
      <c r="QUQ141" s="1095"/>
      <c r="QUR141" s="1095"/>
      <c r="QUS141" s="1095"/>
      <c r="QUT141" s="1095"/>
      <c r="QUU141" s="1095"/>
      <c r="QUV141" s="1095"/>
      <c r="QUW141" s="1095"/>
      <c r="QUX141" s="1095"/>
      <c r="QUY141" s="1095"/>
      <c r="QUZ141" s="1095"/>
      <c r="QVA141" s="1095"/>
      <c r="QVB141" s="1095"/>
      <c r="QVC141" s="1095"/>
      <c r="QVD141" s="1095"/>
      <c r="QVE141" s="1095"/>
      <c r="QVF141" s="1095"/>
      <c r="QVG141" s="1095"/>
      <c r="QVH141" s="1095"/>
      <c r="QVI141" s="1095"/>
      <c r="QVJ141" s="1095"/>
      <c r="QVK141" s="1095"/>
      <c r="QVL141" s="1095"/>
      <c r="QVM141" s="1095"/>
      <c r="QVN141" s="1095"/>
      <c r="QVO141" s="1095"/>
      <c r="QVP141" s="1095"/>
      <c r="QVQ141" s="1095"/>
      <c r="QVR141" s="1095"/>
      <c r="QVS141" s="1095"/>
      <c r="QVT141" s="1095"/>
      <c r="QVU141" s="1095"/>
      <c r="QVV141" s="1095"/>
      <c r="QVW141" s="1095"/>
      <c r="QVX141" s="1095"/>
      <c r="QVY141" s="1095"/>
      <c r="QVZ141" s="1095"/>
      <c r="QWA141" s="1095"/>
      <c r="QWB141" s="1095"/>
      <c r="QWC141" s="1095"/>
      <c r="QWD141" s="1095"/>
      <c r="QWE141" s="1095"/>
      <c r="QWF141" s="1095"/>
      <c r="QWG141" s="1095"/>
      <c r="QWH141" s="1095"/>
      <c r="QWI141" s="1095"/>
      <c r="QWJ141" s="1095"/>
      <c r="QWK141" s="1095"/>
      <c r="QWL141" s="1095"/>
      <c r="QWM141" s="1095"/>
      <c r="QWN141" s="1095"/>
      <c r="QWO141" s="1095"/>
      <c r="QWP141" s="1095"/>
      <c r="QWQ141" s="1095"/>
      <c r="QWR141" s="1095"/>
      <c r="QWS141" s="1095"/>
      <c r="QWT141" s="1095"/>
      <c r="QWU141" s="1095"/>
      <c r="QWV141" s="1095"/>
      <c r="QWW141" s="1095"/>
      <c r="QWX141" s="1095"/>
      <c r="QWY141" s="1095"/>
      <c r="QWZ141" s="1095"/>
      <c r="QXA141" s="1095"/>
      <c r="QXB141" s="1095"/>
      <c r="QXC141" s="1095"/>
      <c r="QXD141" s="1095"/>
      <c r="QXE141" s="1095"/>
      <c r="QXF141" s="1095"/>
      <c r="QXG141" s="1095"/>
      <c r="QXH141" s="1095"/>
      <c r="QXI141" s="1095"/>
      <c r="QXJ141" s="1095"/>
      <c r="QXK141" s="1095"/>
      <c r="QXL141" s="1095"/>
      <c r="QXM141" s="1095"/>
      <c r="QXN141" s="1095"/>
      <c r="QXO141" s="1095"/>
      <c r="QXP141" s="1095"/>
      <c r="QXQ141" s="1095"/>
      <c r="QXR141" s="1095"/>
      <c r="QXS141" s="1095"/>
      <c r="QXT141" s="1095"/>
      <c r="QXU141" s="1095"/>
      <c r="QXV141" s="1095"/>
      <c r="QXW141" s="1095"/>
      <c r="QXX141" s="1095"/>
      <c r="QXY141" s="1095"/>
      <c r="QXZ141" s="1095"/>
      <c r="QYA141" s="1095"/>
      <c r="QYB141" s="1095"/>
      <c r="QYC141" s="1095"/>
      <c r="QYD141" s="1095"/>
      <c r="QYE141" s="1095"/>
      <c r="QYF141" s="1095"/>
      <c r="QYG141" s="1095"/>
      <c r="QYH141" s="1095"/>
      <c r="QYI141" s="1095"/>
      <c r="QYJ141" s="1095"/>
      <c r="QYK141" s="1095"/>
      <c r="QYL141" s="1095"/>
      <c r="QYM141" s="1095"/>
      <c r="QYN141" s="1095"/>
      <c r="QYO141" s="1095"/>
      <c r="QYP141" s="1095"/>
      <c r="QYQ141" s="1095"/>
      <c r="QYR141" s="1095"/>
      <c r="QYS141" s="1095"/>
      <c r="QYT141" s="1095"/>
      <c r="QYU141" s="1095"/>
      <c r="QYV141" s="1095"/>
      <c r="QYW141" s="1095"/>
      <c r="QYX141" s="1095"/>
      <c r="QYY141" s="1095"/>
      <c r="QYZ141" s="1095"/>
      <c r="QZA141" s="1095"/>
      <c r="QZB141" s="1095"/>
      <c r="QZC141" s="1095"/>
      <c r="QZD141" s="1095"/>
      <c r="QZE141" s="1095"/>
      <c r="QZF141" s="1095"/>
      <c r="QZG141" s="1095"/>
      <c r="QZH141" s="1095"/>
      <c r="QZI141" s="1095"/>
      <c r="QZJ141" s="1095"/>
      <c r="QZK141" s="1095"/>
      <c r="QZL141" s="1095"/>
      <c r="QZM141" s="1095"/>
      <c r="QZN141" s="1095"/>
      <c r="QZO141" s="1095"/>
      <c r="QZP141" s="1095"/>
      <c r="QZQ141" s="1095"/>
      <c r="QZR141" s="1095"/>
      <c r="QZS141" s="1095"/>
      <c r="QZT141" s="1095"/>
      <c r="QZU141" s="1095"/>
      <c r="QZV141" s="1095"/>
      <c r="QZW141" s="1095"/>
      <c r="QZX141" s="1095"/>
      <c r="QZY141" s="1095"/>
      <c r="QZZ141" s="1095"/>
      <c r="RAA141" s="1095"/>
      <c r="RAB141" s="1095"/>
      <c r="RAC141" s="1095"/>
      <c r="RAD141" s="1095"/>
      <c r="RAE141" s="1095"/>
      <c r="RAF141" s="1095"/>
      <c r="RAG141" s="1095"/>
      <c r="RAH141" s="1095"/>
      <c r="RAI141" s="1095"/>
      <c r="RAJ141" s="1095"/>
      <c r="RAK141" s="1095"/>
      <c r="RAL141" s="1095"/>
      <c r="RAM141" s="1095"/>
      <c r="RAN141" s="1095"/>
      <c r="RAO141" s="1095"/>
      <c r="RAP141" s="1095"/>
      <c r="RAQ141" s="1095"/>
      <c r="RAR141" s="1095"/>
      <c r="RAS141" s="1095"/>
      <c r="RAT141" s="1095"/>
      <c r="RAU141" s="1095"/>
      <c r="RAV141" s="1095"/>
      <c r="RAW141" s="1095"/>
      <c r="RAX141" s="1095"/>
      <c r="RAY141" s="1095"/>
      <c r="RAZ141" s="1095"/>
      <c r="RBA141" s="1095"/>
      <c r="RBB141" s="1095"/>
      <c r="RBC141" s="1095"/>
      <c r="RBD141" s="1095"/>
      <c r="RBE141" s="1095"/>
      <c r="RBF141" s="1095"/>
      <c r="RBG141" s="1095"/>
      <c r="RBH141" s="1095"/>
      <c r="RBI141" s="1095"/>
      <c r="RBJ141" s="1095"/>
      <c r="RBK141" s="1095"/>
      <c r="RBL141" s="1095"/>
      <c r="RBM141" s="1095"/>
      <c r="RBN141" s="1095"/>
      <c r="RBO141" s="1095"/>
      <c r="RBP141" s="1095"/>
      <c r="RBQ141" s="1095"/>
      <c r="RBR141" s="1095"/>
      <c r="RBS141" s="1095"/>
      <c r="RBT141" s="1095"/>
      <c r="RBU141" s="1095"/>
      <c r="RBV141" s="1095"/>
      <c r="RBW141" s="1095"/>
      <c r="RBX141" s="1095"/>
      <c r="RBY141" s="1095"/>
      <c r="RBZ141" s="1095"/>
      <c r="RCA141" s="1095"/>
      <c r="RCB141" s="1095"/>
      <c r="RCC141" s="1095"/>
      <c r="RCD141" s="1095"/>
      <c r="RCE141" s="1095"/>
      <c r="RCF141" s="1095"/>
      <c r="RCG141" s="1095"/>
      <c r="RCH141" s="1095"/>
      <c r="RCI141" s="1095"/>
      <c r="RCJ141" s="1095"/>
      <c r="RCK141" s="1095"/>
      <c r="RCL141" s="1095"/>
      <c r="RCM141" s="1095"/>
      <c r="RCN141" s="1095"/>
      <c r="RCO141" s="1095"/>
      <c r="RCP141" s="1095"/>
      <c r="RCQ141" s="1095"/>
      <c r="RCR141" s="1095"/>
      <c r="RCS141" s="1095"/>
      <c r="RCT141" s="1095"/>
      <c r="RCU141" s="1095"/>
      <c r="RCV141" s="1095"/>
      <c r="RCW141" s="1095"/>
      <c r="RCX141" s="1095"/>
      <c r="RCY141" s="1095"/>
      <c r="RCZ141" s="1095"/>
      <c r="RDA141" s="1095"/>
      <c r="RDB141" s="1095"/>
      <c r="RDC141" s="1095"/>
      <c r="RDD141" s="1095"/>
      <c r="RDE141" s="1095"/>
      <c r="RDF141" s="1095"/>
      <c r="RDG141" s="1095"/>
      <c r="RDH141" s="1095"/>
      <c r="RDI141" s="1095"/>
      <c r="RDJ141" s="1095"/>
      <c r="RDK141" s="1095"/>
      <c r="RDL141" s="1095"/>
      <c r="RDM141" s="1095"/>
      <c r="RDN141" s="1095"/>
      <c r="RDO141" s="1095"/>
      <c r="RDP141" s="1095"/>
      <c r="RDQ141" s="1095"/>
      <c r="RDR141" s="1095"/>
      <c r="RDS141" s="1095"/>
      <c r="RDT141" s="1095"/>
      <c r="RDU141" s="1095"/>
      <c r="RDV141" s="1095"/>
      <c r="RDW141" s="1095"/>
      <c r="RDX141" s="1095"/>
      <c r="RDY141" s="1095"/>
      <c r="RDZ141" s="1095"/>
      <c r="REA141" s="1095"/>
      <c r="REB141" s="1095"/>
      <c r="REC141" s="1095"/>
      <c r="RED141" s="1095"/>
      <c r="REE141" s="1095"/>
      <c r="REF141" s="1095"/>
      <c r="REG141" s="1095"/>
      <c r="REH141" s="1095"/>
      <c r="REI141" s="1095"/>
      <c r="REJ141" s="1095"/>
      <c r="REK141" s="1095"/>
      <c r="REL141" s="1095"/>
      <c r="REM141" s="1095"/>
      <c r="REN141" s="1095"/>
      <c r="REO141" s="1095"/>
      <c r="REP141" s="1095"/>
      <c r="REQ141" s="1095"/>
      <c r="RER141" s="1095"/>
      <c r="RES141" s="1095"/>
      <c r="RET141" s="1095"/>
      <c r="REU141" s="1095"/>
      <c r="REV141" s="1095"/>
      <c r="REW141" s="1095"/>
      <c r="REX141" s="1095"/>
      <c r="REY141" s="1095"/>
      <c r="REZ141" s="1095"/>
      <c r="RFA141" s="1095"/>
      <c r="RFB141" s="1095"/>
      <c r="RFC141" s="1095"/>
      <c r="RFD141" s="1095"/>
      <c r="RFE141" s="1095"/>
      <c r="RFF141" s="1095"/>
      <c r="RFG141" s="1095"/>
      <c r="RFH141" s="1095"/>
      <c r="RFI141" s="1095"/>
      <c r="RFJ141" s="1095"/>
      <c r="RFK141" s="1095"/>
      <c r="RFL141" s="1095"/>
      <c r="RFM141" s="1095"/>
      <c r="RFN141" s="1095"/>
      <c r="RFO141" s="1095"/>
      <c r="RFP141" s="1095"/>
      <c r="RFQ141" s="1095"/>
      <c r="RFR141" s="1095"/>
      <c r="RFS141" s="1095"/>
      <c r="RFT141" s="1095"/>
      <c r="RFU141" s="1095"/>
      <c r="RFV141" s="1095"/>
      <c r="RFW141" s="1095"/>
      <c r="RFX141" s="1095"/>
      <c r="RFY141" s="1095"/>
      <c r="RFZ141" s="1095"/>
      <c r="RGA141" s="1095"/>
      <c r="RGB141" s="1095"/>
      <c r="RGC141" s="1095"/>
      <c r="RGD141" s="1095"/>
      <c r="RGE141" s="1095"/>
      <c r="RGF141" s="1095"/>
      <c r="RGG141" s="1095"/>
      <c r="RGH141" s="1095"/>
      <c r="RGI141" s="1095"/>
      <c r="RGJ141" s="1095"/>
      <c r="RGK141" s="1095"/>
      <c r="RGL141" s="1095"/>
      <c r="RGM141" s="1095"/>
      <c r="RGN141" s="1095"/>
      <c r="RGO141" s="1095"/>
      <c r="RGP141" s="1095"/>
      <c r="RGQ141" s="1095"/>
      <c r="RGR141" s="1095"/>
      <c r="RGS141" s="1095"/>
      <c r="RGT141" s="1095"/>
      <c r="RGU141" s="1095"/>
      <c r="RGV141" s="1095"/>
      <c r="RGW141" s="1095"/>
      <c r="RGX141" s="1095"/>
      <c r="RGY141" s="1095"/>
      <c r="RGZ141" s="1095"/>
      <c r="RHA141" s="1095"/>
      <c r="RHB141" s="1095"/>
      <c r="RHC141" s="1095"/>
      <c r="RHD141" s="1095"/>
      <c r="RHE141" s="1095"/>
      <c r="RHF141" s="1095"/>
      <c r="RHG141" s="1095"/>
      <c r="RHH141" s="1095"/>
      <c r="RHI141" s="1095"/>
      <c r="RHJ141" s="1095"/>
      <c r="RHK141" s="1095"/>
      <c r="RHL141" s="1095"/>
      <c r="RHM141" s="1095"/>
      <c r="RHN141" s="1095"/>
      <c r="RHO141" s="1095"/>
      <c r="RHP141" s="1095"/>
      <c r="RHQ141" s="1095"/>
      <c r="RHR141" s="1095"/>
      <c r="RHS141" s="1095"/>
      <c r="RHT141" s="1095"/>
      <c r="RHU141" s="1095"/>
      <c r="RHV141" s="1095"/>
      <c r="RHW141" s="1095"/>
      <c r="RHX141" s="1095"/>
      <c r="RHY141" s="1095"/>
      <c r="RHZ141" s="1095"/>
      <c r="RIA141" s="1095"/>
      <c r="RIB141" s="1095"/>
      <c r="RIC141" s="1095"/>
      <c r="RID141" s="1095"/>
      <c r="RIE141" s="1095"/>
      <c r="RIF141" s="1095"/>
      <c r="RIG141" s="1095"/>
      <c r="RIH141" s="1095"/>
      <c r="RII141" s="1095"/>
      <c r="RIJ141" s="1095"/>
      <c r="RIK141" s="1095"/>
      <c r="RIL141" s="1095"/>
      <c r="RIM141" s="1095"/>
      <c r="RIN141" s="1095"/>
      <c r="RIO141" s="1095"/>
      <c r="RIP141" s="1095"/>
      <c r="RIQ141" s="1095"/>
      <c r="RIR141" s="1095"/>
      <c r="RIS141" s="1095"/>
      <c r="RIT141" s="1095"/>
      <c r="RIU141" s="1095"/>
      <c r="RIV141" s="1095"/>
      <c r="RIW141" s="1095"/>
      <c r="RIX141" s="1095"/>
      <c r="RIY141" s="1095"/>
      <c r="RIZ141" s="1095"/>
      <c r="RJA141" s="1095"/>
      <c r="RJB141" s="1095"/>
      <c r="RJC141" s="1095"/>
      <c r="RJD141" s="1095"/>
      <c r="RJE141" s="1095"/>
      <c r="RJF141" s="1095"/>
      <c r="RJG141" s="1095"/>
      <c r="RJH141" s="1095"/>
      <c r="RJI141" s="1095"/>
      <c r="RJJ141" s="1095"/>
      <c r="RJK141" s="1095"/>
      <c r="RJL141" s="1095"/>
      <c r="RJM141" s="1095"/>
      <c r="RJN141" s="1095"/>
      <c r="RJO141" s="1095"/>
      <c r="RJP141" s="1095"/>
      <c r="RJQ141" s="1095"/>
      <c r="RJR141" s="1095"/>
      <c r="RJS141" s="1095"/>
      <c r="RJT141" s="1095"/>
      <c r="RJU141" s="1095"/>
      <c r="RJV141" s="1095"/>
      <c r="RJW141" s="1095"/>
      <c r="RJX141" s="1095"/>
      <c r="RJY141" s="1095"/>
      <c r="RJZ141" s="1095"/>
      <c r="RKA141" s="1095"/>
      <c r="RKB141" s="1095"/>
      <c r="RKC141" s="1095"/>
      <c r="RKD141" s="1095"/>
      <c r="RKE141" s="1095"/>
      <c r="RKF141" s="1095"/>
      <c r="RKG141" s="1095"/>
      <c r="RKH141" s="1095"/>
      <c r="RKI141" s="1095"/>
      <c r="RKJ141" s="1095"/>
      <c r="RKK141" s="1095"/>
      <c r="RKL141" s="1095"/>
      <c r="RKM141" s="1095"/>
      <c r="RKN141" s="1095"/>
      <c r="RKO141" s="1095"/>
      <c r="RKP141" s="1095"/>
      <c r="RKQ141" s="1095"/>
      <c r="RKR141" s="1095"/>
      <c r="RKS141" s="1095"/>
      <c r="RKT141" s="1095"/>
      <c r="RKU141" s="1095"/>
      <c r="RKV141" s="1095"/>
      <c r="RKW141" s="1095"/>
      <c r="RKX141" s="1095"/>
      <c r="RKY141" s="1095"/>
      <c r="RKZ141" s="1095"/>
      <c r="RLA141" s="1095"/>
      <c r="RLB141" s="1095"/>
      <c r="RLC141" s="1095"/>
      <c r="RLD141" s="1095"/>
      <c r="RLE141" s="1095"/>
      <c r="RLF141" s="1095"/>
      <c r="RLG141" s="1095"/>
      <c r="RLH141" s="1095"/>
      <c r="RLI141" s="1095"/>
      <c r="RLJ141" s="1095"/>
      <c r="RLK141" s="1095"/>
      <c r="RLL141" s="1095"/>
      <c r="RLM141" s="1095"/>
      <c r="RLN141" s="1095"/>
      <c r="RLO141" s="1095"/>
      <c r="RLP141" s="1095"/>
      <c r="RLQ141" s="1095"/>
      <c r="RLR141" s="1095"/>
      <c r="RLS141" s="1095"/>
      <c r="RLT141" s="1095"/>
      <c r="RLU141" s="1095"/>
      <c r="RLV141" s="1095"/>
      <c r="RLW141" s="1095"/>
      <c r="RLX141" s="1095"/>
      <c r="RLY141" s="1095"/>
      <c r="RLZ141" s="1095"/>
      <c r="RMA141" s="1095"/>
      <c r="RMB141" s="1095"/>
      <c r="RMC141" s="1095"/>
      <c r="RMD141" s="1095"/>
      <c r="RME141" s="1095"/>
      <c r="RMF141" s="1095"/>
      <c r="RMG141" s="1095"/>
      <c r="RMH141" s="1095"/>
      <c r="RMI141" s="1095"/>
      <c r="RMJ141" s="1095"/>
      <c r="RMK141" s="1095"/>
      <c r="RML141" s="1095"/>
      <c r="RMM141" s="1095"/>
      <c r="RMN141" s="1095"/>
      <c r="RMO141" s="1095"/>
      <c r="RMP141" s="1095"/>
      <c r="RMQ141" s="1095"/>
      <c r="RMR141" s="1095"/>
      <c r="RMS141" s="1095"/>
      <c r="RMT141" s="1095"/>
      <c r="RMU141" s="1095"/>
      <c r="RMV141" s="1095"/>
      <c r="RMW141" s="1095"/>
      <c r="RMX141" s="1095"/>
      <c r="RMY141" s="1095"/>
      <c r="RMZ141" s="1095"/>
      <c r="RNA141" s="1095"/>
      <c r="RNB141" s="1095"/>
      <c r="RNC141" s="1095"/>
      <c r="RND141" s="1095"/>
      <c r="RNE141" s="1095"/>
      <c r="RNF141" s="1095"/>
      <c r="RNG141" s="1095"/>
      <c r="RNH141" s="1095"/>
      <c r="RNI141" s="1095"/>
      <c r="RNJ141" s="1095"/>
      <c r="RNK141" s="1095"/>
      <c r="RNL141" s="1095"/>
      <c r="RNM141" s="1095"/>
      <c r="RNN141" s="1095"/>
      <c r="RNO141" s="1095"/>
      <c r="RNP141" s="1095"/>
      <c r="RNQ141" s="1095"/>
      <c r="RNR141" s="1095"/>
      <c r="RNS141" s="1095"/>
      <c r="RNT141" s="1095"/>
      <c r="RNU141" s="1095"/>
      <c r="RNV141" s="1095"/>
      <c r="RNW141" s="1095"/>
      <c r="RNX141" s="1095"/>
      <c r="RNY141" s="1095"/>
      <c r="RNZ141" s="1095"/>
      <c r="ROA141" s="1095"/>
      <c r="ROB141" s="1095"/>
      <c r="ROC141" s="1095"/>
      <c r="ROD141" s="1095"/>
      <c r="ROE141" s="1095"/>
      <c r="ROF141" s="1095"/>
      <c r="ROG141" s="1095"/>
      <c r="ROH141" s="1095"/>
      <c r="ROI141" s="1095"/>
      <c r="ROJ141" s="1095"/>
      <c r="ROK141" s="1095"/>
      <c r="ROL141" s="1095"/>
      <c r="ROM141" s="1095"/>
      <c r="RON141" s="1095"/>
      <c r="ROO141" s="1095"/>
      <c r="ROP141" s="1095"/>
      <c r="ROQ141" s="1095"/>
      <c r="ROR141" s="1095"/>
      <c r="ROS141" s="1095"/>
      <c r="ROT141" s="1095"/>
      <c r="ROU141" s="1095"/>
      <c r="ROV141" s="1095"/>
      <c r="ROW141" s="1095"/>
      <c r="ROX141" s="1095"/>
      <c r="ROY141" s="1095"/>
      <c r="ROZ141" s="1095"/>
      <c r="RPA141" s="1095"/>
      <c r="RPB141" s="1095"/>
      <c r="RPC141" s="1095"/>
      <c r="RPD141" s="1095"/>
      <c r="RPE141" s="1095"/>
      <c r="RPF141" s="1095"/>
      <c r="RPG141" s="1095"/>
      <c r="RPH141" s="1095"/>
      <c r="RPI141" s="1095"/>
      <c r="RPJ141" s="1095"/>
      <c r="RPK141" s="1095"/>
      <c r="RPL141" s="1095"/>
      <c r="RPM141" s="1095"/>
      <c r="RPN141" s="1095"/>
      <c r="RPO141" s="1095"/>
      <c r="RPP141" s="1095"/>
      <c r="RPQ141" s="1095"/>
      <c r="RPR141" s="1095"/>
      <c r="RPS141" s="1095"/>
      <c r="RPT141" s="1095"/>
      <c r="RPU141" s="1095"/>
      <c r="RPV141" s="1095"/>
      <c r="RPW141" s="1095"/>
      <c r="RPX141" s="1095"/>
      <c r="RPY141" s="1095"/>
      <c r="RPZ141" s="1095"/>
      <c r="RQA141" s="1095"/>
      <c r="RQB141" s="1095"/>
      <c r="RQC141" s="1095"/>
      <c r="RQD141" s="1095"/>
      <c r="RQE141" s="1095"/>
      <c r="RQF141" s="1095"/>
      <c r="RQG141" s="1095"/>
      <c r="RQH141" s="1095"/>
      <c r="RQI141" s="1095"/>
      <c r="RQJ141" s="1095"/>
      <c r="RQK141" s="1095"/>
      <c r="RQL141" s="1095"/>
      <c r="RQM141" s="1095"/>
      <c r="RQN141" s="1095"/>
      <c r="RQO141" s="1095"/>
      <c r="RQP141" s="1095"/>
      <c r="RQQ141" s="1095"/>
      <c r="RQR141" s="1095"/>
      <c r="RQS141" s="1095"/>
      <c r="RQT141" s="1095"/>
      <c r="RQU141" s="1095"/>
      <c r="RQV141" s="1095"/>
      <c r="RQW141" s="1095"/>
      <c r="RQX141" s="1095"/>
      <c r="RQY141" s="1095"/>
      <c r="RQZ141" s="1095"/>
      <c r="RRA141" s="1095"/>
      <c r="RRB141" s="1095"/>
      <c r="RRC141" s="1095"/>
      <c r="RRD141" s="1095"/>
      <c r="RRE141" s="1095"/>
      <c r="RRF141" s="1095"/>
      <c r="RRG141" s="1095"/>
      <c r="RRH141" s="1095"/>
      <c r="RRI141" s="1095"/>
      <c r="RRJ141" s="1095"/>
      <c r="RRK141" s="1095"/>
      <c r="RRL141" s="1095"/>
      <c r="RRM141" s="1095"/>
      <c r="RRN141" s="1095"/>
      <c r="RRO141" s="1095"/>
      <c r="RRP141" s="1095"/>
      <c r="RRQ141" s="1095"/>
      <c r="RRR141" s="1095"/>
      <c r="RRS141" s="1095"/>
      <c r="RRT141" s="1095"/>
      <c r="RRU141" s="1095"/>
      <c r="RRV141" s="1095"/>
      <c r="RRW141" s="1095"/>
      <c r="RRX141" s="1095"/>
      <c r="RRY141" s="1095"/>
      <c r="RRZ141" s="1095"/>
      <c r="RSA141" s="1095"/>
      <c r="RSB141" s="1095"/>
      <c r="RSC141" s="1095"/>
      <c r="RSD141" s="1095"/>
      <c r="RSE141" s="1095"/>
      <c r="RSF141" s="1095"/>
      <c r="RSG141" s="1095"/>
      <c r="RSH141" s="1095"/>
      <c r="RSI141" s="1095"/>
      <c r="RSJ141" s="1095"/>
      <c r="RSK141" s="1095"/>
      <c r="RSL141" s="1095"/>
      <c r="RSM141" s="1095"/>
      <c r="RSN141" s="1095"/>
      <c r="RSO141" s="1095"/>
      <c r="RSP141" s="1095"/>
      <c r="RSQ141" s="1095"/>
      <c r="RSR141" s="1095"/>
      <c r="RSS141" s="1095"/>
      <c r="RST141" s="1095"/>
      <c r="RSU141" s="1095"/>
      <c r="RSV141" s="1095"/>
      <c r="RSW141" s="1095"/>
      <c r="RSX141" s="1095"/>
      <c r="RSY141" s="1095"/>
      <c r="RSZ141" s="1095"/>
      <c r="RTA141" s="1095"/>
      <c r="RTB141" s="1095"/>
      <c r="RTC141" s="1095"/>
      <c r="RTD141" s="1095"/>
      <c r="RTE141" s="1095"/>
      <c r="RTF141" s="1095"/>
      <c r="RTG141" s="1095"/>
      <c r="RTH141" s="1095"/>
      <c r="RTI141" s="1095"/>
      <c r="RTJ141" s="1095"/>
      <c r="RTK141" s="1095"/>
      <c r="RTL141" s="1095"/>
      <c r="RTM141" s="1095"/>
      <c r="RTN141" s="1095"/>
      <c r="RTO141" s="1095"/>
      <c r="RTP141" s="1095"/>
      <c r="RTQ141" s="1095"/>
      <c r="RTR141" s="1095"/>
      <c r="RTS141" s="1095"/>
      <c r="RTT141" s="1095"/>
      <c r="RTU141" s="1095"/>
      <c r="RTV141" s="1095"/>
      <c r="RTW141" s="1095"/>
      <c r="RTX141" s="1095"/>
      <c r="RTY141" s="1095"/>
      <c r="RTZ141" s="1095"/>
      <c r="RUA141" s="1095"/>
      <c r="RUB141" s="1095"/>
      <c r="RUC141" s="1095"/>
      <c r="RUD141" s="1095"/>
      <c r="RUE141" s="1095"/>
      <c r="RUF141" s="1095"/>
      <c r="RUG141" s="1095"/>
      <c r="RUH141" s="1095"/>
      <c r="RUI141" s="1095"/>
      <c r="RUJ141" s="1095"/>
      <c r="RUK141" s="1095"/>
      <c r="RUL141" s="1095"/>
      <c r="RUM141" s="1095"/>
      <c r="RUN141" s="1095"/>
      <c r="RUO141" s="1095"/>
      <c r="RUP141" s="1095"/>
      <c r="RUQ141" s="1095"/>
      <c r="RUR141" s="1095"/>
      <c r="RUS141" s="1095"/>
      <c r="RUT141" s="1095"/>
      <c r="RUU141" s="1095"/>
      <c r="RUV141" s="1095"/>
      <c r="RUW141" s="1095"/>
      <c r="RUX141" s="1095"/>
      <c r="RUY141" s="1095"/>
      <c r="RUZ141" s="1095"/>
      <c r="RVA141" s="1095"/>
      <c r="RVB141" s="1095"/>
      <c r="RVC141" s="1095"/>
      <c r="RVD141" s="1095"/>
      <c r="RVE141" s="1095"/>
      <c r="RVF141" s="1095"/>
      <c r="RVG141" s="1095"/>
      <c r="RVH141" s="1095"/>
      <c r="RVI141" s="1095"/>
      <c r="RVJ141" s="1095"/>
      <c r="RVK141" s="1095"/>
      <c r="RVL141" s="1095"/>
      <c r="RVM141" s="1095"/>
      <c r="RVN141" s="1095"/>
      <c r="RVO141" s="1095"/>
      <c r="RVP141" s="1095"/>
      <c r="RVQ141" s="1095"/>
      <c r="RVR141" s="1095"/>
      <c r="RVS141" s="1095"/>
      <c r="RVT141" s="1095"/>
      <c r="RVU141" s="1095"/>
      <c r="RVV141" s="1095"/>
      <c r="RVW141" s="1095"/>
      <c r="RVX141" s="1095"/>
      <c r="RVY141" s="1095"/>
      <c r="RVZ141" s="1095"/>
      <c r="RWA141" s="1095"/>
      <c r="RWB141" s="1095"/>
      <c r="RWC141" s="1095"/>
      <c r="RWD141" s="1095"/>
      <c r="RWE141" s="1095"/>
      <c r="RWF141" s="1095"/>
      <c r="RWG141" s="1095"/>
      <c r="RWH141" s="1095"/>
      <c r="RWI141" s="1095"/>
      <c r="RWJ141" s="1095"/>
      <c r="RWK141" s="1095"/>
      <c r="RWL141" s="1095"/>
      <c r="RWM141" s="1095"/>
      <c r="RWN141" s="1095"/>
      <c r="RWO141" s="1095"/>
      <c r="RWP141" s="1095"/>
      <c r="RWQ141" s="1095"/>
      <c r="RWR141" s="1095"/>
      <c r="RWS141" s="1095"/>
      <c r="RWT141" s="1095"/>
      <c r="RWU141" s="1095"/>
      <c r="RWV141" s="1095"/>
      <c r="RWW141" s="1095"/>
      <c r="RWX141" s="1095"/>
      <c r="RWY141" s="1095"/>
      <c r="RWZ141" s="1095"/>
      <c r="RXA141" s="1095"/>
      <c r="RXB141" s="1095"/>
      <c r="RXC141" s="1095"/>
      <c r="RXD141" s="1095"/>
      <c r="RXE141" s="1095"/>
      <c r="RXF141" s="1095"/>
      <c r="RXG141" s="1095"/>
      <c r="RXH141" s="1095"/>
      <c r="RXI141" s="1095"/>
      <c r="RXJ141" s="1095"/>
      <c r="RXK141" s="1095"/>
      <c r="RXL141" s="1095"/>
      <c r="RXM141" s="1095"/>
      <c r="RXN141" s="1095"/>
      <c r="RXO141" s="1095"/>
      <c r="RXP141" s="1095"/>
      <c r="RXQ141" s="1095"/>
      <c r="RXR141" s="1095"/>
      <c r="RXS141" s="1095"/>
      <c r="RXT141" s="1095"/>
      <c r="RXU141" s="1095"/>
      <c r="RXV141" s="1095"/>
      <c r="RXW141" s="1095"/>
      <c r="RXX141" s="1095"/>
      <c r="RXY141" s="1095"/>
      <c r="RXZ141" s="1095"/>
      <c r="RYA141" s="1095"/>
      <c r="RYB141" s="1095"/>
      <c r="RYC141" s="1095"/>
      <c r="RYD141" s="1095"/>
      <c r="RYE141" s="1095"/>
      <c r="RYF141" s="1095"/>
      <c r="RYG141" s="1095"/>
      <c r="RYH141" s="1095"/>
      <c r="RYI141" s="1095"/>
      <c r="RYJ141" s="1095"/>
      <c r="RYK141" s="1095"/>
      <c r="RYL141" s="1095"/>
      <c r="RYM141" s="1095"/>
      <c r="RYN141" s="1095"/>
      <c r="RYO141" s="1095"/>
      <c r="RYP141" s="1095"/>
      <c r="RYQ141" s="1095"/>
      <c r="RYR141" s="1095"/>
      <c r="RYS141" s="1095"/>
      <c r="RYT141" s="1095"/>
      <c r="RYU141" s="1095"/>
      <c r="RYV141" s="1095"/>
      <c r="RYW141" s="1095"/>
      <c r="RYX141" s="1095"/>
      <c r="RYY141" s="1095"/>
      <c r="RYZ141" s="1095"/>
      <c r="RZA141" s="1095"/>
      <c r="RZB141" s="1095"/>
      <c r="RZC141" s="1095"/>
      <c r="RZD141" s="1095"/>
      <c r="RZE141" s="1095"/>
      <c r="RZF141" s="1095"/>
      <c r="RZG141" s="1095"/>
      <c r="RZH141" s="1095"/>
      <c r="RZI141" s="1095"/>
      <c r="RZJ141" s="1095"/>
      <c r="RZK141" s="1095"/>
      <c r="RZL141" s="1095"/>
      <c r="RZM141" s="1095"/>
      <c r="RZN141" s="1095"/>
      <c r="RZO141" s="1095"/>
      <c r="RZP141" s="1095"/>
      <c r="RZQ141" s="1095"/>
      <c r="RZR141" s="1095"/>
      <c r="RZS141" s="1095"/>
      <c r="RZT141" s="1095"/>
      <c r="RZU141" s="1095"/>
      <c r="RZV141" s="1095"/>
      <c r="RZW141" s="1095"/>
      <c r="RZX141" s="1095"/>
      <c r="RZY141" s="1095"/>
      <c r="RZZ141" s="1095"/>
      <c r="SAA141" s="1095"/>
      <c r="SAB141" s="1095"/>
      <c r="SAC141" s="1095"/>
      <c r="SAD141" s="1095"/>
      <c r="SAE141" s="1095"/>
      <c r="SAF141" s="1095"/>
      <c r="SAG141" s="1095"/>
      <c r="SAH141" s="1095"/>
      <c r="SAI141" s="1095"/>
      <c r="SAJ141" s="1095"/>
      <c r="SAK141" s="1095"/>
      <c r="SAL141" s="1095"/>
      <c r="SAM141" s="1095"/>
      <c r="SAN141" s="1095"/>
      <c r="SAO141" s="1095"/>
      <c r="SAP141" s="1095"/>
      <c r="SAQ141" s="1095"/>
      <c r="SAR141" s="1095"/>
      <c r="SAS141" s="1095"/>
      <c r="SAT141" s="1095"/>
      <c r="SAU141" s="1095"/>
      <c r="SAV141" s="1095"/>
      <c r="SAW141" s="1095"/>
      <c r="SAX141" s="1095"/>
      <c r="SAY141" s="1095"/>
      <c r="SAZ141" s="1095"/>
      <c r="SBA141" s="1095"/>
      <c r="SBB141" s="1095"/>
      <c r="SBC141" s="1095"/>
      <c r="SBD141" s="1095"/>
      <c r="SBE141" s="1095"/>
      <c r="SBF141" s="1095"/>
      <c r="SBG141" s="1095"/>
      <c r="SBH141" s="1095"/>
      <c r="SBI141" s="1095"/>
      <c r="SBJ141" s="1095"/>
      <c r="SBK141" s="1095"/>
      <c r="SBL141" s="1095"/>
      <c r="SBM141" s="1095"/>
      <c r="SBN141" s="1095"/>
      <c r="SBO141" s="1095"/>
      <c r="SBP141" s="1095"/>
      <c r="SBQ141" s="1095"/>
      <c r="SBR141" s="1095"/>
      <c r="SBS141" s="1095"/>
      <c r="SBT141" s="1095"/>
      <c r="SBU141" s="1095"/>
      <c r="SBV141" s="1095"/>
      <c r="SBW141" s="1095"/>
      <c r="SBX141" s="1095"/>
      <c r="SBY141" s="1095"/>
      <c r="SBZ141" s="1095"/>
      <c r="SCA141" s="1095"/>
      <c r="SCB141" s="1095"/>
      <c r="SCC141" s="1095"/>
      <c r="SCD141" s="1095"/>
      <c r="SCE141" s="1095"/>
      <c r="SCF141" s="1095"/>
      <c r="SCG141" s="1095"/>
      <c r="SCH141" s="1095"/>
      <c r="SCI141" s="1095"/>
      <c r="SCJ141" s="1095"/>
      <c r="SCK141" s="1095"/>
      <c r="SCL141" s="1095"/>
      <c r="SCM141" s="1095"/>
      <c r="SCN141" s="1095"/>
      <c r="SCO141" s="1095"/>
      <c r="SCP141" s="1095"/>
      <c r="SCQ141" s="1095"/>
      <c r="SCR141" s="1095"/>
      <c r="SCS141" s="1095"/>
      <c r="SCT141" s="1095"/>
      <c r="SCU141" s="1095"/>
      <c r="SCV141" s="1095"/>
      <c r="SCW141" s="1095"/>
      <c r="SCX141" s="1095"/>
      <c r="SCY141" s="1095"/>
      <c r="SCZ141" s="1095"/>
      <c r="SDA141" s="1095"/>
      <c r="SDB141" s="1095"/>
      <c r="SDC141" s="1095"/>
      <c r="SDD141" s="1095"/>
      <c r="SDE141" s="1095"/>
      <c r="SDF141" s="1095"/>
      <c r="SDG141" s="1095"/>
      <c r="SDH141" s="1095"/>
      <c r="SDI141" s="1095"/>
      <c r="SDJ141" s="1095"/>
      <c r="SDK141" s="1095"/>
      <c r="SDL141" s="1095"/>
      <c r="SDM141" s="1095"/>
      <c r="SDN141" s="1095"/>
      <c r="SDO141" s="1095"/>
      <c r="SDP141" s="1095"/>
      <c r="SDQ141" s="1095"/>
      <c r="SDR141" s="1095"/>
      <c r="SDS141" s="1095"/>
      <c r="SDT141" s="1095"/>
      <c r="SDU141" s="1095"/>
      <c r="SDV141" s="1095"/>
      <c r="SDW141" s="1095"/>
      <c r="SDX141" s="1095"/>
      <c r="SDY141" s="1095"/>
      <c r="SDZ141" s="1095"/>
      <c r="SEA141" s="1095"/>
      <c r="SEB141" s="1095"/>
      <c r="SEC141" s="1095"/>
      <c r="SED141" s="1095"/>
      <c r="SEE141" s="1095"/>
      <c r="SEF141" s="1095"/>
      <c r="SEG141" s="1095"/>
      <c r="SEH141" s="1095"/>
      <c r="SEI141" s="1095"/>
      <c r="SEJ141" s="1095"/>
      <c r="SEK141" s="1095"/>
      <c r="SEL141" s="1095"/>
      <c r="SEM141" s="1095"/>
      <c r="SEN141" s="1095"/>
      <c r="SEO141" s="1095"/>
      <c r="SEP141" s="1095"/>
      <c r="SEQ141" s="1095"/>
      <c r="SER141" s="1095"/>
      <c r="SES141" s="1095"/>
      <c r="SET141" s="1095"/>
      <c r="SEU141" s="1095"/>
      <c r="SEV141" s="1095"/>
      <c r="SEW141" s="1095"/>
      <c r="SEX141" s="1095"/>
      <c r="SEY141" s="1095"/>
      <c r="SEZ141" s="1095"/>
      <c r="SFA141" s="1095"/>
      <c r="SFB141" s="1095"/>
      <c r="SFC141" s="1095"/>
      <c r="SFD141" s="1095"/>
      <c r="SFE141" s="1095"/>
      <c r="SFF141" s="1095"/>
      <c r="SFG141" s="1095"/>
      <c r="SFH141" s="1095"/>
      <c r="SFI141" s="1095"/>
      <c r="SFJ141" s="1095"/>
      <c r="SFK141" s="1095"/>
      <c r="SFL141" s="1095"/>
      <c r="SFM141" s="1095"/>
      <c r="SFN141" s="1095"/>
      <c r="SFO141" s="1095"/>
      <c r="SFP141" s="1095"/>
      <c r="SFQ141" s="1095"/>
      <c r="SFR141" s="1095"/>
      <c r="SFS141" s="1095"/>
      <c r="SFT141" s="1095"/>
      <c r="SFU141" s="1095"/>
      <c r="SFV141" s="1095"/>
      <c r="SFW141" s="1095"/>
      <c r="SFX141" s="1095"/>
      <c r="SFY141" s="1095"/>
      <c r="SFZ141" s="1095"/>
      <c r="SGA141" s="1095"/>
      <c r="SGB141" s="1095"/>
      <c r="SGC141" s="1095"/>
      <c r="SGD141" s="1095"/>
      <c r="SGE141" s="1095"/>
      <c r="SGF141" s="1095"/>
      <c r="SGG141" s="1095"/>
      <c r="SGH141" s="1095"/>
      <c r="SGI141" s="1095"/>
      <c r="SGJ141" s="1095"/>
      <c r="SGK141" s="1095"/>
      <c r="SGL141" s="1095"/>
      <c r="SGM141" s="1095"/>
      <c r="SGN141" s="1095"/>
      <c r="SGO141" s="1095"/>
      <c r="SGP141" s="1095"/>
      <c r="SGQ141" s="1095"/>
      <c r="SGR141" s="1095"/>
      <c r="SGS141" s="1095"/>
      <c r="SGT141" s="1095"/>
      <c r="SGU141" s="1095"/>
      <c r="SGV141" s="1095"/>
      <c r="SGW141" s="1095"/>
      <c r="SGX141" s="1095"/>
      <c r="SGY141" s="1095"/>
      <c r="SGZ141" s="1095"/>
      <c r="SHA141" s="1095"/>
      <c r="SHB141" s="1095"/>
      <c r="SHC141" s="1095"/>
      <c r="SHD141" s="1095"/>
      <c r="SHE141" s="1095"/>
      <c r="SHF141" s="1095"/>
      <c r="SHG141" s="1095"/>
      <c r="SHH141" s="1095"/>
      <c r="SHI141" s="1095"/>
      <c r="SHJ141" s="1095"/>
      <c r="SHK141" s="1095"/>
      <c r="SHL141" s="1095"/>
      <c r="SHM141" s="1095"/>
      <c r="SHN141" s="1095"/>
      <c r="SHO141" s="1095"/>
      <c r="SHP141" s="1095"/>
      <c r="SHQ141" s="1095"/>
      <c r="SHR141" s="1095"/>
      <c r="SHS141" s="1095"/>
      <c r="SHT141" s="1095"/>
      <c r="SHU141" s="1095"/>
      <c r="SHV141" s="1095"/>
      <c r="SHW141" s="1095"/>
      <c r="SHX141" s="1095"/>
      <c r="SHY141" s="1095"/>
      <c r="SHZ141" s="1095"/>
      <c r="SIA141" s="1095"/>
      <c r="SIB141" s="1095"/>
      <c r="SIC141" s="1095"/>
      <c r="SID141" s="1095"/>
      <c r="SIE141" s="1095"/>
      <c r="SIF141" s="1095"/>
      <c r="SIG141" s="1095"/>
      <c r="SIH141" s="1095"/>
      <c r="SII141" s="1095"/>
      <c r="SIJ141" s="1095"/>
      <c r="SIK141" s="1095"/>
      <c r="SIL141" s="1095"/>
      <c r="SIM141" s="1095"/>
      <c r="SIN141" s="1095"/>
      <c r="SIO141" s="1095"/>
      <c r="SIP141" s="1095"/>
      <c r="SIQ141" s="1095"/>
      <c r="SIR141" s="1095"/>
      <c r="SIS141" s="1095"/>
      <c r="SIT141" s="1095"/>
      <c r="SIU141" s="1095"/>
      <c r="SIV141" s="1095"/>
      <c r="SIW141" s="1095"/>
      <c r="SIX141" s="1095"/>
      <c r="SIY141" s="1095"/>
      <c r="SIZ141" s="1095"/>
      <c r="SJA141" s="1095"/>
      <c r="SJB141" s="1095"/>
      <c r="SJC141" s="1095"/>
      <c r="SJD141" s="1095"/>
      <c r="SJE141" s="1095"/>
      <c r="SJF141" s="1095"/>
      <c r="SJG141" s="1095"/>
      <c r="SJH141" s="1095"/>
      <c r="SJI141" s="1095"/>
      <c r="SJJ141" s="1095"/>
      <c r="SJK141" s="1095"/>
      <c r="SJL141" s="1095"/>
      <c r="SJM141" s="1095"/>
      <c r="SJN141" s="1095"/>
      <c r="SJO141" s="1095"/>
      <c r="SJP141" s="1095"/>
      <c r="SJQ141" s="1095"/>
      <c r="SJR141" s="1095"/>
      <c r="SJS141" s="1095"/>
      <c r="SJT141" s="1095"/>
      <c r="SJU141" s="1095"/>
      <c r="SJV141" s="1095"/>
      <c r="SJW141" s="1095"/>
      <c r="SJX141" s="1095"/>
      <c r="SJY141" s="1095"/>
      <c r="SJZ141" s="1095"/>
      <c r="SKA141" s="1095"/>
      <c r="SKB141" s="1095"/>
      <c r="SKC141" s="1095"/>
      <c r="SKD141" s="1095"/>
      <c r="SKE141" s="1095"/>
      <c r="SKF141" s="1095"/>
      <c r="SKG141" s="1095"/>
      <c r="SKH141" s="1095"/>
      <c r="SKI141" s="1095"/>
      <c r="SKJ141" s="1095"/>
      <c r="SKK141" s="1095"/>
      <c r="SKL141" s="1095"/>
      <c r="SKM141" s="1095"/>
      <c r="SKN141" s="1095"/>
      <c r="SKO141" s="1095"/>
      <c r="SKP141" s="1095"/>
      <c r="SKQ141" s="1095"/>
      <c r="SKR141" s="1095"/>
      <c r="SKS141" s="1095"/>
      <c r="SKT141" s="1095"/>
      <c r="SKU141" s="1095"/>
      <c r="SKV141" s="1095"/>
      <c r="SKW141" s="1095"/>
      <c r="SKX141" s="1095"/>
      <c r="SKY141" s="1095"/>
      <c r="SKZ141" s="1095"/>
      <c r="SLA141" s="1095"/>
      <c r="SLB141" s="1095"/>
      <c r="SLC141" s="1095"/>
      <c r="SLD141" s="1095"/>
      <c r="SLE141" s="1095"/>
      <c r="SLF141" s="1095"/>
      <c r="SLG141" s="1095"/>
      <c r="SLH141" s="1095"/>
      <c r="SLI141" s="1095"/>
      <c r="SLJ141" s="1095"/>
      <c r="SLK141" s="1095"/>
      <c r="SLL141" s="1095"/>
      <c r="SLM141" s="1095"/>
      <c r="SLN141" s="1095"/>
      <c r="SLO141" s="1095"/>
      <c r="SLP141" s="1095"/>
      <c r="SLQ141" s="1095"/>
      <c r="SLR141" s="1095"/>
      <c r="SLS141" s="1095"/>
      <c r="SLT141" s="1095"/>
      <c r="SLU141" s="1095"/>
      <c r="SLV141" s="1095"/>
      <c r="SLW141" s="1095"/>
      <c r="SLX141" s="1095"/>
      <c r="SLY141" s="1095"/>
      <c r="SLZ141" s="1095"/>
      <c r="SMA141" s="1095"/>
      <c r="SMB141" s="1095"/>
      <c r="SMC141" s="1095"/>
      <c r="SMD141" s="1095"/>
      <c r="SME141" s="1095"/>
      <c r="SMF141" s="1095"/>
      <c r="SMG141" s="1095"/>
      <c r="SMH141" s="1095"/>
      <c r="SMI141" s="1095"/>
      <c r="SMJ141" s="1095"/>
      <c r="SMK141" s="1095"/>
      <c r="SML141" s="1095"/>
      <c r="SMM141" s="1095"/>
      <c r="SMN141" s="1095"/>
      <c r="SMO141" s="1095"/>
      <c r="SMP141" s="1095"/>
      <c r="SMQ141" s="1095"/>
      <c r="SMR141" s="1095"/>
      <c r="SMS141" s="1095"/>
      <c r="SMT141" s="1095"/>
      <c r="SMU141" s="1095"/>
      <c r="SMV141" s="1095"/>
      <c r="SMW141" s="1095"/>
      <c r="SMX141" s="1095"/>
      <c r="SMY141" s="1095"/>
      <c r="SMZ141" s="1095"/>
      <c r="SNA141" s="1095"/>
      <c r="SNB141" s="1095"/>
      <c r="SNC141" s="1095"/>
      <c r="SND141" s="1095"/>
      <c r="SNE141" s="1095"/>
      <c r="SNF141" s="1095"/>
      <c r="SNG141" s="1095"/>
      <c r="SNH141" s="1095"/>
      <c r="SNI141" s="1095"/>
      <c r="SNJ141" s="1095"/>
      <c r="SNK141" s="1095"/>
      <c r="SNL141" s="1095"/>
      <c r="SNM141" s="1095"/>
      <c r="SNN141" s="1095"/>
      <c r="SNO141" s="1095"/>
      <c r="SNP141" s="1095"/>
      <c r="SNQ141" s="1095"/>
      <c r="SNR141" s="1095"/>
      <c r="SNS141" s="1095"/>
      <c r="SNT141" s="1095"/>
      <c r="SNU141" s="1095"/>
      <c r="SNV141" s="1095"/>
      <c r="SNW141" s="1095"/>
      <c r="SNX141" s="1095"/>
      <c r="SNY141" s="1095"/>
      <c r="SNZ141" s="1095"/>
      <c r="SOA141" s="1095"/>
      <c r="SOB141" s="1095"/>
      <c r="SOC141" s="1095"/>
      <c r="SOD141" s="1095"/>
      <c r="SOE141" s="1095"/>
      <c r="SOF141" s="1095"/>
      <c r="SOG141" s="1095"/>
      <c r="SOH141" s="1095"/>
      <c r="SOI141" s="1095"/>
      <c r="SOJ141" s="1095"/>
      <c r="SOK141" s="1095"/>
      <c r="SOL141" s="1095"/>
      <c r="SOM141" s="1095"/>
      <c r="SON141" s="1095"/>
      <c r="SOO141" s="1095"/>
      <c r="SOP141" s="1095"/>
      <c r="SOQ141" s="1095"/>
      <c r="SOR141" s="1095"/>
      <c r="SOS141" s="1095"/>
      <c r="SOT141" s="1095"/>
      <c r="SOU141" s="1095"/>
      <c r="SOV141" s="1095"/>
      <c r="SOW141" s="1095"/>
      <c r="SOX141" s="1095"/>
      <c r="SOY141" s="1095"/>
      <c r="SOZ141" s="1095"/>
      <c r="SPA141" s="1095"/>
      <c r="SPB141" s="1095"/>
      <c r="SPC141" s="1095"/>
      <c r="SPD141" s="1095"/>
      <c r="SPE141" s="1095"/>
      <c r="SPF141" s="1095"/>
      <c r="SPG141" s="1095"/>
      <c r="SPH141" s="1095"/>
      <c r="SPI141" s="1095"/>
      <c r="SPJ141" s="1095"/>
      <c r="SPK141" s="1095"/>
      <c r="SPL141" s="1095"/>
      <c r="SPM141" s="1095"/>
      <c r="SPN141" s="1095"/>
      <c r="SPO141" s="1095"/>
      <c r="SPP141" s="1095"/>
      <c r="SPQ141" s="1095"/>
      <c r="SPR141" s="1095"/>
      <c r="SPS141" s="1095"/>
      <c r="SPT141" s="1095"/>
      <c r="SPU141" s="1095"/>
      <c r="SPV141" s="1095"/>
      <c r="SPW141" s="1095"/>
      <c r="SPX141" s="1095"/>
      <c r="SPY141" s="1095"/>
      <c r="SPZ141" s="1095"/>
      <c r="SQA141" s="1095"/>
      <c r="SQB141" s="1095"/>
      <c r="SQC141" s="1095"/>
      <c r="SQD141" s="1095"/>
      <c r="SQE141" s="1095"/>
      <c r="SQF141" s="1095"/>
      <c r="SQG141" s="1095"/>
      <c r="SQH141" s="1095"/>
      <c r="SQI141" s="1095"/>
      <c r="SQJ141" s="1095"/>
      <c r="SQK141" s="1095"/>
      <c r="SQL141" s="1095"/>
      <c r="SQM141" s="1095"/>
      <c r="SQN141" s="1095"/>
      <c r="SQO141" s="1095"/>
      <c r="SQP141" s="1095"/>
      <c r="SQQ141" s="1095"/>
      <c r="SQR141" s="1095"/>
      <c r="SQS141" s="1095"/>
      <c r="SQT141" s="1095"/>
      <c r="SQU141" s="1095"/>
      <c r="SQV141" s="1095"/>
      <c r="SQW141" s="1095"/>
      <c r="SQX141" s="1095"/>
      <c r="SQY141" s="1095"/>
      <c r="SQZ141" s="1095"/>
      <c r="SRA141" s="1095"/>
      <c r="SRB141" s="1095"/>
      <c r="SRC141" s="1095"/>
      <c r="SRD141" s="1095"/>
      <c r="SRE141" s="1095"/>
      <c r="SRF141" s="1095"/>
      <c r="SRG141" s="1095"/>
      <c r="SRH141" s="1095"/>
      <c r="SRI141" s="1095"/>
      <c r="SRJ141" s="1095"/>
      <c r="SRK141" s="1095"/>
      <c r="SRL141" s="1095"/>
      <c r="SRM141" s="1095"/>
      <c r="SRN141" s="1095"/>
      <c r="SRO141" s="1095"/>
      <c r="SRP141" s="1095"/>
      <c r="SRQ141" s="1095"/>
      <c r="SRR141" s="1095"/>
      <c r="SRS141" s="1095"/>
      <c r="SRT141" s="1095"/>
      <c r="SRU141" s="1095"/>
      <c r="SRV141" s="1095"/>
      <c r="SRW141" s="1095"/>
      <c r="SRX141" s="1095"/>
      <c r="SRY141" s="1095"/>
      <c r="SRZ141" s="1095"/>
      <c r="SSA141" s="1095"/>
      <c r="SSB141" s="1095"/>
      <c r="SSC141" s="1095"/>
      <c r="SSD141" s="1095"/>
      <c r="SSE141" s="1095"/>
      <c r="SSF141" s="1095"/>
      <c r="SSG141" s="1095"/>
      <c r="SSH141" s="1095"/>
      <c r="SSI141" s="1095"/>
      <c r="SSJ141" s="1095"/>
      <c r="SSK141" s="1095"/>
      <c r="SSL141" s="1095"/>
      <c r="SSM141" s="1095"/>
      <c r="SSN141" s="1095"/>
      <c r="SSO141" s="1095"/>
      <c r="SSP141" s="1095"/>
      <c r="SSQ141" s="1095"/>
      <c r="SSR141" s="1095"/>
      <c r="SSS141" s="1095"/>
      <c r="SST141" s="1095"/>
      <c r="SSU141" s="1095"/>
      <c r="SSV141" s="1095"/>
      <c r="SSW141" s="1095"/>
      <c r="SSX141" s="1095"/>
      <c r="SSY141" s="1095"/>
      <c r="SSZ141" s="1095"/>
      <c r="STA141" s="1095"/>
      <c r="STB141" s="1095"/>
      <c r="STC141" s="1095"/>
      <c r="STD141" s="1095"/>
      <c r="STE141" s="1095"/>
      <c r="STF141" s="1095"/>
      <c r="STG141" s="1095"/>
      <c r="STH141" s="1095"/>
      <c r="STI141" s="1095"/>
      <c r="STJ141" s="1095"/>
      <c r="STK141" s="1095"/>
      <c r="STL141" s="1095"/>
      <c r="STM141" s="1095"/>
      <c r="STN141" s="1095"/>
      <c r="STO141" s="1095"/>
      <c r="STP141" s="1095"/>
      <c r="STQ141" s="1095"/>
      <c r="STR141" s="1095"/>
      <c r="STS141" s="1095"/>
      <c r="STT141" s="1095"/>
      <c r="STU141" s="1095"/>
      <c r="STV141" s="1095"/>
      <c r="STW141" s="1095"/>
      <c r="STX141" s="1095"/>
      <c r="STY141" s="1095"/>
      <c r="STZ141" s="1095"/>
      <c r="SUA141" s="1095"/>
      <c r="SUB141" s="1095"/>
      <c r="SUC141" s="1095"/>
      <c r="SUD141" s="1095"/>
      <c r="SUE141" s="1095"/>
      <c r="SUF141" s="1095"/>
      <c r="SUG141" s="1095"/>
      <c r="SUH141" s="1095"/>
      <c r="SUI141" s="1095"/>
      <c r="SUJ141" s="1095"/>
      <c r="SUK141" s="1095"/>
      <c r="SUL141" s="1095"/>
      <c r="SUM141" s="1095"/>
      <c r="SUN141" s="1095"/>
      <c r="SUO141" s="1095"/>
      <c r="SUP141" s="1095"/>
      <c r="SUQ141" s="1095"/>
      <c r="SUR141" s="1095"/>
      <c r="SUS141" s="1095"/>
      <c r="SUT141" s="1095"/>
      <c r="SUU141" s="1095"/>
      <c r="SUV141" s="1095"/>
      <c r="SUW141" s="1095"/>
      <c r="SUX141" s="1095"/>
      <c r="SUY141" s="1095"/>
      <c r="SUZ141" s="1095"/>
      <c r="SVA141" s="1095"/>
      <c r="SVB141" s="1095"/>
      <c r="SVC141" s="1095"/>
      <c r="SVD141" s="1095"/>
      <c r="SVE141" s="1095"/>
      <c r="SVF141" s="1095"/>
      <c r="SVG141" s="1095"/>
      <c r="SVH141" s="1095"/>
      <c r="SVI141" s="1095"/>
      <c r="SVJ141" s="1095"/>
      <c r="SVK141" s="1095"/>
      <c r="SVL141" s="1095"/>
      <c r="SVM141" s="1095"/>
      <c r="SVN141" s="1095"/>
      <c r="SVO141" s="1095"/>
      <c r="SVP141" s="1095"/>
      <c r="SVQ141" s="1095"/>
      <c r="SVR141" s="1095"/>
      <c r="SVS141" s="1095"/>
      <c r="SVT141" s="1095"/>
      <c r="SVU141" s="1095"/>
      <c r="SVV141" s="1095"/>
      <c r="SVW141" s="1095"/>
      <c r="SVX141" s="1095"/>
      <c r="SVY141" s="1095"/>
      <c r="SVZ141" s="1095"/>
      <c r="SWA141" s="1095"/>
      <c r="SWB141" s="1095"/>
      <c r="SWC141" s="1095"/>
      <c r="SWD141" s="1095"/>
      <c r="SWE141" s="1095"/>
      <c r="SWF141" s="1095"/>
      <c r="SWG141" s="1095"/>
      <c r="SWH141" s="1095"/>
      <c r="SWI141" s="1095"/>
      <c r="SWJ141" s="1095"/>
      <c r="SWK141" s="1095"/>
      <c r="SWL141" s="1095"/>
      <c r="SWM141" s="1095"/>
      <c r="SWN141" s="1095"/>
      <c r="SWO141" s="1095"/>
      <c r="SWP141" s="1095"/>
      <c r="SWQ141" s="1095"/>
      <c r="SWR141" s="1095"/>
      <c r="SWS141" s="1095"/>
      <c r="SWT141" s="1095"/>
      <c r="SWU141" s="1095"/>
      <c r="SWV141" s="1095"/>
      <c r="SWW141" s="1095"/>
      <c r="SWX141" s="1095"/>
      <c r="SWY141" s="1095"/>
      <c r="SWZ141" s="1095"/>
      <c r="SXA141" s="1095"/>
      <c r="SXB141" s="1095"/>
      <c r="SXC141" s="1095"/>
      <c r="SXD141" s="1095"/>
      <c r="SXE141" s="1095"/>
      <c r="SXF141" s="1095"/>
      <c r="SXG141" s="1095"/>
      <c r="SXH141" s="1095"/>
      <c r="SXI141" s="1095"/>
      <c r="SXJ141" s="1095"/>
      <c r="SXK141" s="1095"/>
      <c r="SXL141" s="1095"/>
      <c r="SXM141" s="1095"/>
      <c r="SXN141" s="1095"/>
      <c r="SXO141" s="1095"/>
      <c r="SXP141" s="1095"/>
      <c r="SXQ141" s="1095"/>
      <c r="SXR141" s="1095"/>
      <c r="SXS141" s="1095"/>
      <c r="SXT141" s="1095"/>
      <c r="SXU141" s="1095"/>
      <c r="SXV141" s="1095"/>
      <c r="SXW141" s="1095"/>
      <c r="SXX141" s="1095"/>
      <c r="SXY141" s="1095"/>
      <c r="SXZ141" s="1095"/>
      <c r="SYA141" s="1095"/>
      <c r="SYB141" s="1095"/>
      <c r="SYC141" s="1095"/>
      <c r="SYD141" s="1095"/>
      <c r="SYE141" s="1095"/>
      <c r="SYF141" s="1095"/>
      <c r="SYG141" s="1095"/>
      <c r="SYH141" s="1095"/>
      <c r="SYI141" s="1095"/>
      <c r="SYJ141" s="1095"/>
      <c r="SYK141" s="1095"/>
      <c r="SYL141" s="1095"/>
      <c r="SYM141" s="1095"/>
      <c r="SYN141" s="1095"/>
      <c r="SYO141" s="1095"/>
      <c r="SYP141" s="1095"/>
      <c r="SYQ141" s="1095"/>
      <c r="SYR141" s="1095"/>
      <c r="SYS141" s="1095"/>
      <c r="SYT141" s="1095"/>
      <c r="SYU141" s="1095"/>
      <c r="SYV141" s="1095"/>
      <c r="SYW141" s="1095"/>
      <c r="SYX141" s="1095"/>
      <c r="SYY141" s="1095"/>
      <c r="SYZ141" s="1095"/>
      <c r="SZA141" s="1095"/>
      <c r="SZB141" s="1095"/>
      <c r="SZC141" s="1095"/>
      <c r="SZD141" s="1095"/>
      <c r="SZE141" s="1095"/>
      <c r="SZF141" s="1095"/>
      <c r="SZG141" s="1095"/>
      <c r="SZH141" s="1095"/>
      <c r="SZI141" s="1095"/>
      <c r="SZJ141" s="1095"/>
      <c r="SZK141" s="1095"/>
      <c r="SZL141" s="1095"/>
      <c r="SZM141" s="1095"/>
      <c r="SZN141" s="1095"/>
      <c r="SZO141" s="1095"/>
      <c r="SZP141" s="1095"/>
      <c r="SZQ141" s="1095"/>
      <c r="SZR141" s="1095"/>
      <c r="SZS141" s="1095"/>
      <c r="SZT141" s="1095"/>
      <c r="SZU141" s="1095"/>
      <c r="SZV141" s="1095"/>
      <c r="SZW141" s="1095"/>
      <c r="SZX141" s="1095"/>
      <c r="SZY141" s="1095"/>
      <c r="SZZ141" s="1095"/>
      <c r="TAA141" s="1095"/>
      <c r="TAB141" s="1095"/>
      <c r="TAC141" s="1095"/>
      <c r="TAD141" s="1095"/>
      <c r="TAE141" s="1095"/>
      <c r="TAF141" s="1095"/>
      <c r="TAG141" s="1095"/>
      <c r="TAH141" s="1095"/>
      <c r="TAI141" s="1095"/>
      <c r="TAJ141" s="1095"/>
      <c r="TAK141" s="1095"/>
      <c r="TAL141" s="1095"/>
      <c r="TAM141" s="1095"/>
      <c r="TAN141" s="1095"/>
      <c r="TAO141" s="1095"/>
      <c r="TAP141" s="1095"/>
      <c r="TAQ141" s="1095"/>
      <c r="TAR141" s="1095"/>
      <c r="TAS141" s="1095"/>
      <c r="TAT141" s="1095"/>
      <c r="TAU141" s="1095"/>
      <c r="TAV141" s="1095"/>
      <c r="TAW141" s="1095"/>
      <c r="TAX141" s="1095"/>
      <c r="TAY141" s="1095"/>
      <c r="TAZ141" s="1095"/>
      <c r="TBA141" s="1095"/>
      <c r="TBB141" s="1095"/>
      <c r="TBC141" s="1095"/>
      <c r="TBD141" s="1095"/>
      <c r="TBE141" s="1095"/>
      <c r="TBF141" s="1095"/>
      <c r="TBG141" s="1095"/>
      <c r="TBH141" s="1095"/>
      <c r="TBI141" s="1095"/>
      <c r="TBJ141" s="1095"/>
      <c r="TBK141" s="1095"/>
      <c r="TBL141" s="1095"/>
      <c r="TBM141" s="1095"/>
      <c r="TBN141" s="1095"/>
      <c r="TBO141" s="1095"/>
      <c r="TBP141" s="1095"/>
      <c r="TBQ141" s="1095"/>
      <c r="TBR141" s="1095"/>
      <c r="TBS141" s="1095"/>
      <c r="TBT141" s="1095"/>
      <c r="TBU141" s="1095"/>
      <c r="TBV141" s="1095"/>
      <c r="TBW141" s="1095"/>
      <c r="TBX141" s="1095"/>
      <c r="TBY141" s="1095"/>
      <c r="TBZ141" s="1095"/>
      <c r="TCA141" s="1095"/>
      <c r="TCB141" s="1095"/>
      <c r="TCC141" s="1095"/>
      <c r="TCD141" s="1095"/>
      <c r="TCE141" s="1095"/>
      <c r="TCF141" s="1095"/>
      <c r="TCG141" s="1095"/>
      <c r="TCH141" s="1095"/>
      <c r="TCI141" s="1095"/>
      <c r="TCJ141" s="1095"/>
      <c r="TCK141" s="1095"/>
      <c r="TCL141" s="1095"/>
      <c r="TCM141" s="1095"/>
      <c r="TCN141" s="1095"/>
      <c r="TCO141" s="1095"/>
      <c r="TCP141" s="1095"/>
      <c r="TCQ141" s="1095"/>
      <c r="TCR141" s="1095"/>
      <c r="TCS141" s="1095"/>
      <c r="TCT141" s="1095"/>
      <c r="TCU141" s="1095"/>
      <c r="TCV141" s="1095"/>
      <c r="TCW141" s="1095"/>
      <c r="TCX141" s="1095"/>
      <c r="TCY141" s="1095"/>
      <c r="TCZ141" s="1095"/>
      <c r="TDA141" s="1095"/>
      <c r="TDB141" s="1095"/>
      <c r="TDC141" s="1095"/>
      <c r="TDD141" s="1095"/>
      <c r="TDE141" s="1095"/>
      <c r="TDF141" s="1095"/>
      <c r="TDG141" s="1095"/>
      <c r="TDH141" s="1095"/>
      <c r="TDI141" s="1095"/>
      <c r="TDJ141" s="1095"/>
      <c r="TDK141" s="1095"/>
      <c r="TDL141" s="1095"/>
      <c r="TDM141" s="1095"/>
      <c r="TDN141" s="1095"/>
      <c r="TDO141" s="1095"/>
      <c r="TDP141" s="1095"/>
      <c r="TDQ141" s="1095"/>
      <c r="TDR141" s="1095"/>
      <c r="TDS141" s="1095"/>
      <c r="TDT141" s="1095"/>
      <c r="TDU141" s="1095"/>
      <c r="TDV141" s="1095"/>
      <c r="TDW141" s="1095"/>
      <c r="TDX141" s="1095"/>
      <c r="TDY141" s="1095"/>
      <c r="TDZ141" s="1095"/>
      <c r="TEA141" s="1095"/>
      <c r="TEB141" s="1095"/>
      <c r="TEC141" s="1095"/>
      <c r="TED141" s="1095"/>
      <c r="TEE141" s="1095"/>
      <c r="TEF141" s="1095"/>
      <c r="TEG141" s="1095"/>
      <c r="TEH141" s="1095"/>
      <c r="TEI141" s="1095"/>
      <c r="TEJ141" s="1095"/>
      <c r="TEK141" s="1095"/>
      <c r="TEL141" s="1095"/>
      <c r="TEM141" s="1095"/>
      <c r="TEN141" s="1095"/>
      <c r="TEO141" s="1095"/>
      <c r="TEP141" s="1095"/>
      <c r="TEQ141" s="1095"/>
      <c r="TER141" s="1095"/>
      <c r="TES141" s="1095"/>
      <c r="TET141" s="1095"/>
      <c r="TEU141" s="1095"/>
      <c r="TEV141" s="1095"/>
      <c r="TEW141" s="1095"/>
      <c r="TEX141" s="1095"/>
      <c r="TEY141" s="1095"/>
      <c r="TEZ141" s="1095"/>
      <c r="TFA141" s="1095"/>
      <c r="TFB141" s="1095"/>
      <c r="TFC141" s="1095"/>
      <c r="TFD141" s="1095"/>
      <c r="TFE141" s="1095"/>
      <c r="TFF141" s="1095"/>
      <c r="TFG141" s="1095"/>
      <c r="TFH141" s="1095"/>
      <c r="TFI141" s="1095"/>
      <c r="TFJ141" s="1095"/>
      <c r="TFK141" s="1095"/>
      <c r="TFL141" s="1095"/>
      <c r="TFM141" s="1095"/>
      <c r="TFN141" s="1095"/>
      <c r="TFO141" s="1095"/>
      <c r="TFP141" s="1095"/>
      <c r="TFQ141" s="1095"/>
      <c r="TFR141" s="1095"/>
      <c r="TFS141" s="1095"/>
      <c r="TFT141" s="1095"/>
      <c r="TFU141" s="1095"/>
      <c r="TFV141" s="1095"/>
      <c r="TFW141" s="1095"/>
      <c r="TFX141" s="1095"/>
      <c r="TFY141" s="1095"/>
      <c r="TFZ141" s="1095"/>
      <c r="TGA141" s="1095"/>
      <c r="TGB141" s="1095"/>
      <c r="TGC141" s="1095"/>
      <c r="TGD141" s="1095"/>
      <c r="TGE141" s="1095"/>
      <c r="TGF141" s="1095"/>
      <c r="TGG141" s="1095"/>
      <c r="TGH141" s="1095"/>
      <c r="TGI141" s="1095"/>
      <c r="TGJ141" s="1095"/>
      <c r="TGK141" s="1095"/>
      <c r="TGL141" s="1095"/>
      <c r="TGM141" s="1095"/>
      <c r="TGN141" s="1095"/>
      <c r="TGO141" s="1095"/>
      <c r="TGP141" s="1095"/>
      <c r="TGQ141" s="1095"/>
      <c r="TGR141" s="1095"/>
      <c r="TGS141" s="1095"/>
      <c r="TGT141" s="1095"/>
      <c r="TGU141" s="1095"/>
      <c r="TGV141" s="1095"/>
      <c r="TGW141" s="1095"/>
      <c r="TGX141" s="1095"/>
      <c r="TGY141" s="1095"/>
      <c r="TGZ141" s="1095"/>
      <c r="THA141" s="1095"/>
      <c r="THB141" s="1095"/>
      <c r="THC141" s="1095"/>
      <c r="THD141" s="1095"/>
      <c r="THE141" s="1095"/>
      <c r="THF141" s="1095"/>
      <c r="THG141" s="1095"/>
      <c r="THH141" s="1095"/>
      <c r="THI141" s="1095"/>
      <c r="THJ141" s="1095"/>
      <c r="THK141" s="1095"/>
      <c r="THL141" s="1095"/>
      <c r="THM141" s="1095"/>
      <c r="THN141" s="1095"/>
      <c r="THO141" s="1095"/>
      <c r="THP141" s="1095"/>
      <c r="THQ141" s="1095"/>
      <c r="THR141" s="1095"/>
      <c r="THS141" s="1095"/>
      <c r="THT141" s="1095"/>
      <c r="THU141" s="1095"/>
      <c r="THV141" s="1095"/>
      <c r="THW141" s="1095"/>
      <c r="THX141" s="1095"/>
      <c r="THY141" s="1095"/>
      <c r="THZ141" s="1095"/>
      <c r="TIA141" s="1095"/>
      <c r="TIB141" s="1095"/>
      <c r="TIC141" s="1095"/>
      <c r="TID141" s="1095"/>
      <c r="TIE141" s="1095"/>
      <c r="TIF141" s="1095"/>
      <c r="TIG141" s="1095"/>
      <c r="TIH141" s="1095"/>
      <c r="TII141" s="1095"/>
      <c r="TIJ141" s="1095"/>
      <c r="TIK141" s="1095"/>
      <c r="TIL141" s="1095"/>
      <c r="TIM141" s="1095"/>
      <c r="TIN141" s="1095"/>
      <c r="TIO141" s="1095"/>
      <c r="TIP141" s="1095"/>
      <c r="TIQ141" s="1095"/>
      <c r="TIR141" s="1095"/>
      <c r="TIS141" s="1095"/>
      <c r="TIT141" s="1095"/>
      <c r="TIU141" s="1095"/>
      <c r="TIV141" s="1095"/>
      <c r="TIW141" s="1095"/>
      <c r="TIX141" s="1095"/>
      <c r="TIY141" s="1095"/>
      <c r="TIZ141" s="1095"/>
      <c r="TJA141" s="1095"/>
      <c r="TJB141" s="1095"/>
      <c r="TJC141" s="1095"/>
      <c r="TJD141" s="1095"/>
      <c r="TJE141" s="1095"/>
      <c r="TJF141" s="1095"/>
      <c r="TJG141" s="1095"/>
      <c r="TJH141" s="1095"/>
      <c r="TJI141" s="1095"/>
      <c r="TJJ141" s="1095"/>
      <c r="TJK141" s="1095"/>
      <c r="TJL141" s="1095"/>
      <c r="TJM141" s="1095"/>
      <c r="TJN141" s="1095"/>
      <c r="TJO141" s="1095"/>
      <c r="TJP141" s="1095"/>
      <c r="TJQ141" s="1095"/>
      <c r="TJR141" s="1095"/>
      <c r="TJS141" s="1095"/>
      <c r="TJT141" s="1095"/>
      <c r="TJU141" s="1095"/>
      <c r="TJV141" s="1095"/>
      <c r="TJW141" s="1095"/>
      <c r="TJX141" s="1095"/>
      <c r="TJY141" s="1095"/>
      <c r="TJZ141" s="1095"/>
      <c r="TKA141" s="1095"/>
      <c r="TKB141" s="1095"/>
      <c r="TKC141" s="1095"/>
      <c r="TKD141" s="1095"/>
      <c r="TKE141" s="1095"/>
      <c r="TKF141" s="1095"/>
      <c r="TKG141" s="1095"/>
      <c r="TKH141" s="1095"/>
      <c r="TKI141" s="1095"/>
      <c r="TKJ141" s="1095"/>
      <c r="TKK141" s="1095"/>
      <c r="TKL141" s="1095"/>
      <c r="TKM141" s="1095"/>
      <c r="TKN141" s="1095"/>
      <c r="TKO141" s="1095"/>
      <c r="TKP141" s="1095"/>
      <c r="TKQ141" s="1095"/>
      <c r="TKR141" s="1095"/>
      <c r="TKS141" s="1095"/>
      <c r="TKT141" s="1095"/>
      <c r="TKU141" s="1095"/>
      <c r="TKV141" s="1095"/>
      <c r="TKW141" s="1095"/>
      <c r="TKX141" s="1095"/>
      <c r="TKY141" s="1095"/>
      <c r="TKZ141" s="1095"/>
      <c r="TLA141" s="1095"/>
      <c r="TLB141" s="1095"/>
      <c r="TLC141" s="1095"/>
      <c r="TLD141" s="1095"/>
      <c r="TLE141" s="1095"/>
      <c r="TLF141" s="1095"/>
      <c r="TLG141" s="1095"/>
      <c r="TLH141" s="1095"/>
      <c r="TLI141" s="1095"/>
      <c r="TLJ141" s="1095"/>
      <c r="TLK141" s="1095"/>
      <c r="TLL141" s="1095"/>
      <c r="TLM141" s="1095"/>
      <c r="TLN141" s="1095"/>
      <c r="TLO141" s="1095"/>
      <c r="TLP141" s="1095"/>
      <c r="TLQ141" s="1095"/>
      <c r="TLR141" s="1095"/>
      <c r="TLS141" s="1095"/>
      <c r="TLT141" s="1095"/>
      <c r="TLU141" s="1095"/>
      <c r="TLV141" s="1095"/>
      <c r="TLW141" s="1095"/>
      <c r="TLX141" s="1095"/>
      <c r="TLY141" s="1095"/>
      <c r="TLZ141" s="1095"/>
      <c r="TMA141" s="1095"/>
      <c r="TMB141" s="1095"/>
      <c r="TMC141" s="1095"/>
      <c r="TMD141" s="1095"/>
      <c r="TME141" s="1095"/>
      <c r="TMF141" s="1095"/>
      <c r="TMG141" s="1095"/>
      <c r="TMH141" s="1095"/>
      <c r="TMI141" s="1095"/>
      <c r="TMJ141" s="1095"/>
      <c r="TMK141" s="1095"/>
      <c r="TML141" s="1095"/>
      <c r="TMM141" s="1095"/>
      <c r="TMN141" s="1095"/>
      <c r="TMO141" s="1095"/>
      <c r="TMP141" s="1095"/>
      <c r="TMQ141" s="1095"/>
      <c r="TMR141" s="1095"/>
      <c r="TMS141" s="1095"/>
      <c r="TMT141" s="1095"/>
      <c r="TMU141" s="1095"/>
      <c r="TMV141" s="1095"/>
      <c r="TMW141" s="1095"/>
      <c r="TMX141" s="1095"/>
      <c r="TMY141" s="1095"/>
      <c r="TMZ141" s="1095"/>
      <c r="TNA141" s="1095"/>
      <c r="TNB141" s="1095"/>
      <c r="TNC141" s="1095"/>
      <c r="TND141" s="1095"/>
      <c r="TNE141" s="1095"/>
      <c r="TNF141" s="1095"/>
      <c r="TNG141" s="1095"/>
      <c r="TNH141" s="1095"/>
      <c r="TNI141" s="1095"/>
      <c r="TNJ141" s="1095"/>
      <c r="TNK141" s="1095"/>
      <c r="TNL141" s="1095"/>
      <c r="TNM141" s="1095"/>
      <c r="TNN141" s="1095"/>
      <c r="TNO141" s="1095"/>
      <c r="TNP141" s="1095"/>
      <c r="TNQ141" s="1095"/>
      <c r="TNR141" s="1095"/>
      <c r="TNS141" s="1095"/>
      <c r="TNT141" s="1095"/>
      <c r="TNU141" s="1095"/>
      <c r="TNV141" s="1095"/>
      <c r="TNW141" s="1095"/>
      <c r="TNX141" s="1095"/>
      <c r="TNY141" s="1095"/>
      <c r="TNZ141" s="1095"/>
      <c r="TOA141" s="1095"/>
      <c r="TOB141" s="1095"/>
      <c r="TOC141" s="1095"/>
      <c r="TOD141" s="1095"/>
      <c r="TOE141" s="1095"/>
      <c r="TOF141" s="1095"/>
      <c r="TOG141" s="1095"/>
      <c r="TOH141" s="1095"/>
      <c r="TOI141" s="1095"/>
      <c r="TOJ141" s="1095"/>
      <c r="TOK141" s="1095"/>
      <c r="TOL141" s="1095"/>
      <c r="TOM141" s="1095"/>
      <c r="TON141" s="1095"/>
      <c r="TOO141" s="1095"/>
      <c r="TOP141" s="1095"/>
      <c r="TOQ141" s="1095"/>
      <c r="TOR141" s="1095"/>
      <c r="TOS141" s="1095"/>
      <c r="TOT141" s="1095"/>
      <c r="TOU141" s="1095"/>
      <c r="TOV141" s="1095"/>
      <c r="TOW141" s="1095"/>
      <c r="TOX141" s="1095"/>
      <c r="TOY141" s="1095"/>
      <c r="TOZ141" s="1095"/>
      <c r="TPA141" s="1095"/>
      <c r="TPB141" s="1095"/>
      <c r="TPC141" s="1095"/>
      <c r="TPD141" s="1095"/>
      <c r="TPE141" s="1095"/>
      <c r="TPF141" s="1095"/>
      <c r="TPG141" s="1095"/>
      <c r="TPH141" s="1095"/>
      <c r="TPI141" s="1095"/>
      <c r="TPJ141" s="1095"/>
      <c r="TPK141" s="1095"/>
      <c r="TPL141" s="1095"/>
      <c r="TPM141" s="1095"/>
      <c r="TPN141" s="1095"/>
      <c r="TPO141" s="1095"/>
      <c r="TPP141" s="1095"/>
      <c r="TPQ141" s="1095"/>
      <c r="TPR141" s="1095"/>
      <c r="TPS141" s="1095"/>
      <c r="TPT141" s="1095"/>
      <c r="TPU141" s="1095"/>
      <c r="TPV141" s="1095"/>
      <c r="TPW141" s="1095"/>
      <c r="TPX141" s="1095"/>
      <c r="TPY141" s="1095"/>
      <c r="TPZ141" s="1095"/>
      <c r="TQA141" s="1095"/>
      <c r="TQB141" s="1095"/>
      <c r="TQC141" s="1095"/>
      <c r="TQD141" s="1095"/>
      <c r="TQE141" s="1095"/>
      <c r="TQF141" s="1095"/>
      <c r="TQG141" s="1095"/>
      <c r="TQH141" s="1095"/>
      <c r="TQI141" s="1095"/>
      <c r="TQJ141" s="1095"/>
      <c r="TQK141" s="1095"/>
      <c r="TQL141" s="1095"/>
      <c r="TQM141" s="1095"/>
      <c r="TQN141" s="1095"/>
      <c r="TQO141" s="1095"/>
      <c r="TQP141" s="1095"/>
      <c r="TQQ141" s="1095"/>
      <c r="TQR141" s="1095"/>
      <c r="TQS141" s="1095"/>
      <c r="TQT141" s="1095"/>
      <c r="TQU141" s="1095"/>
      <c r="TQV141" s="1095"/>
      <c r="TQW141" s="1095"/>
      <c r="TQX141" s="1095"/>
      <c r="TQY141" s="1095"/>
      <c r="TQZ141" s="1095"/>
      <c r="TRA141" s="1095"/>
      <c r="TRB141" s="1095"/>
      <c r="TRC141" s="1095"/>
      <c r="TRD141" s="1095"/>
      <c r="TRE141" s="1095"/>
      <c r="TRF141" s="1095"/>
      <c r="TRG141" s="1095"/>
      <c r="TRH141" s="1095"/>
      <c r="TRI141" s="1095"/>
      <c r="TRJ141" s="1095"/>
      <c r="TRK141" s="1095"/>
      <c r="TRL141" s="1095"/>
      <c r="TRM141" s="1095"/>
      <c r="TRN141" s="1095"/>
      <c r="TRO141" s="1095"/>
      <c r="TRP141" s="1095"/>
      <c r="TRQ141" s="1095"/>
      <c r="TRR141" s="1095"/>
      <c r="TRS141" s="1095"/>
      <c r="TRT141" s="1095"/>
      <c r="TRU141" s="1095"/>
      <c r="TRV141" s="1095"/>
      <c r="TRW141" s="1095"/>
      <c r="TRX141" s="1095"/>
      <c r="TRY141" s="1095"/>
      <c r="TRZ141" s="1095"/>
      <c r="TSA141" s="1095"/>
      <c r="TSB141" s="1095"/>
      <c r="TSC141" s="1095"/>
      <c r="TSD141" s="1095"/>
      <c r="TSE141" s="1095"/>
      <c r="TSF141" s="1095"/>
      <c r="TSG141" s="1095"/>
      <c r="TSH141" s="1095"/>
      <c r="TSI141" s="1095"/>
      <c r="TSJ141" s="1095"/>
      <c r="TSK141" s="1095"/>
      <c r="TSL141" s="1095"/>
      <c r="TSM141" s="1095"/>
      <c r="TSN141" s="1095"/>
      <c r="TSO141" s="1095"/>
      <c r="TSP141" s="1095"/>
      <c r="TSQ141" s="1095"/>
      <c r="TSR141" s="1095"/>
      <c r="TSS141" s="1095"/>
      <c r="TST141" s="1095"/>
      <c r="TSU141" s="1095"/>
      <c r="TSV141" s="1095"/>
      <c r="TSW141" s="1095"/>
      <c r="TSX141" s="1095"/>
      <c r="TSY141" s="1095"/>
      <c r="TSZ141" s="1095"/>
      <c r="TTA141" s="1095"/>
      <c r="TTB141" s="1095"/>
      <c r="TTC141" s="1095"/>
      <c r="TTD141" s="1095"/>
      <c r="TTE141" s="1095"/>
      <c r="TTF141" s="1095"/>
      <c r="TTG141" s="1095"/>
      <c r="TTH141" s="1095"/>
      <c r="TTI141" s="1095"/>
      <c r="TTJ141" s="1095"/>
      <c r="TTK141" s="1095"/>
      <c r="TTL141" s="1095"/>
      <c r="TTM141" s="1095"/>
      <c r="TTN141" s="1095"/>
      <c r="TTO141" s="1095"/>
      <c r="TTP141" s="1095"/>
      <c r="TTQ141" s="1095"/>
      <c r="TTR141" s="1095"/>
      <c r="TTS141" s="1095"/>
      <c r="TTT141" s="1095"/>
      <c r="TTU141" s="1095"/>
      <c r="TTV141" s="1095"/>
      <c r="TTW141" s="1095"/>
      <c r="TTX141" s="1095"/>
      <c r="TTY141" s="1095"/>
      <c r="TTZ141" s="1095"/>
      <c r="TUA141" s="1095"/>
      <c r="TUB141" s="1095"/>
      <c r="TUC141" s="1095"/>
      <c r="TUD141" s="1095"/>
      <c r="TUE141" s="1095"/>
      <c r="TUF141" s="1095"/>
      <c r="TUG141" s="1095"/>
      <c r="TUH141" s="1095"/>
      <c r="TUI141" s="1095"/>
      <c r="TUJ141" s="1095"/>
      <c r="TUK141" s="1095"/>
      <c r="TUL141" s="1095"/>
      <c r="TUM141" s="1095"/>
      <c r="TUN141" s="1095"/>
      <c r="TUO141" s="1095"/>
      <c r="TUP141" s="1095"/>
      <c r="TUQ141" s="1095"/>
      <c r="TUR141" s="1095"/>
      <c r="TUS141" s="1095"/>
      <c r="TUT141" s="1095"/>
      <c r="TUU141" s="1095"/>
      <c r="TUV141" s="1095"/>
      <c r="TUW141" s="1095"/>
      <c r="TUX141" s="1095"/>
      <c r="TUY141" s="1095"/>
      <c r="TUZ141" s="1095"/>
      <c r="TVA141" s="1095"/>
      <c r="TVB141" s="1095"/>
      <c r="TVC141" s="1095"/>
      <c r="TVD141" s="1095"/>
      <c r="TVE141" s="1095"/>
      <c r="TVF141" s="1095"/>
      <c r="TVG141" s="1095"/>
      <c r="TVH141" s="1095"/>
      <c r="TVI141" s="1095"/>
      <c r="TVJ141" s="1095"/>
      <c r="TVK141" s="1095"/>
      <c r="TVL141" s="1095"/>
      <c r="TVM141" s="1095"/>
      <c r="TVN141" s="1095"/>
      <c r="TVO141" s="1095"/>
      <c r="TVP141" s="1095"/>
      <c r="TVQ141" s="1095"/>
      <c r="TVR141" s="1095"/>
      <c r="TVS141" s="1095"/>
      <c r="TVT141" s="1095"/>
      <c r="TVU141" s="1095"/>
      <c r="TVV141" s="1095"/>
      <c r="TVW141" s="1095"/>
      <c r="TVX141" s="1095"/>
      <c r="TVY141" s="1095"/>
      <c r="TVZ141" s="1095"/>
      <c r="TWA141" s="1095"/>
      <c r="TWB141" s="1095"/>
      <c r="TWC141" s="1095"/>
      <c r="TWD141" s="1095"/>
      <c r="TWE141" s="1095"/>
      <c r="TWF141" s="1095"/>
      <c r="TWG141" s="1095"/>
      <c r="TWH141" s="1095"/>
      <c r="TWI141" s="1095"/>
      <c r="TWJ141" s="1095"/>
      <c r="TWK141" s="1095"/>
      <c r="TWL141" s="1095"/>
      <c r="TWM141" s="1095"/>
      <c r="TWN141" s="1095"/>
      <c r="TWO141" s="1095"/>
      <c r="TWP141" s="1095"/>
      <c r="TWQ141" s="1095"/>
      <c r="TWR141" s="1095"/>
      <c r="TWS141" s="1095"/>
      <c r="TWT141" s="1095"/>
      <c r="TWU141" s="1095"/>
      <c r="TWV141" s="1095"/>
      <c r="TWW141" s="1095"/>
      <c r="TWX141" s="1095"/>
      <c r="TWY141" s="1095"/>
      <c r="TWZ141" s="1095"/>
      <c r="TXA141" s="1095"/>
      <c r="TXB141" s="1095"/>
      <c r="TXC141" s="1095"/>
      <c r="TXD141" s="1095"/>
      <c r="TXE141" s="1095"/>
      <c r="TXF141" s="1095"/>
      <c r="TXG141" s="1095"/>
      <c r="TXH141" s="1095"/>
      <c r="TXI141" s="1095"/>
      <c r="TXJ141" s="1095"/>
      <c r="TXK141" s="1095"/>
      <c r="TXL141" s="1095"/>
      <c r="TXM141" s="1095"/>
      <c r="TXN141" s="1095"/>
      <c r="TXO141" s="1095"/>
      <c r="TXP141" s="1095"/>
      <c r="TXQ141" s="1095"/>
      <c r="TXR141" s="1095"/>
      <c r="TXS141" s="1095"/>
      <c r="TXT141" s="1095"/>
      <c r="TXU141" s="1095"/>
      <c r="TXV141" s="1095"/>
      <c r="TXW141" s="1095"/>
      <c r="TXX141" s="1095"/>
      <c r="TXY141" s="1095"/>
      <c r="TXZ141" s="1095"/>
      <c r="TYA141" s="1095"/>
      <c r="TYB141" s="1095"/>
      <c r="TYC141" s="1095"/>
      <c r="TYD141" s="1095"/>
      <c r="TYE141" s="1095"/>
      <c r="TYF141" s="1095"/>
      <c r="TYG141" s="1095"/>
      <c r="TYH141" s="1095"/>
      <c r="TYI141" s="1095"/>
      <c r="TYJ141" s="1095"/>
      <c r="TYK141" s="1095"/>
      <c r="TYL141" s="1095"/>
      <c r="TYM141" s="1095"/>
      <c r="TYN141" s="1095"/>
      <c r="TYO141" s="1095"/>
      <c r="TYP141" s="1095"/>
      <c r="TYQ141" s="1095"/>
      <c r="TYR141" s="1095"/>
      <c r="TYS141" s="1095"/>
      <c r="TYT141" s="1095"/>
      <c r="TYU141" s="1095"/>
      <c r="TYV141" s="1095"/>
      <c r="TYW141" s="1095"/>
      <c r="TYX141" s="1095"/>
      <c r="TYY141" s="1095"/>
      <c r="TYZ141" s="1095"/>
      <c r="TZA141" s="1095"/>
      <c r="TZB141" s="1095"/>
      <c r="TZC141" s="1095"/>
      <c r="TZD141" s="1095"/>
      <c r="TZE141" s="1095"/>
      <c r="TZF141" s="1095"/>
      <c r="TZG141" s="1095"/>
      <c r="TZH141" s="1095"/>
      <c r="TZI141" s="1095"/>
      <c r="TZJ141" s="1095"/>
      <c r="TZK141" s="1095"/>
      <c r="TZL141" s="1095"/>
      <c r="TZM141" s="1095"/>
      <c r="TZN141" s="1095"/>
      <c r="TZO141" s="1095"/>
      <c r="TZP141" s="1095"/>
      <c r="TZQ141" s="1095"/>
      <c r="TZR141" s="1095"/>
      <c r="TZS141" s="1095"/>
      <c r="TZT141" s="1095"/>
      <c r="TZU141" s="1095"/>
      <c r="TZV141" s="1095"/>
      <c r="TZW141" s="1095"/>
      <c r="TZX141" s="1095"/>
      <c r="TZY141" s="1095"/>
      <c r="TZZ141" s="1095"/>
      <c r="UAA141" s="1095"/>
      <c r="UAB141" s="1095"/>
      <c r="UAC141" s="1095"/>
      <c r="UAD141" s="1095"/>
      <c r="UAE141" s="1095"/>
      <c r="UAF141" s="1095"/>
      <c r="UAG141" s="1095"/>
      <c r="UAH141" s="1095"/>
      <c r="UAI141" s="1095"/>
      <c r="UAJ141" s="1095"/>
      <c r="UAK141" s="1095"/>
      <c r="UAL141" s="1095"/>
      <c r="UAM141" s="1095"/>
      <c r="UAN141" s="1095"/>
      <c r="UAO141" s="1095"/>
      <c r="UAP141" s="1095"/>
      <c r="UAQ141" s="1095"/>
      <c r="UAR141" s="1095"/>
      <c r="UAS141" s="1095"/>
      <c r="UAT141" s="1095"/>
      <c r="UAU141" s="1095"/>
      <c r="UAV141" s="1095"/>
      <c r="UAW141" s="1095"/>
      <c r="UAX141" s="1095"/>
      <c r="UAY141" s="1095"/>
      <c r="UAZ141" s="1095"/>
      <c r="UBA141" s="1095"/>
      <c r="UBB141" s="1095"/>
      <c r="UBC141" s="1095"/>
      <c r="UBD141" s="1095"/>
      <c r="UBE141" s="1095"/>
      <c r="UBF141" s="1095"/>
      <c r="UBG141" s="1095"/>
      <c r="UBH141" s="1095"/>
      <c r="UBI141" s="1095"/>
      <c r="UBJ141" s="1095"/>
      <c r="UBK141" s="1095"/>
      <c r="UBL141" s="1095"/>
      <c r="UBM141" s="1095"/>
      <c r="UBN141" s="1095"/>
      <c r="UBO141" s="1095"/>
      <c r="UBP141" s="1095"/>
      <c r="UBQ141" s="1095"/>
      <c r="UBR141" s="1095"/>
      <c r="UBS141" s="1095"/>
      <c r="UBT141" s="1095"/>
      <c r="UBU141" s="1095"/>
      <c r="UBV141" s="1095"/>
      <c r="UBW141" s="1095"/>
      <c r="UBX141" s="1095"/>
      <c r="UBY141" s="1095"/>
      <c r="UBZ141" s="1095"/>
      <c r="UCA141" s="1095"/>
      <c r="UCB141" s="1095"/>
      <c r="UCC141" s="1095"/>
      <c r="UCD141" s="1095"/>
      <c r="UCE141" s="1095"/>
      <c r="UCF141" s="1095"/>
      <c r="UCG141" s="1095"/>
      <c r="UCH141" s="1095"/>
      <c r="UCI141" s="1095"/>
      <c r="UCJ141" s="1095"/>
      <c r="UCK141" s="1095"/>
      <c r="UCL141" s="1095"/>
      <c r="UCM141" s="1095"/>
      <c r="UCN141" s="1095"/>
      <c r="UCO141" s="1095"/>
      <c r="UCP141" s="1095"/>
      <c r="UCQ141" s="1095"/>
      <c r="UCR141" s="1095"/>
      <c r="UCS141" s="1095"/>
      <c r="UCT141" s="1095"/>
      <c r="UCU141" s="1095"/>
      <c r="UCV141" s="1095"/>
      <c r="UCW141" s="1095"/>
      <c r="UCX141" s="1095"/>
      <c r="UCY141" s="1095"/>
      <c r="UCZ141" s="1095"/>
      <c r="UDA141" s="1095"/>
      <c r="UDB141" s="1095"/>
      <c r="UDC141" s="1095"/>
      <c r="UDD141" s="1095"/>
      <c r="UDE141" s="1095"/>
      <c r="UDF141" s="1095"/>
      <c r="UDG141" s="1095"/>
      <c r="UDH141" s="1095"/>
      <c r="UDI141" s="1095"/>
      <c r="UDJ141" s="1095"/>
      <c r="UDK141" s="1095"/>
      <c r="UDL141" s="1095"/>
      <c r="UDM141" s="1095"/>
      <c r="UDN141" s="1095"/>
      <c r="UDO141" s="1095"/>
      <c r="UDP141" s="1095"/>
      <c r="UDQ141" s="1095"/>
      <c r="UDR141" s="1095"/>
      <c r="UDS141" s="1095"/>
      <c r="UDT141" s="1095"/>
      <c r="UDU141" s="1095"/>
      <c r="UDV141" s="1095"/>
      <c r="UDW141" s="1095"/>
      <c r="UDX141" s="1095"/>
      <c r="UDY141" s="1095"/>
      <c r="UDZ141" s="1095"/>
      <c r="UEA141" s="1095"/>
      <c r="UEB141" s="1095"/>
      <c r="UEC141" s="1095"/>
      <c r="UED141" s="1095"/>
      <c r="UEE141" s="1095"/>
      <c r="UEF141" s="1095"/>
      <c r="UEG141" s="1095"/>
      <c r="UEH141" s="1095"/>
      <c r="UEI141" s="1095"/>
      <c r="UEJ141" s="1095"/>
      <c r="UEK141" s="1095"/>
      <c r="UEL141" s="1095"/>
      <c r="UEM141" s="1095"/>
      <c r="UEN141" s="1095"/>
      <c r="UEO141" s="1095"/>
      <c r="UEP141" s="1095"/>
      <c r="UEQ141" s="1095"/>
      <c r="UER141" s="1095"/>
      <c r="UES141" s="1095"/>
      <c r="UET141" s="1095"/>
      <c r="UEU141" s="1095"/>
      <c r="UEV141" s="1095"/>
      <c r="UEW141" s="1095"/>
      <c r="UEX141" s="1095"/>
      <c r="UEY141" s="1095"/>
      <c r="UEZ141" s="1095"/>
      <c r="UFA141" s="1095"/>
      <c r="UFB141" s="1095"/>
      <c r="UFC141" s="1095"/>
      <c r="UFD141" s="1095"/>
      <c r="UFE141" s="1095"/>
      <c r="UFF141" s="1095"/>
      <c r="UFG141" s="1095"/>
      <c r="UFH141" s="1095"/>
      <c r="UFI141" s="1095"/>
      <c r="UFJ141" s="1095"/>
      <c r="UFK141" s="1095"/>
      <c r="UFL141" s="1095"/>
      <c r="UFM141" s="1095"/>
      <c r="UFN141" s="1095"/>
      <c r="UFO141" s="1095"/>
      <c r="UFP141" s="1095"/>
      <c r="UFQ141" s="1095"/>
      <c r="UFR141" s="1095"/>
      <c r="UFS141" s="1095"/>
      <c r="UFT141" s="1095"/>
      <c r="UFU141" s="1095"/>
      <c r="UFV141" s="1095"/>
      <c r="UFW141" s="1095"/>
      <c r="UFX141" s="1095"/>
      <c r="UFY141" s="1095"/>
      <c r="UFZ141" s="1095"/>
      <c r="UGA141" s="1095"/>
      <c r="UGB141" s="1095"/>
      <c r="UGC141" s="1095"/>
      <c r="UGD141" s="1095"/>
      <c r="UGE141" s="1095"/>
      <c r="UGF141" s="1095"/>
      <c r="UGG141" s="1095"/>
      <c r="UGH141" s="1095"/>
      <c r="UGI141" s="1095"/>
      <c r="UGJ141" s="1095"/>
      <c r="UGK141" s="1095"/>
      <c r="UGL141" s="1095"/>
      <c r="UGM141" s="1095"/>
      <c r="UGN141" s="1095"/>
      <c r="UGO141" s="1095"/>
      <c r="UGP141" s="1095"/>
      <c r="UGQ141" s="1095"/>
      <c r="UGR141" s="1095"/>
      <c r="UGS141" s="1095"/>
      <c r="UGT141" s="1095"/>
      <c r="UGU141" s="1095"/>
      <c r="UGV141" s="1095"/>
      <c r="UGW141" s="1095"/>
      <c r="UGX141" s="1095"/>
      <c r="UGY141" s="1095"/>
      <c r="UGZ141" s="1095"/>
      <c r="UHA141" s="1095"/>
      <c r="UHB141" s="1095"/>
      <c r="UHC141" s="1095"/>
      <c r="UHD141" s="1095"/>
      <c r="UHE141" s="1095"/>
      <c r="UHF141" s="1095"/>
      <c r="UHG141" s="1095"/>
      <c r="UHH141" s="1095"/>
      <c r="UHI141" s="1095"/>
      <c r="UHJ141" s="1095"/>
      <c r="UHK141" s="1095"/>
      <c r="UHL141" s="1095"/>
      <c r="UHM141" s="1095"/>
      <c r="UHN141" s="1095"/>
      <c r="UHO141" s="1095"/>
      <c r="UHP141" s="1095"/>
      <c r="UHQ141" s="1095"/>
      <c r="UHR141" s="1095"/>
      <c r="UHS141" s="1095"/>
      <c r="UHT141" s="1095"/>
      <c r="UHU141" s="1095"/>
      <c r="UHV141" s="1095"/>
      <c r="UHW141" s="1095"/>
      <c r="UHX141" s="1095"/>
      <c r="UHY141" s="1095"/>
      <c r="UHZ141" s="1095"/>
      <c r="UIA141" s="1095"/>
      <c r="UIB141" s="1095"/>
      <c r="UIC141" s="1095"/>
      <c r="UID141" s="1095"/>
      <c r="UIE141" s="1095"/>
      <c r="UIF141" s="1095"/>
      <c r="UIG141" s="1095"/>
      <c r="UIH141" s="1095"/>
      <c r="UII141" s="1095"/>
      <c r="UIJ141" s="1095"/>
      <c r="UIK141" s="1095"/>
      <c r="UIL141" s="1095"/>
      <c r="UIM141" s="1095"/>
      <c r="UIN141" s="1095"/>
      <c r="UIO141" s="1095"/>
      <c r="UIP141" s="1095"/>
      <c r="UIQ141" s="1095"/>
      <c r="UIR141" s="1095"/>
      <c r="UIS141" s="1095"/>
      <c r="UIT141" s="1095"/>
      <c r="UIU141" s="1095"/>
      <c r="UIV141" s="1095"/>
      <c r="UIW141" s="1095"/>
      <c r="UIX141" s="1095"/>
      <c r="UIY141" s="1095"/>
      <c r="UIZ141" s="1095"/>
      <c r="UJA141" s="1095"/>
      <c r="UJB141" s="1095"/>
      <c r="UJC141" s="1095"/>
      <c r="UJD141" s="1095"/>
      <c r="UJE141" s="1095"/>
      <c r="UJF141" s="1095"/>
      <c r="UJG141" s="1095"/>
      <c r="UJH141" s="1095"/>
      <c r="UJI141" s="1095"/>
      <c r="UJJ141" s="1095"/>
      <c r="UJK141" s="1095"/>
      <c r="UJL141" s="1095"/>
      <c r="UJM141" s="1095"/>
      <c r="UJN141" s="1095"/>
      <c r="UJO141" s="1095"/>
      <c r="UJP141" s="1095"/>
      <c r="UJQ141" s="1095"/>
      <c r="UJR141" s="1095"/>
      <c r="UJS141" s="1095"/>
      <c r="UJT141" s="1095"/>
      <c r="UJU141" s="1095"/>
      <c r="UJV141" s="1095"/>
      <c r="UJW141" s="1095"/>
      <c r="UJX141" s="1095"/>
      <c r="UJY141" s="1095"/>
      <c r="UJZ141" s="1095"/>
      <c r="UKA141" s="1095"/>
      <c r="UKB141" s="1095"/>
      <c r="UKC141" s="1095"/>
      <c r="UKD141" s="1095"/>
      <c r="UKE141" s="1095"/>
      <c r="UKF141" s="1095"/>
      <c r="UKG141" s="1095"/>
      <c r="UKH141" s="1095"/>
      <c r="UKI141" s="1095"/>
      <c r="UKJ141" s="1095"/>
      <c r="UKK141" s="1095"/>
      <c r="UKL141" s="1095"/>
      <c r="UKM141" s="1095"/>
      <c r="UKN141" s="1095"/>
      <c r="UKO141" s="1095"/>
      <c r="UKP141" s="1095"/>
      <c r="UKQ141" s="1095"/>
      <c r="UKR141" s="1095"/>
      <c r="UKS141" s="1095"/>
      <c r="UKT141" s="1095"/>
      <c r="UKU141" s="1095"/>
      <c r="UKV141" s="1095"/>
      <c r="UKW141" s="1095"/>
      <c r="UKX141" s="1095"/>
      <c r="UKY141" s="1095"/>
      <c r="UKZ141" s="1095"/>
      <c r="ULA141" s="1095"/>
      <c r="ULB141" s="1095"/>
      <c r="ULC141" s="1095"/>
      <c r="ULD141" s="1095"/>
      <c r="ULE141" s="1095"/>
      <c r="ULF141" s="1095"/>
      <c r="ULG141" s="1095"/>
      <c r="ULH141" s="1095"/>
      <c r="ULI141" s="1095"/>
      <c r="ULJ141" s="1095"/>
      <c r="ULK141" s="1095"/>
      <c r="ULL141" s="1095"/>
      <c r="ULM141" s="1095"/>
      <c r="ULN141" s="1095"/>
      <c r="ULO141" s="1095"/>
      <c r="ULP141" s="1095"/>
      <c r="ULQ141" s="1095"/>
      <c r="ULR141" s="1095"/>
      <c r="ULS141" s="1095"/>
      <c r="ULT141" s="1095"/>
      <c r="ULU141" s="1095"/>
      <c r="ULV141" s="1095"/>
      <c r="ULW141" s="1095"/>
      <c r="ULX141" s="1095"/>
      <c r="ULY141" s="1095"/>
      <c r="ULZ141" s="1095"/>
      <c r="UMA141" s="1095"/>
      <c r="UMB141" s="1095"/>
      <c r="UMC141" s="1095"/>
      <c r="UMD141" s="1095"/>
      <c r="UME141" s="1095"/>
      <c r="UMF141" s="1095"/>
      <c r="UMG141" s="1095"/>
      <c r="UMH141" s="1095"/>
      <c r="UMI141" s="1095"/>
      <c r="UMJ141" s="1095"/>
      <c r="UMK141" s="1095"/>
      <c r="UML141" s="1095"/>
      <c r="UMM141" s="1095"/>
      <c r="UMN141" s="1095"/>
      <c r="UMO141" s="1095"/>
      <c r="UMP141" s="1095"/>
      <c r="UMQ141" s="1095"/>
      <c r="UMR141" s="1095"/>
      <c r="UMS141" s="1095"/>
      <c r="UMT141" s="1095"/>
      <c r="UMU141" s="1095"/>
      <c r="UMV141" s="1095"/>
      <c r="UMW141" s="1095"/>
      <c r="UMX141" s="1095"/>
      <c r="UMY141" s="1095"/>
      <c r="UMZ141" s="1095"/>
      <c r="UNA141" s="1095"/>
      <c r="UNB141" s="1095"/>
      <c r="UNC141" s="1095"/>
      <c r="UND141" s="1095"/>
      <c r="UNE141" s="1095"/>
      <c r="UNF141" s="1095"/>
      <c r="UNG141" s="1095"/>
      <c r="UNH141" s="1095"/>
      <c r="UNI141" s="1095"/>
      <c r="UNJ141" s="1095"/>
      <c r="UNK141" s="1095"/>
      <c r="UNL141" s="1095"/>
      <c r="UNM141" s="1095"/>
      <c r="UNN141" s="1095"/>
      <c r="UNO141" s="1095"/>
      <c r="UNP141" s="1095"/>
      <c r="UNQ141" s="1095"/>
      <c r="UNR141" s="1095"/>
      <c r="UNS141" s="1095"/>
      <c r="UNT141" s="1095"/>
      <c r="UNU141" s="1095"/>
      <c r="UNV141" s="1095"/>
      <c r="UNW141" s="1095"/>
      <c r="UNX141" s="1095"/>
      <c r="UNY141" s="1095"/>
      <c r="UNZ141" s="1095"/>
      <c r="UOA141" s="1095"/>
      <c r="UOB141" s="1095"/>
      <c r="UOC141" s="1095"/>
      <c r="UOD141" s="1095"/>
      <c r="UOE141" s="1095"/>
      <c r="UOF141" s="1095"/>
      <c r="UOG141" s="1095"/>
      <c r="UOH141" s="1095"/>
      <c r="UOI141" s="1095"/>
      <c r="UOJ141" s="1095"/>
      <c r="UOK141" s="1095"/>
      <c r="UOL141" s="1095"/>
      <c r="UOM141" s="1095"/>
      <c r="UON141" s="1095"/>
      <c r="UOO141" s="1095"/>
      <c r="UOP141" s="1095"/>
      <c r="UOQ141" s="1095"/>
      <c r="UOR141" s="1095"/>
      <c r="UOS141" s="1095"/>
      <c r="UOT141" s="1095"/>
      <c r="UOU141" s="1095"/>
      <c r="UOV141" s="1095"/>
      <c r="UOW141" s="1095"/>
      <c r="UOX141" s="1095"/>
      <c r="UOY141" s="1095"/>
      <c r="UOZ141" s="1095"/>
      <c r="UPA141" s="1095"/>
      <c r="UPB141" s="1095"/>
      <c r="UPC141" s="1095"/>
      <c r="UPD141" s="1095"/>
      <c r="UPE141" s="1095"/>
      <c r="UPF141" s="1095"/>
      <c r="UPG141" s="1095"/>
      <c r="UPH141" s="1095"/>
      <c r="UPI141" s="1095"/>
      <c r="UPJ141" s="1095"/>
      <c r="UPK141" s="1095"/>
      <c r="UPL141" s="1095"/>
      <c r="UPM141" s="1095"/>
      <c r="UPN141" s="1095"/>
      <c r="UPO141" s="1095"/>
      <c r="UPP141" s="1095"/>
      <c r="UPQ141" s="1095"/>
      <c r="UPR141" s="1095"/>
      <c r="UPS141" s="1095"/>
      <c r="UPT141" s="1095"/>
      <c r="UPU141" s="1095"/>
      <c r="UPV141" s="1095"/>
      <c r="UPW141" s="1095"/>
      <c r="UPX141" s="1095"/>
      <c r="UPY141" s="1095"/>
      <c r="UPZ141" s="1095"/>
      <c r="UQA141" s="1095"/>
      <c r="UQB141" s="1095"/>
      <c r="UQC141" s="1095"/>
      <c r="UQD141" s="1095"/>
      <c r="UQE141" s="1095"/>
      <c r="UQF141" s="1095"/>
      <c r="UQG141" s="1095"/>
      <c r="UQH141" s="1095"/>
      <c r="UQI141" s="1095"/>
      <c r="UQJ141" s="1095"/>
      <c r="UQK141" s="1095"/>
      <c r="UQL141" s="1095"/>
      <c r="UQM141" s="1095"/>
      <c r="UQN141" s="1095"/>
      <c r="UQO141" s="1095"/>
      <c r="UQP141" s="1095"/>
      <c r="UQQ141" s="1095"/>
      <c r="UQR141" s="1095"/>
      <c r="UQS141" s="1095"/>
      <c r="UQT141" s="1095"/>
      <c r="UQU141" s="1095"/>
      <c r="UQV141" s="1095"/>
      <c r="UQW141" s="1095"/>
      <c r="UQX141" s="1095"/>
      <c r="UQY141" s="1095"/>
      <c r="UQZ141" s="1095"/>
      <c r="URA141" s="1095"/>
      <c r="URB141" s="1095"/>
      <c r="URC141" s="1095"/>
      <c r="URD141" s="1095"/>
      <c r="URE141" s="1095"/>
      <c r="URF141" s="1095"/>
      <c r="URG141" s="1095"/>
      <c r="URH141" s="1095"/>
      <c r="URI141" s="1095"/>
      <c r="URJ141" s="1095"/>
      <c r="URK141" s="1095"/>
      <c r="URL141" s="1095"/>
      <c r="URM141" s="1095"/>
      <c r="URN141" s="1095"/>
      <c r="URO141" s="1095"/>
      <c r="URP141" s="1095"/>
      <c r="URQ141" s="1095"/>
      <c r="URR141" s="1095"/>
      <c r="URS141" s="1095"/>
      <c r="URT141" s="1095"/>
      <c r="URU141" s="1095"/>
      <c r="URV141" s="1095"/>
      <c r="URW141" s="1095"/>
      <c r="URX141" s="1095"/>
      <c r="URY141" s="1095"/>
      <c r="URZ141" s="1095"/>
      <c r="USA141" s="1095"/>
      <c r="USB141" s="1095"/>
      <c r="USC141" s="1095"/>
      <c r="USD141" s="1095"/>
      <c r="USE141" s="1095"/>
      <c r="USF141" s="1095"/>
      <c r="USG141" s="1095"/>
      <c r="USH141" s="1095"/>
      <c r="USI141" s="1095"/>
      <c r="USJ141" s="1095"/>
      <c r="USK141" s="1095"/>
      <c r="USL141" s="1095"/>
      <c r="USM141" s="1095"/>
      <c r="USN141" s="1095"/>
      <c r="USO141" s="1095"/>
      <c r="USP141" s="1095"/>
      <c r="USQ141" s="1095"/>
      <c r="USR141" s="1095"/>
      <c r="USS141" s="1095"/>
      <c r="UST141" s="1095"/>
      <c r="USU141" s="1095"/>
      <c r="USV141" s="1095"/>
      <c r="USW141" s="1095"/>
      <c r="USX141" s="1095"/>
      <c r="USY141" s="1095"/>
      <c r="USZ141" s="1095"/>
      <c r="UTA141" s="1095"/>
      <c r="UTB141" s="1095"/>
      <c r="UTC141" s="1095"/>
      <c r="UTD141" s="1095"/>
      <c r="UTE141" s="1095"/>
      <c r="UTF141" s="1095"/>
      <c r="UTG141" s="1095"/>
      <c r="UTH141" s="1095"/>
      <c r="UTI141" s="1095"/>
      <c r="UTJ141" s="1095"/>
      <c r="UTK141" s="1095"/>
      <c r="UTL141" s="1095"/>
      <c r="UTM141" s="1095"/>
      <c r="UTN141" s="1095"/>
      <c r="UTO141" s="1095"/>
      <c r="UTP141" s="1095"/>
      <c r="UTQ141" s="1095"/>
      <c r="UTR141" s="1095"/>
      <c r="UTS141" s="1095"/>
      <c r="UTT141" s="1095"/>
      <c r="UTU141" s="1095"/>
      <c r="UTV141" s="1095"/>
      <c r="UTW141" s="1095"/>
      <c r="UTX141" s="1095"/>
      <c r="UTY141" s="1095"/>
      <c r="UTZ141" s="1095"/>
      <c r="UUA141" s="1095"/>
      <c r="UUB141" s="1095"/>
      <c r="UUC141" s="1095"/>
      <c r="UUD141" s="1095"/>
      <c r="UUE141" s="1095"/>
      <c r="UUF141" s="1095"/>
      <c r="UUG141" s="1095"/>
      <c r="UUH141" s="1095"/>
      <c r="UUI141" s="1095"/>
      <c r="UUJ141" s="1095"/>
      <c r="UUK141" s="1095"/>
      <c r="UUL141" s="1095"/>
      <c r="UUM141" s="1095"/>
      <c r="UUN141" s="1095"/>
      <c r="UUO141" s="1095"/>
      <c r="UUP141" s="1095"/>
      <c r="UUQ141" s="1095"/>
      <c r="UUR141" s="1095"/>
      <c r="UUS141" s="1095"/>
      <c r="UUT141" s="1095"/>
      <c r="UUU141" s="1095"/>
      <c r="UUV141" s="1095"/>
      <c r="UUW141" s="1095"/>
      <c r="UUX141" s="1095"/>
      <c r="UUY141" s="1095"/>
      <c r="UUZ141" s="1095"/>
      <c r="UVA141" s="1095"/>
      <c r="UVB141" s="1095"/>
      <c r="UVC141" s="1095"/>
      <c r="UVD141" s="1095"/>
      <c r="UVE141" s="1095"/>
      <c r="UVF141" s="1095"/>
      <c r="UVG141" s="1095"/>
      <c r="UVH141" s="1095"/>
      <c r="UVI141" s="1095"/>
      <c r="UVJ141" s="1095"/>
      <c r="UVK141" s="1095"/>
      <c r="UVL141" s="1095"/>
      <c r="UVM141" s="1095"/>
      <c r="UVN141" s="1095"/>
      <c r="UVO141" s="1095"/>
      <c r="UVP141" s="1095"/>
      <c r="UVQ141" s="1095"/>
      <c r="UVR141" s="1095"/>
      <c r="UVS141" s="1095"/>
      <c r="UVT141" s="1095"/>
      <c r="UVU141" s="1095"/>
      <c r="UVV141" s="1095"/>
      <c r="UVW141" s="1095"/>
      <c r="UVX141" s="1095"/>
      <c r="UVY141" s="1095"/>
      <c r="UVZ141" s="1095"/>
      <c r="UWA141" s="1095"/>
      <c r="UWB141" s="1095"/>
      <c r="UWC141" s="1095"/>
      <c r="UWD141" s="1095"/>
      <c r="UWE141" s="1095"/>
      <c r="UWF141" s="1095"/>
      <c r="UWG141" s="1095"/>
      <c r="UWH141" s="1095"/>
      <c r="UWI141" s="1095"/>
      <c r="UWJ141" s="1095"/>
      <c r="UWK141" s="1095"/>
      <c r="UWL141" s="1095"/>
      <c r="UWM141" s="1095"/>
      <c r="UWN141" s="1095"/>
      <c r="UWO141" s="1095"/>
      <c r="UWP141" s="1095"/>
      <c r="UWQ141" s="1095"/>
      <c r="UWR141" s="1095"/>
      <c r="UWS141" s="1095"/>
      <c r="UWT141" s="1095"/>
      <c r="UWU141" s="1095"/>
      <c r="UWV141" s="1095"/>
      <c r="UWW141" s="1095"/>
      <c r="UWX141" s="1095"/>
      <c r="UWY141" s="1095"/>
      <c r="UWZ141" s="1095"/>
      <c r="UXA141" s="1095"/>
      <c r="UXB141" s="1095"/>
      <c r="UXC141" s="1095"/>
      <c r="UXD141" s="1095"/>
      <c r="UXE141" s="1095"/>
      <c r="UXF141" s="1095"/>
      <c r="UXG141" s="1095"/>
      <c r="UXH141" s="1095"/>
      <c r="UXI141" s="1095"/>
      <c r="UXJ141" s="1095"/>
      <c r="UXK141" s="1095"/>
      <c r="UXL141" s="1095"/>
      <c r="UXM141" s="1095"/>
      <c r="UXN141" s="1095"/>
      <c r="UXO141" s="1095"/>
      <c r="UXP141" s="1095"/>
      <c r="UXQ141" s="1095"/>
      <c r="UXR141" s="1095"/>
      <c r="UXS141" s="1095"/>
      <c r="UXT141" s="1095"/>
      <c r="UXU141" s="1095"/>
      <c r="UXV141" s="1095"/>
      <c r="UXW141" s="1095"/>
      <c r="UXX141" s="1095"/>
      <c r="UXY141" s="1095"/>
      <c r="UXZ141" s="1095"/>
      <c r="UYA141" s="1095"/>
      <c r="UYB141" s="1095"/>
      <c r="UYC141" s="1095"/>
      <c r="UYD141" s="1095"/>
      <c r="UYE141" s="1095"/>
      <c r="UYF141" s="1095"/>
      <c r="UYG141" s="1095"/>
      <c r="UYH141" s="1095"/>
      <c r="UYI141" s="1095"/>
      <c r="UYJ141" s="1095"/>
      <c r="UYK141" s="1095"/>
      <c r="UYL141" s="1095"/>
      <c r="UYM141" s="1095"/>
      <c r="UYN141" s="1095"/>
      <c r="UYO141" s="1095"/>
      <c r="UYP141" s="1095"/>
      <c r="UYQ141" s="1095"/>
      <c r="UYR141" s="1095"/>
      <c r="UYS141" s="1095"/>
      <c r="UYT141" s="1095"/>
      <c r="UYU141" s="1095"/>
      <c r="UYV141" s="1095"/>
      <c r="UYW141" s="1095"/>
      <c r="UYX141" s="1095"/>
      <c r="UYY141" s="1095"/>
      <c r="UYZ141" s="1095"/>
      <c r="UZA141" s="1095"/>
      <c r="UZB141" s="1095"/>
      <c r="UZC141" s="1095"/>
      <c r="UZD141" s="1095"/>
      <c r="UZE141" s="1095"/>
      <c r="UZF141" s="1095"/>
      <c r="UZG141" s="1095"/>
      <c r="UZH141" s="1095"/>
      <c r="UZI141" s="1095"/>
      <c r="UZJ141" s="1095"/>
      <c r="UZK141" s="1095"/>
      <c r="UZL141" s="1095"/>
      <c r="UZM141" s="1095"/>
      <c r="UZN141" s="1095"/>
      <c r="UZO141" s="1095"/>
      <c r="UZP141" s="1095"/>
      <c r="UZQ141" s="1095"/>
      <c r="UZR141" s="1095"/>
      <c r="UZS141" s="1095"/>
      <c r="UZT141" s="1095"/>
      <c r="UZU141" s="1095"/>
      <c r="UZV141" s="1095"/>
      <c r="UZW141" s="1095"/>
      <c r="UZX141" s="1095"/>
      <c r="UZY141" s="1095"/>
      <c r="UZZ141" s="1095"/>
      <c r="VAA141" s="1095"/>
      <c r="VAB141" s="1095"/>
      <c r="VAC141" s="1095"/>
      <c r="VAD141" s="1095"/>
      <c r="VAE141" s="1095"/>
      <c r="VAF141" s="1095"/>
      <c r="VAG141" s="1095"/>
      <c r="VAH141" s="1095"/>
      <c r="VAI141" s="1095"/>
      <c r="VAJ141" s="1095"/>
      <c r="VAK141" s="1095"/>
      <c r="VAL141" s="1095"/>
      <c r="VAM141" s="1095"/>
      <c r="VAN141" s="1095"/>
      <c r="VAO141" s="1095"/>
      <c r="VAP141" s="1095"/>
      <c r="VAQ141" s="1095"/>
      <c r="VAR141" s="1095"/>
      <c r="VAS141" s="1095"/>
      <c r="VAT141" s="1095"/>
      <c r="VAU141" s="1095"/>
      <c r="VAV141" s="1095"/>
      <c r="VAW141" s="1095"/>
      <c r="VAX141" s="1095"/>
      <c r="VAY141" s="1095"/>
      <c r="VAZ141" s="1095"/>
      <c r="VBA141" s="1095"/>
      <c r="VBB141" s="1095"/>
      <c r="VBC141" s="1095"/>
      <c r="VBD141" s="1095"/>
      <c r="VBE141" s="1095"/>
      <c r="VBF141" s="1095"/>
      <c r="VBG141" s="1095"/>
      <c r="VBH141" s="1095"/>
      <c r="VBI141" s="1095"/>
      <c r="VBJ141" s="1095"/>
      <c r="VBK141" s="1095"/>
      <c r="VBL141" s="1095"/>
      <c r="VBM141" s="1095"/>
      <c r="VBN141" s="1095"/>
      <c r="VBO141" s="1095"/>
      <c r="VBP141" s="1095"/>
      <c r="VBQ141" s="1095"/>
      <c r="VBR141" s="1095"/>
      <c r="VBS141" s="1095"/>
      <c r="VBT141" s="1095"/>
      <c r="VBU141" s="1095"/>
      <c r="VBV141" s="1095"/>
      <c r="VBW141" s="1095"/>
      <c r="VBX141" s="1095"/>
      <c r="VBY141" s="1095"/>
      <c r="VBZ141" s="1095"/>
      <c r="VCA141" s="1095"/>
      <c r="VCB141" s="1095"/>
      <c r="VCC141" s="1095"/>
      <c r="VCD141" s="1095"/>
      <c r="VCE141" s="1095"/>
      <c r="VCF141" s="1095"/>
      <c r="VCG141" s="1095"/>
      <c r="VCH141" s="1095"/>
      <c r="VCI141" s="1095"/>
      <c r="VCJ141" s="1095"/>
      <c r="VCK141" s="1095"/>
      <c r="VCL141" s="1095"/>
      <c r="VCM141" s="1095"/>
      <c r="VCN141" s="1095"/>
      <c r="VCO141" s="1095"/>
      <c r="VCP141" s="1095"/>
      <c r="VCQ141" s="1095"/>
      <c r="VCR141" s="1095"/>
      <c r="VCS141" s="1095"/>
      <c r="VCT141" s="1095"/>
      <c r="VCU141" s="1095"/>
      <c r="VCV141" s="1095"/>
      <c r="VCW141" s="1095"/>
      <c r="VCX141" s="1095"/>
      <c r="VCY141" s="1095"/>
      <c r="VCZ141" s="1095"/>
      <c r="VDA141" s="1095"/>
      <c r="VDB141" s="1095"/>
      <c r="VDC141" s="1095"/>
      <c r="VDD141" s="1095"/>
      <c r="VDE141" s="1095"/>
      <c r="VDF141" s="1095"/>
      <c r="VDG141" s="1095"/>
      <c r="VDH141" s="1095"/>
      <c r="VDI141" s="1095"/>
      <c r="VDJ141" s="1095"/>
      <c r="VDK141" s="1095"/>
      <c r="VDL141" s="1095"/>
      <c r="VDM141" s="1095"/>
      <c r="VDN141" s="1095"/>
      <c r="VDO141" s="1095"/>
      <c r="VDP141" s="1095"/>
      <c r="VDQ141" s="1095"/>
      <c r="VDR141" s="1095"/>
      <c r="VDS141" s="1095"/>
      <c r="VDT141" s="1095"/>
      <c r="VDU141" s="1095"/>
      <c r="VDV141" s="1095"/>
      <c r="VDW141" s="1095"/>
      <c r="VDX141" s="1095"/>
      <c r="VDY141" s="1095"/>
      <c r="VDZ141" s="1095"/>
      <c r="VEA141" s="1095"/>
      <c r="VEB141" s="1095"/>
      <c r="VEC141" s="1095"/>
      <c r="VED141" s="1095"/>
      <c r="VEE141" s="1095"/>
      <c r="VEF141" s="1095"/>
      <c r="VEG141" s="1095"/>
      <c r="VEH141" s="1095"/>
      <c r="VEI141" s="1095"/>
      <c r="VEJ141" s="1095"/>
      <c r="VEK141" s="1095"/>
      <c r="VEL141" s="1095"/>
      <c r="VEM141" s="1095"/>
      <c r="VEN141" s="1095"/>
      <c r="VEO141" s="1095"/>
      <c r="VEP141" s="1095"/>
      <c r="VEQ141" s="1095"/>
      <c r="VER141" s="1095"/>
      <c r="VES141" s="1095"/>
      <c r="VET141" s="1095"/>
      <c r="VEU141" s="1095"/>
      <c r="VEV141" s="1095"/>
      <c r="VEW141" s="1095"/>
      <c r="VEX141" s="1095"/>
      <c r="VEY141" s="1095"/>
      <c r="VEZ141" s="1095"/>
      <c r="VFA141" s="1095"/>
      <c r="VFB141" s="1095"/>
      <c r="VFC141" s="1095"/>
      <c r="VFD141" s="1095"/>
      <c r="VFE141" s="1095"/>
      <c r="VFF141" s="1095"/>
      <c r="VFG141" s="1095"/>
      <c r="VFH141" s="1095"/>
      <c r="VFI141" s="1095"/>
      <c r="VFJ141" s="1095"/>
      <c r="VFK141" s="1095"/>
      <c r="VFL141" s="1095"/>
      <c r="VFM141" s="1095"/>
      <c r="VFN141" s="1095"/>
      <c r="VFO141" s="1095"/>
      <c r="VFP141" s="1095"/>
      <c r="VFQ141" s="1095"/>
      <c r="VFR141" s="1095"/>
      <c r="VFS141" s="1095"/>
      <c r="VFT141" s="1095"/>
      <c r="VFU141" s="1095"/>
      <c r="VFV141" s="1095"/>
      <c r="VFW141" s="1095"/>
      <c r="VFX141" s="1095"/>
      <c r="VFY141" s="1095"/>
      <c r="VFZ141" s="1095"/>
      <c r="VGA141" s="1095"/>
      <c r="VGB141" s="1095"/>
      <c r="VGC141" s="1095"/>
      <c r="VGD141" s="1095"/>
      <c r="VGE141" s="1095"/>
      <c r="VGF141" s="1095"/>
      <c r="VGG141" s="1095"/>
      <c r="VGH141" s="1095"/>
      <c r="VGI141" s="1095"/>
      <c r="VGJ141" s="1095"/>
      <c r="VGK141" s="1095"/>
      <c r="VGL141" s="1095"/>
      <c r="VGM141" s="1095"/>
      <c r="VGN141" s="1095"/>
      <c r="VGO141" s="1095"/>
      <c r="VGP141" s="1095"/>
      <c r="VGQ141" s="1095"/>
      <c r="VGR141" s="1095"/>
      <c r="VGS141" s="1095"/>
      <c r="VGT141" s="1095"/>
      <c r="VGU141" s="1095"/>
      <c r="VGV141" s="1095"/>
      <c r="VGW141" s="1095"/>
      <c r="VGX141" s="1095"/>
      <c r="VGY141" s="1095"/>
      <c r="VGZ141" s="1095"/>
      <c r="VHA141" s="1095"/>
      <c r="VHB141" s="1095"/>
      <c r="VHC141" s="1095"/>
      <c r="VHD141" s="1095"/>
      <c r="VHE141" s="1095"/>
      <c r="VHF141" s="1095"/>
      <c r="VHG141" s="1095"/>
      <c r="VHH141" s="1095"/>
      <c r="VHI141" s="1095"/>
      <c r="VHJ141" s="1095"/>
      <c r="VHK141" s="1095"/>
      <c r="VHL141" s="1095"/>
      <c r="VHM141" s="1095"/>
      <c r="VHN141" s="1095"/>
      <c r="VHO141" s="1095"/>
      <c r="VHP141" s="1095"/>
      <c r="VHQ141" s="1095"/>
      <c r="VHR141" s="1095"/>
      <c r="VHS141" s="1095"/>
      <c r="VHT141" s="1095"/>
      <c r="VHU141" s="1095"/>
      <c r="VHV141" s="1095"/>
      <c r="VHW141" s="1095"/>
      <c r="VHX141" s="1095"/>
      <c r="VHY141" s="1095"/>
      <c r="VHZ141" s="1095"/>
      <c r="VIA141" s="1095"/>
      <c r="VIB141" s="1095"/>
      <c r="VIC141" s="1095"/>
      <c r="VID141" s="1095"/>
      <c r="VIE141" s="1095"/>
      <c r="VIF141" s="1095"/>
      <c r="VIG141" s="1095"/>
      <c r="VIH141" s="1095"/>
      <c r="VII141" s="1095"/>
      <c r="VIJ141" s="1095"/>
      <c r="VIK141" s="1095"/>
      <c r="VIL141" s="1095"/>
      <c r="VIM141" s="1095"/>
      <c r="VIN141" s="1095"/>
      <c r="VIO141" s="1095"/>
      <c r="VIP141" s="1095"/>
      <c r="VIQ141" s="1095"/>
      <c r="VIR141" s="1095"/>
      <c r="VIS141" s="1095"/>
      <c r="VIT141" s="1095"/>
      <c r="VIU141" s="1095"/>
      <c r="VIV141" s="1095"/>
      <c r="VIW141" s="1095"/>
      <c r="VIX141" s="1095"/>
      <c r="VIY141" s="1095"/>
      <c r="VIZ141" s="1095"/>
      <c r="VJA141" s="1095"/>
      <c r="VJB141" s="1095"/>
      <c r="VJC141" s="1095"/>
      <c r="VJD141" s="1095"/>
      <c r="VJE141" s="1095"/>
      <c r="VJF141" s="1095"/>
      <c r="VJG141" s="1095"/>
      <c r="VJH141" s="1095"/>
      <c r="VJI141" s="1095"/>
      <c r="VJJ141" s="1095"/>
      <c r="VJK141" s="1095"/>
      <c r="VJL141" s="1095"/>
      <c r="VJM141" s="1095"/>
      <c r="VJN141" s="1095"/>
      <c r="VJO141" s="1095"/>
      <c r="VJP141" s="1095"/>
      <c r="VJQ141" s="1095"/>
      <c r="VJR141" s="1095"/>
      <c r="VJS141" s="1095"/>
      <c r="VJT141" s="1095"/>
      <c r="VJU141" s="1095"/>
      <c r="VJV141" s="1095"/>
      <c r="VJW141" s="1095"/>
      <c r="VJX141" s="1095"/>
      <c r="VJY141" s="1095"/>
      <c r="VJZ141" s="1095"/>
      <c r="VKA141" s="1095"/>
      <c r="VKB141" s="1095"/>
      <c r="VKC141" s="1095"/>
      <c r="VKD141" s="1095"/>
      <c r="VKE141" s="1095"/>
      <c r="VKF141" s="1095"/>
      <c r="VKG141" s="1095"/>
      <c r="VKH141" s="1095"/>
      <c r="VKI141" s="1095"/>
      <c r="VKJ141" s="1095"/>
      <c r="VKK141" s="1095"/>
      <c r="VKL141" s="1095"/>
      <c r="VKM141" s="1095"/>
      <c r="VKN141" s="1095"/>
      <c r="VKO141" s="1095"/>
      <c r="VKP141" s="1095"/>
      <c r="VKQ141" s="1095"/>
      <c r="VKR141" s="1095"/>
      <c r="VKS141" s="1095"/>
      <c r="VKT141" s="1095"/>
      <c r="VKU141" s="1095"/>
      <c r="VKV141" s="1095"/>
      <c r="VKW141" s="1095"/>
      <c r="VKX141" s="1095"/>
      <c r="VKY141" s="1095"/>
      <c r="VKZ141" s="1095"/>
      <c r="VLA141" s="1095"/>
      <c r="VLB141" s="1095"/>
      <c r="VLC141" s="1095"/>
      <c r="VLD141" s="1095"/>
      <c r="VLE141" s="1095"/>
      <c r="VLF141" s="1095"/>
      <c r="VLG141" s="1095"/>
      <c r="VLH141" s="1095"/>
      <c r="VLI141" s="1095"/>
      <c r="VLJ141" s="1095"/>
      <c r="VLK141" s="1095"/>
      <c r="VLL141" s="1095"/>
      <c r="VLM141" s="1095"/>
      <c r="VLN141" s="1095"/>
      <c r="VLO141" s="1095"/>
      <c r="VLP141" s="1095"/>
      <c r="VLQ141" s="1095"/>
      <c r="VLR141" s="1095"/>
      <c r="VLS141" s="1095"/>
      <c r="VLT141" s="1095"/>
      <c r="VLU141" s="1095"/>
      <c r="VLV141" s="1095"/>
      <c r="VLW141" s="1095"/>
      <c r="VLX141" s="1095"/>
      <c r="VLY141" s="1095"/>
      <c r="VLZ141" s="1095"/>
      <c r="VMA141" s="1095"/>
      <c r="VMB141" s="1095"/>
      <c r="VMC141" s="1095"/>
      <c r="VMD141" s="1095"/>
      <c r="VME141" s="1095"/>
      <c r="VMF141" s="1095"/>
      <c r="VMG141" s="1095"/>
      <c r="VMH141" s="1095"/>
      <c r="VMI141" s="1095"/>
      <c r="VMJ141" s="1095"/>
      <c r="VMK141" s="1095"/>
      <c r="VML141" s="1095"/>
      <c r="VMM141" s="1095"/>
      <c r="VMN141" s="1095"/>
      <c r="VMO141" s="1095"/>
      <c r="VMP141" s="1095"/>
      <c r="VMQ141" s="1095"/>
      <c r="VMR141" s="1095"/>
      <c r="VMS141" s="1095"/>
      <c r="VMT141" s="1095"/>
      <c r="VMU141" s="1095"/>
      <c r="VMV141" s="1095"/>
      <c r="VMW141" s="1095"/>
      <c r="VMX141" s="1095"/>
      <c r="VMY141" s="1095"/>
      <c r="VMZ141" s="1095"/>
      <c r="VNA141" s="1095"/>
      <c r="VNB141" s="1095"/>
      <c r="VNC141" s="1095"/>
      <c r="VND141" s="1095"/>
      <c r="VNE141" s="1095"/>
      <c r="VNF141" s="1095"/>
      <c r="VNG141" s="1095"/>
      <c r="VNH141" s="1095"/>
      <c r="VNI141" s="1095"/>
      <c r="VNJ141" s="1095"/>
      <c r="VNK141" s="1095"/>
      <c r="VNL141" s="1095"/>
      <c r="VNM141" s="1095"/>
      <c r="VNN141" s="1095"/>
      <c r="VNO141" s="1095"/>
      <c r="VNP141" s="1095"/>
      <c r="VNQ141" s="1095"/>
      <c r="VNR141" s="1095"/>
      <c r="VNS141" s="1095"/>
      <c r="VNT141" s="1095"/>
      <c r="VNU141" s="1095"/>
      <c r="VNV141" s="1095"/>
      <c r="VNW141" s="1095"/>
      <c r="VNX141" s="1095"/>
      <c r="VNY141" s="1095"/>
      <c r="VNZ141" s="1095"/>
      <c r="VOA141" s="1095"/>
      <c r="VOB141" s="1095"/>
      <c r="VOC141" s="1095"/>
      <c r="VOD141" s="1095"/>
      <c r="VOE141" s="1095"/>
      <c r="VOF141" s="1095"/>
      <c r="VOG141" s="1095"/>
      <c r="VOH141" s="1095"/>
      <c r="VOI141" s="1095"/>
      <c r="VOJ141" s="1095"/>
      <c r="VOK141" s="1095"/>
      <c r="VOL141" s="1095"/>
      <c r="VOM141" s="1095"/>
      <c r="VON141" s="1095"/>
      <c r="VOO141" s="1095"/>
      <c r="VOP141" s="1095"/>
      <c r="VOQ141" s="1095"/>
      <c r="VOR141" s="1095"/>
      <c r="VOS141" s="1095"/>
      <c r="VOT141" s="1095"/>
      <c r="VOU141" s="1095"/>
      <c r="VOV141" s="1095"/>
      <c r="VOW141" s="1095"/>
      <c r="VOX141" s="1095"/>
      <c r="VOY141" s="1095"/>
      <c r="VOZ141" s="1095"/>
      <c r="VPA141" s="1095"/>
      <c r="VPB141" s="1095"/>
      <c r="VPC141" s="1095"/>
      <c r="VPD141" s="1095"/>
      <c r="VPE141" s="1095"/>
      <c r="VPF141" s="1095"/>
      <c r="VPG141" s="1095"/>
      <c r="VPH141" s="1095"/>
      <c r="VPI141" s="1095"/>
      <c r="VPJ141" s="1095"/>
      <c r="VPK141" s="1095"/>
      <c r="VPL141" s="1095"/>
      <c r="VPM141" s="1095"/>
      <c r="VPN141" s="1095"/>
      <c r="VPO141" s="1095"/>
      <c r="VPP141" s="1095"/>
      <c r="VPQ141" s="1095"/>
      <c r="VPR141" s="1095"/>
      <c r="VPS141" s="1095"/>
      <c r="VPT141" s="1095"/>
      <c r="VPU141" s="1095"/>
      <c r="VPV141" s="1095"/>
      <c r="VPW141" s="1095"/>
      <c r="VPX141" s="1095"/>
      <c r="VPY141" s="1095"/>
      <c r="VPZ141" s="1095"/>
      <c r="VQA141" s="1095"/>
      <c r="VQB141" s="1095"/>
      <c r="VQC141" s="1095"/>
      <c r="VQD141" s="1095"/>
      <c r="VQE141" s="1095"/>
      <c r="VQF141" s="1095"/>
      <c r="VQG141" s="1095"/>
      <c r="VQH141" s="1095"/>
      <c r="VQI141" s="1095"/>
      <c r="VQJ141" s="1095"/>
      <c r="VQK141" s="1095"/>
      <c r="VQL141" s="1095"/>
      <c r="VQM141" s="1095"/>
      <c r="VQN141" s="1095"/>
      <c r="VQO141" s="1095"/>
      <c r="VQP141" s="1095"/>
      <c r="VQQ141" s="1095"/>
      <c r="VQR141" s="1095"/>
      <c r="VQS141" s="1095"/>
      <c r="VQT141" s="1095"/>
      <c r="VQU141" s="1095"/>
      <c r="VQV141" s="1095"/>
      <c r="VQW141" s="1095"/>
      <c r="VQX141" s="1095"/>
      <c r="VQY141" s="1095"/>
      <c r="VQZ141" s="1095"/>
      <c r="VRA141" s="1095"/>
      <c r="VRB141" s="1095"/>
      <c r="VRC141" s="1095"/>
      <c r="VRD141" s="1095"/>
      <c r="VRE141" s="1095"/>
      <c r="VRF141" s="1095"/>
      <c r="VRG141" s="1095"/>
      <c r="VRH141" s="1095"/>
      <c r="VRI141" s="1095"/>
      <c r="VRJ141" s="1095"/>
      <c r="VRK141" s="1095"/>
      <c r="VRL141" s="1095"/>
      <c r="VRM141" s="1095"/>
      <c r="VRN141" s="1095"/>
      <c r="VRO141" s="1095"/>
      <c r="VRP141" s="1095"/>
      <c r="VRQ141" s="1095"/>
      <c r="VRR141" s="1095"/>
      <c r="VRS141" s="1095"/>
      <c r="VRT141" s="1095"/>
      <c r="VRU141" s="1095"/>
      <c r="VRV141" s="1095"/>
      <c r="VRW141" s="1095"/>
      <c r="VRX141" s="1095"/>
      <c r="VRY141" s="1095"/>
      <c r="VRZ141" s="1095"/>
      <c r="VSA141" s="1095"/>
      <c r="VSB141" s="1095"/>
      <c r="VSC141" s="1095"/>
      <c r="VSD141" s="1095"/>
      <c r="VSE141" s="1095"/>
      <c r="VSF141" s="1095"/>
      <c r="VSG141" s="1095"/>
      <c r="VSH141" s="1095"/>
      <c r="VSI141" s="1095"/>
      <c r="VSJ141" s="1095"/>
      <c r="VSK141" s="1095"/>
      <c r="VSL141" s="1095"/>
      <c r="VSM141" s="1095"/>
      <c r="VSN141" s="1095"/>
      <c r="VSO141" s="1095"/>
      <c r="VSP141" s="1095"/>
      <c r="VSQ141" s="1095"/>
      <c r="VSR141" s="1095"/>
      <c r="VSS141" s="1095"/>
      <c r="VST141" s="1095"/>
      <c r="VSU141" s="1095"/>
      <c r="VSV141" s="1095"/>
      <c r="VSW141" s="1095"/>
      <c r="VSX141" s="1095"/>
      <c r="VSY141" s="1095"/>
      <c r="VSZ141" s="1095"/>
      <c r="VTA141" s="1095"/>
      <c r="VTB141" s="1095"/>
      <c r="VTC141" s="1095"/>
      <c r="VTD141" s="1095"/>
      <c r="VTE141" s="1095"/>
      <c r="VTF141" s="1095"/>
      <c r="VTG141" s="1095"/>
      <c r="VTH141" s="1095"/>
      <c r="VTI141" s="1095"/>
      <c r="VTJ141" s="1095"/>
      <c r="VTK141" s="1095"/>
      <c r="VTL141" s="1095"/>
      <c r="VTM141" s="1095"/>
      <c r="VTN141" s="1095"/>
      <c r="VTO141" s="1095"/>
      <c r="VTP141" s="1095"/>
      <c r="VTQ141" s="1095"/>
      <c r="VTR141" s="1095"/>
      <c r="VTS141" s="1095"/>
      <c r="VTT141" s="1095"/>
      <c r="VTU141" s="1095"/>
      <c r="VTV141" s="1095"/>
      <c r="VTW141" s="1095"/>
      <c r="VTX141" s="1095"/>
      <c r="VTY141" s="1095"/>
      <c r="VTZ141" s="1095"/>
      <c r="VUA141" s="1095"/>
      <c r="VUB141" s="1095"/>
      <c r="VUC141" s="1095"/>
      <c r="VUD141" s="1095"/>
      <c r="VUE141" s="1095"/>
      <c r="VUF141" s="1095"/>
      <c r="VUG141" s="1095"/>
      <c r="VUH141" s="1095"/>
      <c r="VUI141" s="1095"/>
      <c r="VUJ141" s="1095"/>
      <c r="VUK141" s="1095"/>
      <c r="VUL141" s="1095"/>
      <c r="VUM141" s="1095"/>
      <c r="VUN141" s="1095"/>
      <c r="VUO141" s="1095"/>
      <c r="VUP141" s="1095"/>
      <c r="VUQ141" s="1095"/>
      <c r="VUR141" s="1095"/>
      <c r="VUS141" s="1095"/>
      <c r="VUT141" s="1095"/>
      <c r="VUU141" s="1095"/>
      <c r="VUV141" s="1095"/>
      <c r="VUW141" s="1095"/>
      <c r="VUX141" s="1095"/>
      <c r="VUY141" s="1095"/>
      <c r="VUZ141" s="1095"/>
      <c r="VVA141" s="1095"/>
      <c r="VVB141" s="1095"/>
      <c r="VVC141" s="1095"/>
      <c r="VVD141" s="1095"/>
      <c r="VVE141" s="1095"/>
      <c r="VVF141" s="1095"/>
      <c r="VVG141" s="1095"/>
      <c r="VVH141" s="1095"/>
      <c r="VVI141" s="1095"/>
      <c r="VVJ141" s="1095"/>
      <c r="VVK141" s="1095"/>
      <c r="VVL141" s="1095"/>
      <c r="VVM141" s="1095"/>
      <c r="VVN141" s="1095"/>
      <c r="VVO141" s="1095"/>
      <c r="VVP141" s="1095"/>
      <c r="VVQ141" s="1095"/>
      <c r="VVR141" s="1095"/>
      <c r="VVS141" s="1095"/>
      <c r="VVT141" s="1095"/>
      <c r="VVU141" s="1095"/>
      <c r="VVV141" s="1095"/>
      <c r="VVW141" s="1095"/>
      <c r="VVX141" s="1095"/>
      <c r="VVY141" s="1095"/>
      <c r="VVZ141" s="1095"/>
      <c r="VWA141" s="1095"/>
      <c r="VWB141" s="1095"/>
      <c r="VWC141" s="1095"/>
      <c r="VWD141" s="1095"/>
      <c r="VWE141" s="1095"/>
      <c r="VWF141" s="1095"/>
      <c r="VWG141" s="1095"/>
      <c r="VWH141" s="1095"/>
      <c r="VWI141" s="1095"/>
      <c r="VWJ141" s="1095"/>
      <c r="VWK141" s="1095"/>
      <c r="VWL141" s="1095"/>
      <c r="VWM141" s="1095"/>
      <c r="VWN141" s="1095"/>
      <c r="VWO141" s="1095"/>
      <c r="VWP141" s="1095"/>
      <c r="VWQ141" s="1095"/>
      <c r="VWR141" s="1095"/>
      <c r="VWS141" s="1095"/>
      <c r="VWT141" s="1095"/>
      <c r="VWU141" s="1095"/>
      <c r="VWV141" s="1095"/>
      <c r="VWW141" s="1095"/>
      <c r="VWX141" s="1095"/>
      <c r="VWY141" s="1095"/>
      <c r="VWZ141" s="1095"/>
      <c r="VXA141" s="1095"/>
      <c r="VXB141" s="1095"/>
      <c r="VXC141" s="1095"/>
      <c r="VXD141" s="1095"/>
      <c r="VXE141" s="1095"/>
      <c r="VXF141" s="1095"/>
      <c r="VXG141" s="1095"/>
      <c r="VXH141" s="1095"/>
      <c r="VXI141" s="1095"/>
      <c r="VXJ141" s="1095"/>
      <c r="VXK141" s="1095"/>
      <c r="VXL141" s="1095"/>
      <c r="VXM141" s="1095"/>
      <c r="VXN141" s="1095"/>
      <c r="VXO141" s="1095"/>
      <c r="VXP141" s="1095"/>
      <c r="VXQ141" s="1095"/>
      <c r="VXR141" s="1095"/>
      <c r="VXS141" s="1095"/>
      <c r="VXT141" s="1095"/>
      <c r="VXU141" s="1095"/>
      <c r="VXV141" s="1095"/>
      <c r="VXW141" s="1095"/>
      <c r="VXX141" s="1095"/>
      <c r="VXY141" s="1095"/>
      <c r="VXZ141" s="1095"/>
      <c r="VYA141" s="1095"/>
      <c r="VYB141" s="1095"/>
      <c r="VYC141" s="1095"/>
      <c r="VYD141" s="1095"/>
      <c r="VYE141" s="1095"/>
      <c r="VYF141" s="1095"/>
      <c r="VYG141" s="1095"/>
      <c r="VYH141" s="1095"/>
      <c r="VYI141" s="1095"/>
      <c r="VYJ141" s="1095"/>
      <c r="VYK141" s="1095"/>
      <c r="VYL141" s="1095"/>
      <c r="VYM141" s="1095"/>
      <c r="VYN141" s="1095"/>
      <c r="VYO141" s="1095"/>
      <c r="VYP141" s="1095"/>
      <c r="VYQ141" s="1095"/>
      <c r="VYR141" s="1095"/>
      <c r="VYS141" s="1095"/>
      <c r="VYT141" s="1095"/>
      <c r="VYU141" s="1095"/>
      <c r="VYV141" s="1095"/>
      <c r="VYW141" s="1095"/>
      <c r="VYX141" s="1095"/>
      <c r="VYY141" s="1095"/>
      <c r="VYZ141" s="1095"/>
      <c r="VZA141" s="1095"/>
      <c r="VZB141" s="1095"/>
      <c r="VZC141" s="1095"/>
      <c r="VZD141" s="1095"/>
      <c r="VZE141" s="1095"/>
      <c r="VZF141" s="1095"/>
      <c r="VZG141" s="1095"/>
      <c r="VZH141" s="1095"/>
      <c r="VZI141" s="1095"/>
      <c r="VZJ141" s="1095"/>
      <c r="VZK141" s="1095"/>
      <c r="VZL141" s="1095"/>
      <c r="VZM141" s="1095"/>
      <c r="VZN141" s="1095"/>
      <c r="VZO141" s="1095"/>
      <c r="VZP141" s="1095"/>
      <c r="VZQ141" s="1095"/>
      <c r="VZR141" s="1095"/>
      <c r="VZS141" s="1095"/>
      <c r="VZT141" s="1095"/>
      <c r="VZU141" s="1095"/>
      <c r="VZV141" s="1095"/>
      <c r="VZW141" s="1095"/>
      <c r="VZX141" s="1095"/>
      <c r="VZY141" s="1095"/>
      <c r="VZZ141" s="1095"/>
      <c r="WAA141" s="1095"/>
      <c r="WAB141" s="1095"/>
      <c r="WAC141" s="1095"/>
      <c r="WAD141" s="1095"/>
      <c r="WAE141" s="1095"/>
      <c r="WAF141" s="1095"/>
      <c r="WAG141" s="1095"/>
      <c r="WAH141" s="1095"/>
      <c r="WAI141" s="1095"/>
      <c r="WAJ141" s="1095"/>
      <c r="WAK141" s="1095"/>
      <c r="WAL141" s="1095"/>
      <c r="WAM141" s="1095"/>
      <c r="WAN141" s="1095"/>
      <c r="WAO141" s="1095"/>
      <c r="WAP141" s="1095"/>
      <c r="WAQ141" s="1095"/>
      <c r="WAR141" s="1095"/>
      <c r="WAS141" s="1095"/>
      <c r="WAT141" s="1095"/>
      <c r="WAU141" s="1095"/>
      <c r="WAV141" s="1095"/>
      <c r="WAW141" s="1095"/>
      <c r="WAX141" s="1095"/>
      <c r="WAY141" s="1095"/>
      <c r="WAZ141" s="1095"/>
      <c r="WBA141" s="1095"/>
      <c r="WBB141" s="1095"/>
      <c r="WBC141" s="1095"/>
      <c r="WBD141" s="1095"/>
      <c r="WBE141" s="1095"/>
      <c r="WBF141" s="1095"/>
      <c r="WBG141" s="1095"/>
      <c r="WBH141" s="1095"/>
      <c r="WBI141" s="1095"/>
      <c r="WBJ141" s="1095"/>
      <c r="WBK141" s="1095"/>
      <c r="WBL141" s="1095"/>
      <c r="WBM141" s="1095"/>
      <c r="WBN141" s="1095"/>
      <c r="WBO141" s="1095"/>
      <c r="WBP141" s="1095"/>
      <c r="WBQ141" s="1095"/>
      <c r="WBR141" s="1095"/>
      <c r="WBS141" s="1095"/>
      <c r="WBT141" s="1095"/>
      <c r="WBU141" s="1095"/>
      <c r="WBV141" s="1095"/>
      <c r="WBW141" s="1095"/>
      <c r="WBX141" s="1095"/>
      <c r="WBY141" s="1095"/>
      <c r="WBZ141" s="1095"/>
      <c r="WCA141" s="1095"/>
      <c r="WCB141" s="1095"/>
      <c r="WCC141" s="1095"/>
      <c r="WCD141" s="1095"/>
      <c r="WCE141" s="1095"/>
      <c r="WCF141" s="1095"/>
      <c r="WCG141" s="1095"/>
      <c r="WCH141" s="1095"/>
      <c r="WCI141" s="1095"/>
      <c r="WCJ141" s="1095"/>
      <c r="WCK141" s="1095"/>
      <c r="WCL141" s="1095"/>
      <c r="WCM141" s="1095"/>
      <c r="WCN141" s="1095"/>
      <c r="WCO141" s="1095"/>
      <c r="WCP141" s="1095"/>
      <c r="WCQ141" s="1095"/>
      <c r="WCR141" s="1095"/>
      <c r="WCS141" s="1095"/>
      <c r="WCT141" s="1095"/>
      <c r="WCU141" s="1095"/>
      <c r="WCV141" s="1095"/>
      <c r="WCW141" s="1095"/>
      <c r="WCX141" s="1095"/>
      <c r="WCY141" s="1095"/>
      <c r="WCZ141" s="1095"/>
      <c r="WDA141" s="1095"/>
      <c r="WDB141" s="1095"/>
      <c r="WDC141" s="1095"/>
      <c r="WDD141" s="1095"/>
      <c r="WDE141" s="1095"/>
      <c r="WDF141" s="1095"/>
      <c r="WDG141" s="1095"/>
      <c r="WDH141" s="1095"/>
      <c r="WDI141" s="1095"/>
      <c r="WDJ141" s="1095"/>
      <c r="WDK141" s="1095"/>
      <c r="WDL141" s="1095"/>
      <c r="WDM141" s="1095"/>
      <c r="WDN141" s="1095"/>
      <c r="WDO141" s="1095"/>
      <c r="WDP141" s="1095"/>
      <c r="WDQ141" s="1095"/>
      <c r="WDR141" s="1095"/>
      <c r="WDS141" s="1095"/>
      <c r="WDT141" s="1095"/>
      <c r="WDU141" s="1095"/>
      <c r="WDV141" s="1095"/>
      <c r="WDW141" s="1095"/>
      <c r="WDX141" s="1095"/>
      <c r="WDY141" s="1095"/>
      <c r="WDZ141" s="1095"/>
      <c r="WEA141" s="1095"/>
      <c r="WEB141" s="1095"/>
      <c r="WEC141" s="1095"/>
      <c r="WED141" s="1095"/>
      <c r="WEE141" s="1095"/>
      <c r="WEF141" s="1095"/>
      <c r="WEG141" s="1095"/>
      <c r="WEH141" s="1095"/>
      <c r="WEI141" s="1095"/>
      <c r="WEJ141" s="1095"/>
      <c r="WEK141" s="1095"/>
      <c r="WEL141" s="1095"/>
      <c r="WEM141" s="1095"/>
      <c r="WEN141" s="1095"/>
      <c r="WEO141" s="1095"/>
      <c r="WEP141" s="1095"/>
      <c r="WEQ141" s="1095"/>
      <c r="WER141" s="1095"/>
      <c r="WES141" s="1095"/>
      <c r="WET141" s="1095"/>
      <c r="WEU141" s="1095"/>
      <c r="WEV141" s="1095"/>
      <c r="WEW141" s="1095"/>
      <c r="WEX141" s="1095"/>
      <c r="WEY141" s="1095"/>
      <c r="WEZ141" s="1095"/>
      <c r="WFA141" s="1095"/>
      <c r="WFB141" s="1095"/>
      <c r="WFC141" s="1095"/>
      <c r="WFD141" s="1095"/>
      <c r="WFE141" s="1095"/>
      <c r="WFF141" s="1095"/>
      <c r="WFG141" s="1095"/>
      <c r="WFH141" s="1095"/>
      <c r="WFI141" s="1095"/>
      <c r="WFJ141" s="1095"/>
      <c r="WFK141" s="1095"/>
      <c r="WFL141" s="1095"/>
      <c r="WFM141" s="1095"/>
      <c r="WFN141" s="1095"/>
      <c r="WFO141" s="1095"/>
      <c r="WFP141" s="1095"/>
      <c r="WFQ141" s="1095"/>
      <c r="WFR141" s="1095"/>
      <c r="WFS141" s="1095"/>
      <c r="WFT141" s="1095"/>
      <c r="WFU141" s="1095"/>
      <c r="WFV141" s="1095"/>
      <c r="WFW141" s="1095"/>
      <c r="WFX141" s="1095"/>
      <c r="WFY141" s="1095"/>
      <c r="WFZ141" s="1095"/>
      <c r="WGA141" s="1095"/>
      <c r="WGB141" s="1095"/>
      <c r="WGC141" s="1095"/>
      <c r="WGD141" s="1095"/>
      <c r="WGE141" s="1095"/>
      <c r="WGF141" s="1095"/>
      <c r="WGG141" s="1095"/>
      <c r="WGH141" s="1095"/>
      <c r="WGI141" s="1095"/>
      <c r="WGJ141" s="1095"/>
      <c r="WGK141" s="1095"/>
      <c r="WGL141" s="1095"/>
      <c r="WGM141" s="1095"/>
      <c r="WGN141" s="1095"/>
      <c r="WGO141" s="1095"/>
      <c r="WGP141" s="1095"/>
      <c r="WGQ141" s="1095"/>
      <c r="WGR141" s="1095"/>
      <c r="WGS141" s="1095"/>
      <c r="WGT141" s="1095"/>
      <c r="WGU141" s="1095"/>
      <c r="WGV141" s="1095"/>
      <c r="WGW141" s="1095"/>
      <c r="WGX141" s="1095"/>
      <c r="WGY141" s="1095"/>
      <c r="WGZ141" s="1095"/>
      <c r="WHA141" s="1095"/>
      <c r="WHB141" s="1095"/>
      <c r="WHC141" s="1095"/>
      <c r="WHD141" s="1095"/>
      <c r="WHE141" s="1095"/>
      <c r="WHF141" s="1095"/>
      <c r="WHG141" s="1095"/>
      <c r="WHH141" s="1095"/>
      <c r="WHI141" s="1095"/>
      <c r="WHJ141" s="1095"/>
      <c r="WHK141" s="1095"/>
      <c r="WHL141" s="1095"/>
      <c r="WHM141" s="1095"/>
      <c r="WHN141" s="1095"/>
      <c r="WHO141" s="1095"/>
      <c r="WHP141" s="1095"/>
      <c r="WHQ141" s="1095"/>
      <c r="WHR141" s="1095"/>
      <c r="WHS141" s="1095"/>
      <c r="WHT141" s="1095"/>
      <c r="WHU141" s="1095"/>
      <c r="WHV141" s="1095"/>
      <c r="WHW141" s="1095"/>
      <c r="WHX141" s="1095"/>
      <c r="WHY141" s="1095"/>
      <c r="WHZ141" s="1095"/>
      <c r="WIA141" s="1095"/>
      <c r="WIB141" s="1095"/>
      <c r="WIC141" s="1095"/>
      <c r="WID141" s="1095"/>
      <c r="WIE141" s="1095"/>
      <c r="WIF141" s="1095"/>
      <c r="WIG141" s="1095"/>
      <c r="WIH141" s="1095"/>
      <c r="WII141" s="1095"/>
      <c r="WIJ141" s="1095"/>
      <c r="WIK141" s="1095"/>
      <c r="WIL141" s="1095"/>
      <c r="WIM141" s="1095"/>
      <c r="WIN141" s="1095"/>
      <c r="WIO141" s="1095"/>
      <c r="WIP141" s="1095"/>
      <c r="WIQ141" s="1095"/>
      <c r="WIR141" s="1095"/>
      <c r="WIS141" s="1095"/>
      <c r="WIT141" s="1095"/>
      <c r="WIU141" s="1095"/>
      <c r="WIV141" s="1095"/>
      <c r="WIW141" s="1095"/>
      <c r="WIX141" s="1095"/>
      <c r="WIY141" s="1095"/>
      <c r="WIZ141" s="1095"/>
      <c r="WJA141" s="1095"/>
      <c r="WJB141" s="1095"/>
      <c r="WJC141" s="1095"/>
      <c r="WJD141" s="1095"/>
      <c r="WJE141" s="1095"/>
      <c r="WJF141" s="1095"/>
      <c r="WJG141" s="1095"/>
      <c r="WJH141" s="1095"/>
      <c r="WJI141" s="1095"/>
      <c r="WJJ141" s="1095"/>
      <c r="WJK141" s="1095"/>
      <c r="WJL141" s="1095"/>
      <c r="WJM141" s="1095"/>
      <c r="WJN141" s="1095"/>
      <c r="WJO141" s="1095"/>
      <c r="WJP141" s="1095"/>
      <c r="WJQ141" s="1095"/>
      <c r="WJR141" s="1095"/>
      <c r="WJS141" s="1095"/>
      <c r="WJT141" s="1095"/>
      <c r="WJU141" s="1095"/>
      <c r="WJV141" s="1095"/>
      <c r="WJW141" s="1095"/>
      <c r="WJX141" s="1095"/>
      <c r="WJY141" s="1095"/>
      <c r="WJZ141" s="1095"/>
      <c r="WKA141" s="1095"/>
      <c r="WKB141" s="1095"/>
      <c r="WKC141" s="1095"/>
      <c r="WKD141" s="1095"/>
      <c r="WKE141" s="1095"/>
      <c r="WKF141" s="1095"/>
      <c r="WKG141" s="1095"/>
      <c r="WKH141" s="1095"/>
      <c r="WKI141" s="1095"/>
      <c r="WKJ141" s="1095"/>
      <c r="WKK141" s="1095"/>
      <c r="WKL141" s="1095"/>
      <c r="WKM141" s="1095"/>
      <c r="WKN141" s="1095"/>
      <c r="WKO141" s="1095"/>
      <c r="WKP141" s="1095"/>
      <c r="WKQ141" s="1095"/>
      <c r="WKR141" s="1095"/>
      <c r="WKS141" s="1095"/>
      <c r="WKT141" s="1095"/>
      <c r="WKU141" s="1095"/>
      <c r="WKV141" s="1095"/>
      <c r="WKW141" s="1095"/>
      <c r="WKX141" s="1095"/>
      <c r="WKY141" s="1095"/>
      <c r="WKZ141" s="1095"/>
      <c r="WLA141" s="1095"/>
      <c r="WLB141" s="1095"/>
      <c r="WLC141" s="1095"/>
      <c r="WLD141" s="1095"/>
      <c r="WLE141" s="1095"/>
      <c r="WLF141" s="1095"/>
      <c r="WLG141" s="1095"/>
      <c r="WLH141" s="1095"/>
      <c r="WLI141" s="1095"/>
      <c r="WLJ141" s="1095"/>
      <c r="WLK141" s="1095"/>
      <c r="WLL141" s="1095"/>
      <c r="WLM141" s="1095"/>
      <c r="WLN141" s="1095"/>
      <c r="WLO141" s="1095"/>
      <c r="WLP141" s="1095"/>
      <c r="WLQ141" s="1095"/>
      <c r="WLR141" s="1095"/>
      <c r="WLS141" s="1095"/>
      <c r="WLT141" s="1095"/>
      <c r="WLU141" s="1095"/>
      <c r="WLV141" s="1095"/>
      <c r="WLW141" s="1095"/>
      <c r="WLX141" s="1095"/>
      <c r="WLY141" s="1095"/>
      <c r="WLZ141" s="1095"/>
      <c r="WMA141" s="1095"/>
      <c r="WMB141" s="1095"/>
      <c r="WMC141" s="1095"/>
      <c r="WMD141" s="1095"/>
      <c r="WME141" s="1095"/>
      <c r="WMF141" s="1095"/>
      <c r="WMG141" s="1095"/>
      <c r="WMH141" s="1095"/>
      <c r="WMI141" s="1095"/>
      <c r="WMJ141" s="1095"/>
      <c r="WMK141" s="1095"/>
      <c r="WML141" s="1095"/>
      <c r="WMM141" s="1095"/>
      <c r="WMN141" s="1095"/>
      <c r="WMO141" s="1095"/>
      <c r="WMP141" s="1095"/>
      <c r="WMQ141" s="1095"/>
      <c r="WMR141" s="1095"/>
      <c r="WMS141" s="1095"/>
      <c r="WMT141" s="1095"/>
      <c r="WMU141" s="1095"/>
      <c r="WMV141" s="1095"/>
      <c r="WMW141" s="1095"/>
      <c r="WMX141" s="1095"/>
      <c r="WMY141" s="1095"/>
      <c r="WMZ141" s="1095"/>
      <c r="WNA141" s="1095"/>
      <c r="WNB141" s="1095"/>
      <c r="WNC141" s="1095"/>
      <c r="WND141" s="1095"/>
      <c r="WNE141" s="1095"/>
      <c r="WNF141" s="1095"/>
      <c r="WNG141" s="1095"/>
      <c r="WNH141" s="1095"/>
      <c r="WNI141" s="1095"/>
      <c r="WNJ141" s="1095"/>
      <c r="WNK141" s="1095"/>
      <c r="WNL141" s="1095"/>
      <c r="WNM141" s="1095"/>
      <c r="WNN141" s="1095"/>
      <c r="WNO141" s="1095"/>
      <c r="WNP141" s="1095"/>
      <c r="WNQ141" s="1095"/>
      <c r="WNR141" s="1095"/>
      <c r="WNS141" s="1095"/>
      <c r="WNT141" s="1095"/>
      <c r="WNU141" s="1095"/>
      <c r="WNV141" s="1095"/>
      <c r="WNW141" s="1095"/>
      <c r="WNX141" s="1095"/>
      <c r="WNY141" s="1095"/>
      <c r="WNZ141" s="1095"/>
      <c r="WOA141" s="1095"/>
      <c r="WOB141" s="1095"/>
      <c r="WOC141" s="1095"/>
      <c r="WOD141" s="1095"/>
      <c r="WOE141" s="1095"/>
      <c r="WOF141" s="1095"/>
      <c r="WOG141" s="1095"/>
      <c r="WOH141" s="1095"/>
      <c r="WOI141" s="1095"/>
      <c r="WOJ141" s="1095"/>
      <c r="WOK141" s="1095"/>
      <c r="WOL141" s="1095"/>
      <c r="WOM141" s="1095"/>
      <c r="WON141" s="1095"/>
      <c r="WOO141" s="1095"/>
      <c r="WOP141" s="1095"/>
      <c r="WOQ141" s="1095"/>
      <c r="WOR141" s="1095"/>
      <c r="WOS141" s="1095"/>
      <c r="WOT141" s="1095"/>
      <c r="WOU141" s="1095"/>
      <c r="WOV141" s="1095"/>
      <c r="WOW141" s="1095"/>
      <c r="WOX141" s="1095"/>
      <c r="WOY141" s="1095"/>
      <c r="WOZ141" s="1095"/>
      <c r="WPA141" s="1095"/>
      <c r="WPB141" s="1095"/>
      <c r="WPC141" s="1095"/>
      <c r="WPD141" s="1095"/>
      <c r="WPE141" s="1095"/>
      <c r="WPF141" s="1095"/>
      <c r="WPG141" s="1095"/>
      <c r="WPH141" s="1095"/>
      <c r="WPI141" s="1095"/>
      <c r="WPJ141" s="1095"/>
      <c r="WPK141" s="1095"/>
      <c r="WPL141" s="1095"/>
      <c r="WPM141" s="1095"/>
      <c r="WPN141" s="1095"/>
      <c r="WPO141" s="1095"/>
      <c r="WPP141" s="1095"/>
      <c r="WPQ141" s="1095"/>
      <c r="WPR141" s="1095"/>
      <c r="WPS141" s="1095"/>
      <c r="WPT141" s="1095"/>
      <c r="WPU141" s="1095"/>
      <c r="WPV141" s="1095"/>
      <c r="WPW141" s="1095"/>
      <c r="WPX141" s="1095"/>
      <c r="WPY141" s="1095"/>
      <c r="WPZ141" s="1095"/>
      <c r="WQA141" s="1095"/>
      <c r="WQB141" s="1095"/>
      <c r="WQC141" s="1095"/>
      <c r="WQD141" s="1095"/>
      <c r="WQE141" s="1095"/>
      <c r="WQF141" s="1095"/>
      <c r="WQG141" s="1095"/>
      <c r="WQH141" s="1095"/>
      <c r="WQI141" s="1095"/>
      <c r="WQJ141" s="1095"/>
      <c r="WQK141" s="1095"/>
      <c r="WQL141" s="1095"/>
      <c r="WQM141" s="1095"/>
      <c r="WQN141" s="1095"/>
      <c r="WQO141" s="1095"/>
      <c r="WQP141" s="1095"/>
      <c r="WQQ141" s="1095"/>
      <c r="WQR141" s="1095"/>
      <c r="WQS141" s="1095"/>
      <c r="WQT141" s="1095"/>
      <c r="WQU141" s="1095"/>
      <c r="WQV141" s="1095"/>
      <c r="WQW141" s="1095"/>
      <c r="WQX141" s="1095"/>
      <c r="WQY141" s="1095"/>
      <c r="WQZ141" s="1095"/>
      <c r="WRA141" s="1095"/>
      <c r="WRB141" s="1095"/>
      <c r="WRC141" s="1095"/>
      <c r="WRD141" s="1095"/>
      <c r="WRE141" s="1095"/>
      <c r="WRF141" s="1095"/>
      <c r="WRG141" s="1095"/>
      <c r="WRH141" s="1095"/>
      <c r="WRI141" s="1095"/>
      <c r="WRJ141" s="1095"/>
      <c r="WRK141" s="1095"/>
      <c r="WRL141" s="1095"/>
      <c r="WRM141" s="1095"/>
      <c r="WRN141" s="1095"/>
      <c r="WRO141" s="1095"/>
      <c r="WRP141" s="1095"/>
      <c r="WRQ141" s="1095"/>
      <c r="WRR141" s="1095"/>
      <c r="WRS141" s="1095"/>
      <c r="WRT141" s="1095"/>
      <c r="WRU141" s="1095"/>
      <c r="WRV141" s="1095"/>
      <c r="WRW141" s="1095"/>
      <c r="WRX141" s="1095"/>
      <c r="WRY141" s="1095"/>
      <c r="WRZ141" s="1095"/>
      <c r="WSA141" s="1095"/>
      <c r="WSB141" s="1095"/>
      <c r="WSC141" s="1095"/>
      <c r="WSD141" s="1095"/>
      <c r="WSE141" s="1095"/>
      <c r="WSF141" s="1095"/>
      <c r="WSG141" s="1095"/>
      <c r="WSH141" s="1095"/>
      <c r="WSI141" s="1095"/>
      <c r="WSJ141" s="1095"/>
      <c r="WSK141" s="1095"/>
      <c r="WSL141" s="1095"/>
      <c r="WSM141" s="1095"/>
      <c r="WSN141" s="1095"/>
      <c r="WSO141" s="1095"/>
      <c r="WSP141" s="1095"/>
      <c r="WSQ141" s="1095"/>
      <c r="WSR141" s="1095"/>
      <c r="WSS141" s="1095"/>
      <c r="WST141" s="1095"/>
      <c r="WSU141" s="1095"/>
      <c r="WSV141" s="1095"/>
      <c r="WSW141" s="1095"/>
      <c r="WSX141" s="1095"/>
      <c r="WSY141" s="1095"/>
      <c r="WSZ141" s="1095"/>
      <c r="WTA141" s="1095"/>
      <c r="WTB141" s="1095"/>
      <c r="WTC141" s="1095"/>
      <c r="WTD141" s="1095"/>
      <c r="WTE141" s="1095"/>
      <c r="WTF141" s="1095"/>
      <c r="WTG141" s="1095"/>
      <c r="WTH141" s="1095"/>
      <c r="WTI141" s="1095"/>
      <c r="WTJ141" s="1095"/>
      <c r="WTK141" s="1095"/>
      <c r="WTL141" s="1095"/>
      <c r="WTM141" s="1095"/>
      <c r="WTN141" s="1095"/>
      <c r="WTO141" s="1095"/>
      <c r="WTP141" s="1095"/>
      <c r="WTQ141" s="1095"/>
      <c r="WTR141" s="1095"/>
      <c r="WTS141" s="1095"/>
      <c r="WTT141" s="1095"/>
      <c r="WTU141" s="1095"/>
      <c r="WTV141" s="1095"/>
      <c r="WTW141" s="1095"/>
      <c r="WTX141" s="1095"/>
      <c r="WTY141" s="1095"/>
      <c r="WTZ141" s="1095"/>
      <c r="WUA141" s="1095"/>
      <c r="WUB141" s="1095"/>
      <c r="WUC141" s="1095"/>
      <c r="WUD141" s="1095"/>
      <c r="WUE141" s="1095"/>
      <c r="WUF141" s="1095"/>
      <c r="WUG141" s="1095"/>
      <c r="WUH141" s="1095"/>
      <c r="WUI141" s="1095"/>
      <c r="WUJ141" s="1095"/>
      <c r="WUK141" s="1095"/>
      <c r="WUL141" s="1095"/>
      <c r="WUM141" s="1095"/>
      <c r="WUN141" s="1095"/>
      <c r="WUO141" s="1095"/>
      <c r="WUP141" s="1095"/>
      <c r="WUQ141" s="1095"/>
      <c r="WUR141" s="1095"/>
      <c r="WUS141" s="1095"/>
      <c r="WUT141" s="1095"/>
      <c r="WUU141" s="1095"/>
      <c r="WUV141" s="1095"/>
      <c r="WUW141" s="1095"/>
      <c r="WUX141" s="1095"/>
      <c r="WUY141" s="1095"/>
      <c r="WUZ141" s="1095"/>
      <c r="WVA141" s="1095"/>
      <c r="WVB141" s="1095"/>
      <c r="WVC141" s="1095"/>
      <c r="WVD141" s="1095"/>
      <c r="WVE141" s="1095"/>
      <c r="WVF141" s="1095"/>
      <c r="WVG141" s="1095"/>
      <c r="WVH141" s="1095"/>
      <c r="WVI141" s="1095"/>
      <c r="WVJ141" s="1095"/>
      <c r="WVK141" s="1252"/>
      <c r="WVL141" s="1253"/>
      <c r="WVM141" s="1244"/>
      <c r="WVN141" s="1245"/>
      <c r="WVO141" s="1246"/>
      <c r="WVP141" s="1245"/>
      <c r="WVQ141" s="1247"/>
      <c r="WVR141" s="1247"/>
      <c r="WVS141" s="1245"/>
      <c r="WVT141" s="1248"/>
      <c r="WVU141" s="595"/>
      <c r="WVV141" s="1249"/>
      <c r="WVW141" s="1095"/>
      <c r="WVX141" s="1095"/>
      <c r="WVY141" s="1095"/>
      <c r="WVZ141" s="1095"/>
      <c r="WWA141" s="1095"/>
      <c r="WWB141" s="1095"/>
      <c r="WWC141" s="1095"/>
      <c r="WWD141" s="1095"/>
      <c r="WWE141" s="1095"/>
      <c r="WWF141" s="1095"/>
      <c r="WWG141" s="1095"/>
      <c r="WWH141" s="1095"/>
      <c r="WWI141" s="1095"/>
      <c r="WWJ141" s="1095"/>
      <c r="WWK141" s="1095"/>
      <c r="WWL141" s="1095"/>
      <c r="WWM141" s="1095"/>
      <c r="WWN141" s="1095"/>
      <c r="WWO141" s="1095"/>
      <c r="WWP141" s="1095"/>
      <c r="WWQ141" s="1095"/>
      <c r="WWR141" s="1095"/>
      <c r="WWS141" s="1095"/>
      <c r="WWT141" s="1095"/>
      <c r="WWU141" s="1095"/>
      <c r="WWV141" s="1095"/>
      <c r="WWW141" s="1095"/>
      <c r="WWX141" s="1095"/>
      <c r="WWY141" s="1095"/>
      <c r="WWZ141" s="1095"/>
      <c r="WXA141" s="1095"/>
      <c r="WXB141" s="1095"/>
      <c r="WXC141" s="1095"/>
      <c r="WXD141" s="1095"/>
      <c r="WXE141" s="1095"/>
      <c r="WXF141" s="1095"/>
      <c r="WXG141" s="1095"/>
      <c r="WXH141" s="1095"/>
      <c r="WXI141" s="1095"/>
      <c r="WXJ141" s="1095"/>
      <c r="WXK141" s="1095"/>
      <c r="WXL141" s="1252"/>
      <c r="WXM141" s="1253"/>
      <c r="WXN141" s="1244"/>
      <c r="WXO141" s="1245"/>
      <c r="WXP141" s="1246"/>
      <c r="WXQ141" s="1245"/>
      <c r="WXR141" s="1247"/>
      <c r="WXS141" s="1247"/>
      <c r="WXT141" s="1245"/>
      <c r="WXU141" s="1248"/>
      <c r="WXV141" s="595"/>
      <c r="WXW141" s="1249"/>
    </row>
    <row r="142" spans="1:16195" ht="70.5">
      <c r="A142" s="1148">
        <v>1</v>
      </c>
      <c r="B142" s="1171" t="s">
        <v>791</v>
      </c>
      <c r="C142" s="1148" t="s">
        <v>98</v>
      </c>
      <c r="D142" s="1149">
        <v>1.07</v>
      </c>
      <c r="E142" s="1149"/>
      <c r="F142" s="1149"/>
      <c r="G142" s="1149">
        <v>1.07</v>
      </c>
      <c r="H142" s="1132" t="s">
        <v>390</v>
      </c>
      <c r="I142" s="1223"/>
      <c r="J142" s="1149"/>
      <c r="K142" s="1149">
        <v>1.07</v>
      </c>
      <c r="L142" s="1150" t="s">
        <v>792</v>
      </c>
      <c r="M142" s="1132" t="s">
        <v>1026</v>
      </c>
    </row>
    <row r="143" spans="1:16195" s="1177" customFormat="1" ht="61.2">
      <c r="A143" s="1173">
        <v>2</v>
      </c>
      <c r="B143" s="1172" t="s">
        <v>793</v>
      </c>
      <c r="C143" s="1173" t="s">
        <v>143</v>
      </c>
      <c r="D143" s="1174">
        <v>0.2</v>
      </c>
      <c r="E143" s="1174"/>
      <c r="F143" s="1174"/>
      <c r="G143" s="1174">
        <v>0.2</v>
      </c>
      <c r="H143" s="1175" t="s">
        <v>368</v>
      </c>
      <c r="I143" s="1267"/>
      <c r="J143" s="1174"/>
      <c r="K143" s="1174"/>
      <c r="L143" s="1176" t="s">
        <v>794</v>
      </c>
      <c r="M143" s="1193" t="s">
        <v>1043</v>
      </c>
      <c r="N143" s="1095"/>
    </row>
    <row r="144" spans="1:16195" ht="42.3">
      <c r="A144" s="1148">
        <v>3</v>
      </c>
      <c r="B144" s="1171" t="s">
        <v>802</v>
      </c>
      <c r="C144" s="1148" t="s">
        <v>120</v>
      </c>
      <c r="D144" s="1149">
        <v>0.21</v>
      </c>
      <c r="E144" s="1149"/>
      <c r="F144" s="1149"/>
      <c r="G144" s="1149">
        <v>0.21</v>
      </c>
      <c r="H144" s="1132" t="s">
        <v>803</v>
      </c>
      <c r="I144" s="1223"/>
      <c r="J144" s="1149"/>
      <c r="K144" s="1149"/>
      <c r="L144" s="1150" t="s">
        <v>804</v>
      </c>
      <c r="M144" s="1132" t="s">
        <v>1026</v>
      </c>
    </row>
    <row r="145" spans="1:19" ht="30.6">
      <c r="A145" s="1173">
        <v>4</v>
      </c>
      <c r="B145" s="1171" t="s">
        <v>805</v>
      </c>
      <c r="C145" s="1148" t="s">
        <v>155</v>
      </c>
      <c r="D145" s="1149">
        <v>7.0000000000000007E-2</v>
      </c>
      <c r="E145" s="1149"/>
      <c r="F145" s="1149"/>
      <c r="G145" s="1149">
        <v>0.06</v>
      </c>
      <c r="H145" s="1132" t="s">
        <v>390</v>
      </c>
      <c r="I145" s="1223"/>
      <c r="J145" s="1149"/>
      <c r="K145" s="1149"/>
      <c r="L145" s="1150" t="s">
        <v>806</v>
      </c>
      <c r="M145" s="1132" t="s">
        <v>1032</v>
      </c>
    </row>
    <row r="146" spans="1:19" ht="30.6">
      <c r="A146" s="1148">
        <v>5</v>
      </c>
      <c r="B146" s="1171" t="s">
        <v>807</v>
      </c>
      <c r="C146" s="1148" t="s">
        <v>725</v>
      </c>
      <c r="D146" s="1149">
        <v>0.28999999999999998</v>
      </c>
      <c r="E146" s="1149"/>
      <c r="F146" s="1149"/>
      <c r="G146" s="1149">
        <v>0.28999999999999998</v>
      </c>
      <c r="H146" s="1132" t="s">
        <v>562</v>
      </c>
      <c r="I146" s="1223"/>
      <c r="J146" s="1149"/>
      <c r="K146" s="1149"/>
      <c r="L146" s="1150" t="s">
        <v>808</v>
      </c>
      <c r="M146" s="1132" t="s">
        <v>1026</v>
      </c>
    </row>
    <row r="147" spans="1:19" ht="30.6">
      <c r="A147" s="1173">
        <v>6</v>
      </c>
      <c r="B147" s="1172" t="s">
        <v>809</v>
      </c>
      <c r="C147" s="1173" t="s">
        <v>725</v>
      </c>
      <c r="D147" s="1174">
        <v>64.239999999999995</v>
      </c>
      <c r="E147" s="1174"/>
      <c r="F147" s="1174"/>
      <c r="G147" s="1174">
        <v>5.5</v>
      </c>
      <c r="H147" s="1175" t="s">
        <v>390</v>
      </c>
      <c r="I147" s="1267"/>
      <c r="J147" s="1174"/>
      <c r="K147" s="1174"/>
      <c r="L147" s="1176" t="s">
        <v>810</v>
      </c>
      <c r="M147" s="1132" t="s">
        <v>1026</v>
      </c>
    </row>
    <row r="148" spans="1:19" ht="45.9">
      <c r="A148" s="1148">
        <v>7</v>
      </c>
      <c r="B148" s="1171" t="s">
        <v>811</v>
      </c>
      <c r="C148" s="1148" t="s">
        <v>84</v>
      </c>
      <c r="D148" s="1149">
        <v>33</v>
      </c>
      <c r="E148" s="1149"/>
      <c r="F148" s="1149"/>
      <c r="G148" s="1149">
        <v>19.399999999999999</v>
      </c>
      <c r="H148" s="1132" t="s">
        <v>812</v>
      </c>
      <c r="I148" s="1223"/>
      <c r="J148" s="1149"/>
      <c r="K148" s="1149"/>
      <c r="L148" s="1150" t="s">
        <v>810</v>
      </c>
      <c r="M148" s="1193" t="s">
        <v>1044</v>
      </c>
    </row>
    <row r="149" spans="1:19" ht="30.6">
      <c r="A149" s="1173">
        <v>8</v>
      </c>
      <c r="B149" s="1171" t="s">
        <v>813</v>
      </c>
      <c r="C149" s="1148" t="s">
        <v>84</v>
      </c>
      <c r="D149" s="1149">
        <v>0.03</v>
      </c>
      <c r="E149" s="1149"/>
      <c r="F149" s="1149"/>
      <c r="G149" s="1149">
        <v>0.03</v>
      </c>
      <c r="H149" s="1132" t="s">
        <v>505</v>
      </c>
      <c r="I149" s="1223"/>
      <c r="J149" s="1149"/>
      <c r="K149" s="1149"/>
      <c r="L149" s="1426" t="s">
        <v>814</v>
      </c>
      <c r="M149" s="1132" t="s">
        <v>1032</v>
      </c>
    </row>
    <row r="150" spans="1:19" ht="30.6">
      <c r="A150" s="1148">
        <v>9</v>
      </c>
      <c r="B150" s="1171" t="s">
        <v>815</v>
      </c>
      <c r="C150" s="1148" t="s">
        <v>84</v>
      </c>
      <c r="D150" s="1149">
        <v>0.05</v>
      </c>
      <c r="E150" s="1149"/>
      <c r="F150" s="1149"/>
      <c r="G150" s="1149">
        <v>0.05</v>
      </c>
      <c r="H150" s="1132" t="s">
        <v>368</v>
      </c>
      <c r="I150" s="1223"/>
      <c r="J150" s="1149"/>
      <c r="K150" s="1149"/>
      <c r="L150" s="1427"/>
      <c r="M150" s="1132" t="s">
        <v>1026</v>
      </c>
    </row>
    <row r="151" spans="1:19" ht="30.6">
      <c r="A151" s="1173">
        <v>10</v>
      </c>
      <c r="B151" s="1171" t="s">
        <v>816</v>
      </c>
      <c r="C151" s="1148" t="s">
        <v>84</v>
      </c>
      <c r="D151" s="1149">
        <v>6.9000000000000006E-2</v>
      </c>
      <c r="E151" s="1149"/>
      <c r="F151" s="1149"/>
      <c r="G151" s="1149">
        <v>6.9000000000000006E-2</v>
      </c>
      <c r="H151" s="1132" t="s">
        <v>377</v>
      </c>
      <c r="I151" s="1223"/>
      <c r="J151" s="1149"/>
      <c r="K151" s="1149"/>
      <c r="L151" s="1428"/>
      <c r="M151" s="1132" t="s">
        <v>1026</v>
      </c>
    </row>
    <row r="152" spans="1:19" s="1275" customFormat="1" ht="45.3" customHeight="1">
      <c r="A152" s="1148">
        <v>11</v>
      </c>
      <c r="B152" s="1268" t="s">
        <v>817</v>
      </c>
      <c r="C152" s="1269" t="s">
        <v>161</v>
      </c>
      <c r="D152" s="1270">
        <v>21.09</v>
      </c>
      <c r="E152" s="1270"/>
      <c r="F152" s="1270"/>
      <c r="G152" s="1270">
        <v>0.13</v>
      </c>
      <c r="H152" s="1271" t="s">
        <v>379</v>
      </c>
      <c r="I152" s="1272"/>
      <c r="J152" s="1270"/>
      <c r="K152" s="1270"/>
      <c r="L152" s="1273" t="s">
        <v>818</v>
      </c>
      <c r="M152" s="1132" t="s">
        <v>1045</v>
      </c>
    </row>
    <row r="153" spans="1:19" s="1275" customFormat="1" ht="30.6">
      <c r="A153" s="1173">
        <v>12</v>
      </c>
      <c r="B153" s="1268" t="s">
        <v>819</v>
      </c>
      <c r="C153" s="1269" t="s">
        <v>84</v>
      </c>
      <c r="D153" s="1270">
        <v>10.73</v>
      </c>
      <c r="E153" s="1270"/>
      <c r="F153" s="1270"/>
      <c r="G153" s="1270">
        <v>5.34</v>
      </c>
      <c r="H153" s="1271" t="s">
        <v>661</v>
      </c>
      <c r="I153" s="1272"/>
      <c r="J153" s="1270"/>
      <c r="K153" s="1270"/>
      <c r="L153" s="1273"/>
      <c r="M153" s="1132" t="s">
        <v>1026</v>
      </c>
      <c r="N153" s="1273"/>
      <c r="P153" s="1274"/>
      <c r="R153" s="1276"/>
      <c r="S153" s="1277"/>
    </row>
    <row r="154" spans="1:19" s="1275" customFormat="1" ht="30.6">
      <c r="A154" s="1148">
        <v>13</v>
      </c>
      <c r="B154" s="1268" t="s">
        <v>413</v>
      </c>
      <c r="C154" s="1269" t="s">
        <v>84</v>
      </c>
      <c r="D154" s="1270">
        <v>28.2</v>
      </c>
      <c r="E154" s="1270"/>
      <c r="F154" s="1270"/>
      <c r="G154" s="1270">
        <v>28.2</v>
      </c>
      <c r="H154" s="1271" t="s">
        <v>377</v>
      </c>
      <c r="I154" s="1272"/>
      <c r="J154" s="1270"/>
      <c r="K154" s="1270"/>
      <c r="L154" s="1273" t="s">
        <v>1631</v>
      </c>
      <c r="M154" s="1132" t="s">
        <v>1026</v>
      </c>
      <c r="N154" s="1274"/>
      <c r="P154" s="1274"/>
      <c r="R154" s="1276"/>
      <c r="S154" s="1277"/>
    </row>
    <row r="155" spans="1:19" ht="15.3">
      <c r="A155" s="1250" t="s">
        <v>417</v>
      </c>
      <c r="B155" s="1224" t="s">
        <v>719</v>
      </c>
      <c r="C155" s="1250">
        <f>+A164</f>
        <v>9</v>
      </c>
      <c r="D155" s="1251">
        <f>SUM(D156:D164)</f>
        <v>96.730040000000002</v>
      </c>
      <c r="E155" s="1251">
        <f t="shared" ref="E155:G155" si="5">SUM(E156:E164)</f>
        <v>0.34614</v>
      </c>
      <c r="F155" s="1251">
        <f t="shared" si="5"/>
        <v>0</v>
      </c>
      <c r="G155" s="1251">
        <f t="shared" si="5"/>
        <v>96.730040000000002</v>
      </c>
      <c r="H155" s="1132"/>
      <c r="I155" s="1223"/>
      <c r="J155" s="1149"/>
      <c r="K155" s="1149"/>
      <c r="L155" s="1150"/>
      <c r="M155" s="1124"/>
    </row>
    <row r="156" spans="1:19" ht="30.6">
      <c r="A156" s="1148">
        <v>1</v>
      </c>
      <c r="B156" s="1171" t="s">
        <v>795</v>
      </c>
      <c r="C156" s="1148" t="s">
        <v>143</v>
      </c>
      <c r="D156" s="1149">
        <v>0.01</v>
      </c>
      <c r="E156" s="1149"/>
      <c r="F156" s="1149"/>
      <c r="G156" s="1149">
        <v>0.01</v>
      </c>
      <c r="H156" s="1132" t="s">
        <v>796</v>
      </c>
      <c r="I156" s="1223"/>
      <c r="J156" s="1149"/>
      <c r="K156" s="1149"/>
      <c r="L156" s="1150" t="s">
        <v>790</v>
      </c>
      <c r="M156" s="1132" t="s">
        <v>1026</v>
      </c>
    </row>
    <row r="157" spans="1:19" ht="30.6">
      <c r="A157" s="1138">
        <v>2</v>
      </c>
      <c r="B157" s="1143" t="s">
        <v>797</v>
      </c>
      <c r="C157" s="1145" t="s">
        <v>143</v>
      </c>
      <c r="D157" s="1149">
        <v>0.01</v>
      </c>
      <c r="E157" s="1279"/>
      <c r="F157" s="1279"/>
      <c r="G157" s="1149">
        <v>0.01</v>
      </c>
      <c r="H157" s="1129" t="s">
        <v>559</v>
      </c>
      <c r="I157" s="1227"/>
      <c r="J157" s="1161"/>
      <c r="K157" s="1161"/>
      <c r="L157" s="1144" t="s">
        <v>790</v>
      </c>
      <c r="M157" s="1132" t="s">
        <v>1026</v>
      </c>
    </row>
    <row r="158" spans="1:19" ht="30.6">
      <c r="A158" s="1148">
        <v>3</v>
      </c>
      <c r="B158" s="1171" t="s">
        <v>798</v>
      </c>
      <c r="C158" s="1148" t="s">
        <v>140</v>
      </c>
      <c r="D158" s="1149">
        <v>3.4000000000000002E-2</v>
      </c>
      <c r="E158" s="1149"/>
      <c r="F158" s="1149"/>
      <c r="G158" s="1149">
        <v>3.4000000000000002E-2</v>
      </c>
      <c r="H158" s="1132" t="s">
        <v>661</v>
      </c>
      <c r="I158" s="1223"/>
      <c r="J158" s="1149"/>
      <c r="K158" s="1149"/>
      <c r="L158" s="1150" t="s">
        <v>790</v>
      </c>
      <c r="M158" s="1132" t="s">
        <v>1026</v>
      </c>
    </row>
    <row r="159" spans="1:19" ht="30.6">
      <c r="A159" s="1138">
        <v>4</v>
      </c>
      <c r="B159" s="1171" t="s">
        <v>799</v>
      </c>
      <c r="C159" s="1148" t="s">
        <v>140</v>
      </c>
      <c r="D159" s="1149">
        <v>0.34614</v>
      </c>
      <c r="E159" s="1149">
        <v>0.34614</v>
      </c>
      <c r="F159" s="1149"/>
      <c r="G159" s="1149">
        <v>0.34614</v>
      </c>
      <c r="H159" s="1132" t="s">
        <v>426</v>
      </c>
      <c r="I159" s="450" t="s">
        <v>800</v>
      </c>
      <c r="J159" s="1149"/>
      <c r="K159" s="1149"/>
      <c r="L159" s="1150" t="s">
        <v>790</v>
      </c>
      <c r="M159" s="1132" t="s">
        <v>1026</v>
      </c>
    </row>
    <row r="160" spans="1:19" ht="30.6">
      <c r="A160" s="1148">
        <v>5</v>
      </c>
      <c r="B160" s="1171" t="s">
        <v>801</v>
      </c>
      <c r="C160" s="1148" t="s">
        <v>140</v>
      </c>
      <c r="D160" s="1149">
        <v>5.5E-2</v>
      </c>
      <c r="E160" s="1149"/>
      <c r="F160" s="1149"/>
      <c r="G160" s="1149">
        <v>5.5E-2</v>
      </c>
      <c r="H160" s="1132" t="s">
        <v>800</v>
      </c>
      <c r="I160" s="1223"/>
      <c r="J160" s="1149"/>
      <c r="K160" s="1149"/>
      <c r="L160" s="1150" t="s">
        <v>790</v>
      </c>
      <c r="M160" s="1132" t="s">
        <v>1026</v>
      </c>
    </row>
    <row r="161" spans="1:18" ht="30.6">
      <c r="A161" s="1138">
        <v>6</v>
      </c>
      <c r="B161" s="1171" t="s">
        <v>1624</v>
      </c>
      <c r="C161" s="1148" t="s">
        <v>84</v>
      </c>
      <c r="D161" s="1149">
        <v>6.1499999999999999E-2</v>
      </c>
      <c r="E161" s="1149"/>
      <c r="F161" s="1149"/>
      <c r="G161" s="1149">
        <f>+D161</f>
        <v>6.1499999999999999E-2</v>
      </c>
      <c r="H161" s="1132" t="s">
        <v>1625</v>
      </c>
      <c r="I161" s="1223"/>
      <c r="J161" s="1149"/>
      <c r="K161" s="1149"/>
      <c r="L161" s="1150" t="s">
        <v>1626</v>
      </c>
      <c r="M161" s="1132" t="s">
        <v>1026</v>
      </c>
      <c r="Q161" s="1095">
        <v>254</v>
      </c>
      <c r="R161" s="1095">
        <v>9</v>
      </c>
    </row>
    <row r="162" spans="1:18" ht="28.2">
      <c r="A162" s="1148">
        <v>7</v>
      </c>
      <c r="B162" s="1171" t="s">
        <v>1627</v>
      </c>
      <c r="C162" s="1148" t="s">
        <v>84</v>
      </c>
      <c r="D162" s="1149">
        <v>9.3399999999999997E-2</v>
      </c>
      <c r="E162" s="1149"/>
      <c r="F162" s="1149"/>
      <c r="G162" s="1149">
        <f>+D162</f>
        <v>9.3399999999999997E-2</v>
      </c>
      <c r="H162" s="1132" t="s">
        <v>1625</v>
      </c>
      <c r="I162" s="1223"/>
      <c r="J162" s="1149"/>
      <c r="K162" s="1149"/>
      <c r="L162" s="1150" t="s">
        <v>1626</v>
      </c>
      <c r="M162" s="1132"/>
      <c r="Q162" s="1095">
        <v>52</v>
      </c>
      <c r="R162" s="1095">
        <v>12</v>
      </c>
    </row>
    <row r="163" spans="1:18" ht="15.3">
      <c r="A163" s="1138">
        <v>8</v>
      </c>
      <c r="B163" s="1146" t="s">
        <v>1628</v>
      </c>
      <c r="C163" s="1145" t="s">
        <v>1247</v>
      </c>
      <c r="D163" s="1161">
        <v>96.01</v>
      </c>
      <c r="E163" s="1161"/>
      <c r="F163" s="1161"/>
      <c r="G163" s="1161">
        <v>96.01</v>
      </c>
      <c r="H163" s="1138" t="s">
        <v>1629</v>
      </c>
      <c r="I163" s="1223"/>
      <c r="J163" s="1149"/>
      <c r="K163" s="1149"/>
      <c r="L163" s="1150"/>
      <c r="M163" s="1132"/>
    </row>
    <row r="164" spans="1:18" s="1280" customFormat="1" ht="15.3">
      <c r="A164" s="1148">
        <v>9</v>
      </c>
      <c r="B164" s="1146" t="s">
        <v>1630</v>
      </c>
      <c r="C164" s="1145" t="s">
        <v>84</v>
      </c>
      <c r="D164" s="1161">
        <v>0.11</v>
      </c>
      <c r="E164" s="1161"/>
      <c r="F164" s="1161"/>
      <c r="G164" s="1161">
        <v>0.11</v>
      </c>
      <c r="H164" s="1138" t="s">
        <v>400</v>
      </c>
      <c r="I164" s="1227"/>
      <c r="J164" s="1161"/>
      <c r="K164" s="1161"/>
      <c r="L164" s="1144"/>
      <c r="M164" s="1138"/>
    </row>
    <row r="165" spans="1:18" ht="15.3">
      <c r="A165" s="1250"/>
      <c r="B165" s="1281"/>
      <c r="C165" s="1250"/>
      <c r="D165" s="1251"/>
      <c r="E165" s="1251"/>
      <c r="F165" s="1251"/>
      <c r="G165" s="1251"/>
      <c r="H165" s="1132"/>
      <c r="I165" s="1223"/>
      <c r="J165" s="1149"/>
      <c r="K165" s="1149"/>
      <c r="L165" s="1150"/>
      <c r="M165" s="1111"/>
    </row>
    <row r="166" spans="1:18" ht="30">
      <c r="A166" s="1282" t="s">
        <v>434</v>
      </c>
      <c r="B166" s="1283" t="s">
        <v>820</v>
      </c>
      <c r="C166" s="1284"/>
      <c r="D166" s="521">
        <f t="shared" ref="D166:F166" si="6">+D167+D195+D205+D211</f>
        <v>68.829999999999984</v>
      </c>
      <c r="E166" s="521">
        <f t="shared" si="6"/>
        <v>0</v>
      </c>
      <c r="F166" s="521">
        <f t="shared" si="6"/>
        <v>0</v>
      </c>
      <c r="G166" s="521">
        <f>+G167+G195+G205+G211</f>
        <v>68.829999999999984</v>
      </c>
      <c r="H166" s="1285"/>
      <c r="I166" s="1286"/>
      <c r="J166" s="1287"/>
      <c r="K166" s="1287"/>
      <c r="L166" s="1241"/>
      <c r="M166" s="1287"/>
    </row>
    <row r="167" spans="1:18" ht="75">
      <c r="A167" s="1288">
        <v>1</v>
      </c>
      <c r="B167" s="1283" t="s">
        <v>821</v>
      </c>
      <c r="C167" s="1289"/>
      <c r="D167" s="1290">
        <f t="shared" ref="D167:F167" si="7">SUM(D168:D194)</f>
        <v>34.81</v>
      </c>
      <c r="E167" s="1290">
        <f t="shared" si="7"/>
        <v>0</v>
      </c>
      <c r="F167" s="1290">
        <f t="shared" si="7"/>
        <v>0</v>
      </c>
      <c r="G167" s="1290">
        <f>SUM(G168:G194)</f>
        <v>34.81</v>
      </c>
      <c r="H167" s="1291"/>
      <c r="I167" s="1286"/>
      <c r="J167" s="1287"/>
      <c r="K167" s="1287"/>
      <c r="L167" s="1292" t="s">
        <v>822</v>
      </c>
      <c r="M167" s="1132" t="s">
        <v>1026</v>
      </c>
    </row>
    <row r="168" spans="1:18" ht="40.799999999999997" customHeight="1">
      <c r="A168" s="1293" t="s">
        <v>38</v>
      </c>
      <c r="B168" s="1294" t="s">
        <v>823</v>
      </c>
      <c r="C168" s="1295" t="s">
        <v>143</v>
      </c>
      <c r="D168" s="511">
        <v>0.2</v>
      </c>
      <c r="E168" s="511"/>
      <c r="F168" s="1295"/>
      <c r="G168" s="511">
        <v>0.2</v>
      </c>
      <c r="H168" s="1285" t="s">
        <v>296</v>
      </c>
      <c r="I168" s="1286"/>
      <c r="J168" s="1287"/>
      <c r="K168" s="1287"/>
      <c r="L168" s="1241"/>
      <c r="M168" s="1287"/>
    </row>
    <row r="169" spans="1:18" ht="15.3">
      <c r="A169" s="1293" t="s">
        <v>43</v>
      </c>
      <c r="B169" s="1294" t="s">
        <v>823</v>
      </c>
      <c r="C169" s="1295" t="s">
        <v>143</v>
      </c>
      <c r="D169" s="511">
        <v>2.2400000000000002</v>
      </c>
      <c r="E169" s="511"/>
      <c r="F169" s="1295"/>
      <c r="G169" s="511">
        <v>2.2400000000000002</v>
      </c>
      <c r="H169" s="1285" t="s">
        <v>287</v>
      </c>
      <c r="I169" s="1286"/>
      <c r="J169" s="1287"/>
      <c r="K169" s="1287"/>
      <c r="L169" s="1296"/>
      <c r="M169" s="1287"/>
    </row>
    <row r="170" spans="1:18" ht="15.3">
      <c r="A170" s="1293" t="s">
        <v>46</v>
      </c>
      <c r="B170" s="1294" t="s">
        <v>823</v>
      </c>
      <c r="C170" s="1295" t="s">
        <v>143</v>
      </c>
      <c r="D170" s="511">
        <v>0.92</v>
      </c>
      <c r="E170" s="511"/>
      <c r="F170" s="1295"/>
      <c r="G170" s="511">
        <v>0.92</v>
      </c>
      <c r="H170" s="1285" t="s">
        <v>294</v>
      </c>
      <c r="I170" s="1286"/>
      <c r="J170" s="1287"/>
      <c r="K170" s="1287"/>
      <c r="L170" s="1297"/>
      <c r="M170" s="1287"/>
    </row>
    <row r="171" spans="1:18" ht="15.3">
      <c r="A171" s="1293" t="s">
        <v>49</v>
      </c>
      <c r="B171" s="1294" t="s">
        <v>823</v>
      </c>
      <c r="C171" s="1295" t="s">
        <v>143</v>
      </c>
      <c r="D171" s="511">
        <v>0.1</v>
      </c>
      <c r="E171" s="511"/>
      <c r="F171" s="1295"/>
      <c r="G171" s="511">
        <v>0.1</v>
      </c>
      <c r="H171" s="1285" t="s">
        <v>824</v>
      </c>
      <c r="I171" s="1286"/>
      <c r="J171" s="1287"/>
      <c r="K171" s="1287"/>
      <c r="L171" s="1297"/>
      <c r="M171" s="1287"/>
    </row>
    <row r="172" spans="1:18" ht="15.3">
      <c r="A172" s="1293" t="s">
        <v>52</v>
      </c>
      <c r="B172" s="1294" t="s">
        <v>823</v>
      </c>
      <c r="C172" s="1284" t="s">
        <v>143</v>
      </c>
      <c r="D172" s="511">
        <v>0.04</v>
      </c>
      <c r="E172" s="511"/>
      <c r="F172" s="1295"/>
      <c r="G172" s="511">
        <v>0.04</v>
      </c>
      <c r="H172" s="1285" t="s">
        <v>295</v>
      </c>
      <c r="I172" s="1286"/>
      <c r="J172" s="1287"/>
      <c r="K172" s="1287"/>
      <c r="L172" s="1241"/>
      <c r="M172" s="1287"/>
    </row>
    <row r="173" spans="1:18" ht="15.3">
      <c r="A173" s="1293" t="s">
        <v>55</v>
      </c>
      <c r="B173" s="1294" t="s">
        <v>823</v>
      </c>
      <c r="C173" s="1284" t="s">
        <v>143</v>
      </c>
      <c r="D173" s="511">
        <v>0.1</v>
      </c>
      <c r="E173" s="511"/>
      <c r="F173" s="1295"/>
      <c r="G173" s="511">
        <v>0.1</v>
      </c>
      <c r="H173" s="1285" t="s">
        <v>825</v>
      </c>
      <c r="I173" s="1286"/>
      <c r="J173" s="1287"/>
      <c r="K173" s="1287"/>
      <c r="L173" s="1241"/>
      <c r="M173" s="1287"/>
    </row>
    <row r="174" spans="1:18" ht="15.3">
      <c r="A174" s="1293" t="s">
        <v>59</v>
      </c>
      <c r="B174" s="1294" t="s">
        <v>823</v>
      </c>
      <c r="C174" s="1284" t="s">
        <v>143</v>
      </c>
      <c r="D174" s="511">
        <v>0.3</v>
      </c>
      <c r="E174" s="511"/>
      <c r="F174" s="1295"/>
      <c r="G174" s="511">
        <v>0.3</v>
      </c>
      <c r="H174" s="1285" t="s">
        <v>292</v>
      </c>
      <c r="I174" s="1286"/>
      <c r="J174" s="1287"/>
      <c r="K174" s="1287"/>
      <c r="L174" s="1297"/>
      <c r="M174" s="1287"/>
    </row>
    <row r="175" spans="1:18" ht="15.3">
      <c r="A175" s="1293" t="s">
        <v>62</v>
      </c>
      <c r="B175" s="1294" t="s">
        <v>823</v>
      </c>
      <c r="C175" s="1284" t="s">
        <v>143</v>
      </c>
      <c r="D175" s="511">
        <v>0.2</v>
      </c>
      <c r="E175" s="511"/>
      <c r="F175" s="1295"/>
      <c r="G175" s="511">
        <v>0.2</v>
      </c>
      <c r="H175" s="1285" t="s">
        <v>293</v>
      </c>
      <c r="I175" s="1286"/>
      <c r="J175" s="1287"/>
      <c r="K175" s="1287"/>
      <c r="L175" s="1297"/>
      <c r="M175" s="1287"/>
    </row>
    <row r="176" spans="1:18" ht="15.3">
      <c r="A176" s="1293" t="s">
        <v>65</v>
      </c>
      <c r="B176" s="1294" t="s">
        <v>823</v>
      </c>
      <c r="C176" s="1295" t="s">
        <v>143</v>
      </c>
      <c r="D176" s="511">
        <v>0.1</v>
      </c>
      <c r="E176" s="511"/>
      <c r="F176" s="1295"/>
      <c r="G176" s="511">
        <v>0.1</v>
      </c>
      <c r="H176" s="1285" t="s">
        <v>298</v>
      </c>
      <c r="I176" s="1286"/>
      <c r="J176" s="1287"/>
      <c r="K176" s="1287"/>
      <c r="L176" s="1241"/>
      <c r="M176" s="1287"/>
    </row>
    <row r="177" spans="1:13" ht="15.3">
      <c r="A177" s="1293" t="s">
        <v>826</v>
      </c>
      <c r="B177" s="1294" t="s">
        <v>823</v>
      </c>
      <c r="C177" s="1284" t="s">
        <v>143</v>
      </c>
      <c r="D177" s="511">
        <v>0.4</v>
      </c>
      <c r="E177" s="511"/>
      <c r="F177" s="1295"/>
      <c r="G177" s="511">
        <v>0.4</v>
      </c>
      <c r="H177" s="1285" t="s">
        <v>291</v>
      </c>
      <c r="I177" s="1286"/>
      <c r="J177" s="1287"/>
      <c r="K177" s="1287"/>
      <c r="L177" s="1241"/>
      <c r="M177" s="1287"/>
    </row>
    <row r="178" spans="1:13" ht="15.3">
      <c r="A178" s="1293" t="s">
        <v>827</v>
      </c>
      <c r="B178" s="1294" t="s">
        <v>823</v>
      </c>
      <c r="C178" s="1284" t="s">
        <v>143</v>
      </c>
      <c r="D178" s="511">
        <v>0.38</v>
      </c>
      <c r="E178" s="511"/>
      <c r="F178" s="1295"/>
      <c r="G178" s="511">
        <v>0.38</v>
      </c>
      <c r="H178" s="1285" t="s">
        <v>290</v>
      </c>
      <c r="I178" s="1286"/>
      <c r="J178" s="1287"/>
      <c r="K178" s="1287"/>
      <c r="L178" s="1297"/>
      <c r="M178" s="1287"/>
    </row>
    <row r="179" spans="1:13" ht="15.3">
      <c r="A179" s="1293" t="s">
        <v>828</v>
      </c>
      <c r="B179" s="1294" t="s">
        <v>823</v>
      </c>
      <c r="C179" s="1295" t="s">
        <v>143</v>
      </c>
      <c r="D179" s="511">
        <v>1.19</v>
      </c>
      <c r="E179" s="511"/>
      <c r="F179" s="1295"/>
      <c r="G179" s="511">
        <v>1.19</v>
      </c>
      <c r="H179" s="1285" t="s">
        <v>285</v>
      </c>
      <c r="I179" s="1286"/>
      <c r="J179" s="1287"/>
      <c r="K179" s="1287"/>
      <c r="L179" s="1297"/>
      <c r="M179" s="1287"/>
    </row>
    <row r="180" spans="1:13" ht="15.3">
      <c r="A180" s="1293" t="s">
        <v>829</v>
      </c>
      <c r="B180" s="1294" t="s">
        <v>823</v>
      </c>
      <c r="C180" s="1295" t="s">
        <v>143</v>
      </c>
      <c r="D180" s="511">
        <v>1.17</v>
      </c>
      <c r="E180" s="511"/>
      <c r="F180" s="1295"/>
      <c r="G180" s="511">
        <v>1.17</v>
      </c>
      <c r="H180" s="1285" t="s">
        <v>830</v>
      </c>
      <c r="I180" s="1286"/>
      <c r="J180" s="1287"/>
      <c r="K180" s="1287"/>
      <c r="L180" s="1241"/>
      <c r="M180" s="1287"/>
    </row>
    <row r="181" spans="1:13" ht="30.6">
      <c r="A181" s="1293" t="s">
        <v>831</v>
      </c>
      <c r="B181" s="1294" t="s">
        <v>823</v>
      </c>
      <c r="C181" s="1284" t="s">
        <v>143</v>
      </c>
      <c r="D181" s="511">
        <v>8.58</v>
      </c>
      <c r="E181" s="511"/>
      <c r="F181" s="1295"/>
      <c r="G181" s="511">
        <v>8.58</v>
      </c>
      <c r="H181" s="1285" t="s">
        <v>300</v>
      </c>
      <c r="I181" s="1286"/>
      <c r="J181" s="1287"/>
      <c r="K181" s="1287"/>
      <c r="L181" s="1297"/>
      <c r="M181" s="1287"/>
    </row>
    <row r="182" spans="1:13" ht="15.3">
      <c r="A182" s="1293" t="s">
        <v>832</v>
      </c>
      <c r="B182" s="1294" t="s">
        <v>823</v>
      </c>
      <c r="C182" s="1284" t="s">
        <v>143</v>
      </c>
      <c r="D182" s="511">
        <v>0.5</v>
      </c>
      <c r="E182" s="511"/>
      <c r="F182" s="1295"/>
      <c r="G182" s="511">
        <v>0.5</v>
      </c>
      <c r="H182" s="1285" t="s">
        <v>286</v>
      </c>
      <c r="I182" s="1286"/>
      <c r="J182" s="1287"/>
      <c r="K182" s="1287"/>
      <c r="L182" s="1297"/>
      <c r="M182" s="1287"/>
    </row>
    <row r="183" spans="1:13" ht="15.3">
      <c r="A183" s="1293" t="s">
        <v>833</v>
      </c>
      <c r="B183" s="1294" t="s">
        <v>823</v>
      </c>
      <c r="C183" s="1284" t="s">
        <v>143</v>
      </c>
      <c r="D183" s="511">
        <v>0.1</v>
      </c>
      <c r="E183" s="511"/>
      <c r="F183" s="1295"/>
      <c r="G183" s="511">
        <v>0.1</v>
      </c>
      <c r="H183" s="1285" t="s">
        <v>288</v>
      </c>
      <c r="I183" s="1286"/>
      <c r="J183" s="1287"/>
      <c r="K183" s="1287"/>
      <c r="L183" s="1297"/>
      <c r="M183" s="1287"/>
    </row>
    <row r="184" spans="1:13" ht="30.6">
      <c r="A184" s="1293" t="s">
        <v>834</v>
      </c>
      <c r="B184" s="1294" t="s">
        <v>823</v>
      </c>
      <c r="C184" s="1295" t="s">
        <v>143</v>
      </c>
      <c r="D184" s="511">
        <v>1</v>
      </c>
      <c r="E184" s="511"/>
      <c r="F184" s="1295"/>
      <c r="G184" s="511">
        <v>1</v>
      </c>
      <c r="H184" s="1285" t="s">
        <v>302</v>
      </c>
      <c r="I184" s="1286"/>
      <c r="J184" s="1287"/>
      <c r="K184" s="1287"/>
      <c r="L184" s="1297"/>
      <c r="M184" s="1287"/>
    </row>
    <row r="185" spans="1:13" ht="30.6">
      <c r="A185" s="1293" t="s">
        <v>835</v>
      </c>
      <c r="B185" s="1294" t="s">
        <v>823</v>
      </c>
      <c r="C185" s="1295" t="s">
        <v>143</v>
      </c>
      <c r="D185" s="511">
        <v>0.1</v>
      </c>
      <c r="E185" s="511"/>
      <c r="F185" s="1295"/>
      <c r="G185" s="511">
        <v>0.1</v>
      </c>
      <c r="H185" s="1285" t="s">
        <v>289</v>
      </c>
      <c r="I185" s="1286"/>
      <c r="J185" s="1287"/>
      <c r="K185" s="1287"/>
      <c r="L185" s="1241"/>
      <c r="M185" s="1287"/>
    </row>
    <row r="186" spans="1:13" ht="15.3">
      <c r="A186" s="1293" t="s">
        <v>836</v>
      </c>
      <c r="B186" s="1294" t="s">
        <v>823</v>
      </c>
      <c r="C186" s="1284" t="s">
        <v>143</v>
      </c>
      <c r="D186" s="511">
        <v>0.69</v>
      </c>
      <c r="E186" s="511"/>
      <c r="F186" s="1295"/>
      <c r="G186" s="511">
        <v>0.69</v>
      </c>
      <c r="H186" s="1285" t="s">
        <v>301</v>
      </c>
      <c r="I186" s="1286"/>
      <c r="J186" s="1287"/>
      <c r="K186" s="1287"/>
      <c r="L186" s="1297"/>
      <c r="M186" s="1287"/>
    </row>
    <row r="187" spans="1:13" ht="15.3">
      <c r="A187" s="1293" t="s">
        <v>837</v>
      </c>
      <c r="B187" s="1294" t="s">
        <v>823</v>
      </c>
      <c r="C187" s="1295" t="s">
        <v>140</v>
      </c>
      <c r="D187" s="511">
        <v>4.5</v>
      </c>
      <c r="E187" s="511"/>
      <c r="F187" s="1295"/>
      <c r="G187" s="511">
        <v>4.5</v>
      </c>
      <c r="H187" s="1285" t="s">
        <v>310</v>
      </c>
      <c r="I187" s="1286"/>
      <c r="J187" s="1287"/>
      <c r="K187" s="1287"/>
      <c r="L187" s="1241"/>
      <c r="M187" s="1287"/>
    </row>
    <row r="188" spans="1:13" ht="15.3">
      <c r="A188" s="1293" t="s">
        <v>838</v>
      </c>
      <c r="B188" s="1294" t="s">
        <v>823</v>
      </c>
      <c r="C188" s="1284" t="s">
        <v>140</v>
      </c>
      <c r="D188" s="511">
        <v>1</v>
      </c>
      <c r="E188" s="511"/>
      <c r="F188" s="1295"/>
      <c r="G188" s="511">
        <v>1</v>
      </c>
      <c r="H188" s="1285" t="s">
        <v>308</v>
      </c>
      <c r="I188" s="1286"/>
      <c r="J188" s="1287"/>
      <c r="K188" s="1287"/>
      <c r="L188" s="1297"/>
      <c r="M188" s="1287"/>
    </row>
    <row r="189" spans="1:13" ht="15.3">
      <c r="A189" s="1293" t="s">
        <v>839</v>
      </c>
      <c r="B189" s="1294" t="s">
        <v>823</v>
      </c>
      <c r="C189" s="1295" t="s">
        <v>140</v>
      </c>
      <c r="D189" s="511">
        <v>1.5</v>
      </c>
      <c r="E189" s="511"/>
      <c r="F189" s="1295"/>
      <c r="G189" s="511">
        <v>1.5</v>
      </c>
      <c r="H189" s="1285" t="s">
        <v>303</v>
      </c>
      <c r="I189" s="1286"/>
      <c r="J189" s="1287"/>
      <c r="K189" s="1287"/>
      <c r="L189" s="1241"/>
      <c r="M189" s="1287"/>
    </row>
    <row r="190" spans="1:13" ht="15.3">
      <c r="A190" s="1293" t="s">
        <v>840</v>
      </c>
      <c r="B190" s="1294" t="s">
        <v>823</v>
      </c>
      <c r="C190" s="1284" t="s">
        <v>140</v>
      </c>
      <c r="D190" s="511">
        <v>1.5</v>
      </c>
      <c r="E190" s="511"/>
      <c r="F190" s="1295"/>
      <c r="G190" s="511">
        <v>1.5</v>
      </c>
      <c r="H190" s="1285" t="s">
        <v>305</v>
      </c>
      <c r="I190" s="1286"/>
      <c r="J190" s="1287"/>
      <c r="K190" s="1287"/>
      <c r="L190" s="1241"/>
      <c r="M190" s="1287"/>
    </row>
    <row r="191" spans="1:13" ht="15.3">
      <c r="A191" s="1293" t="s">
        <v>841</v>
      </c>
      <c r="B191" s="1294" t="s">
        <v>823</v>
      </c>
      <c r="C191" s="1295" t="s">
        <v>140</v>
      </c>
      <c r="D191" s="511">
        <v>3.5</v>
      </c>
      <c r="E191" s="511"/>
      <c r="F191" s="1295"/>
      <c r="G191" s="511">
        <v>3.5</v>
      </c>
      <c r="H191" s="1285" t="s">
        <v>304</v>
      </c>
      <c r="I191" s="1286"/>
      <c r="J191" s="1287"/>
      <c r="K191" s="1287"/>
      <c r="L191" s="1241"/>
      <c r="M191" s="1287"/>
    </row>
    <row r="192" spans="1:13" ht="15.3">
      <c r="A192" s="1293" t="s">
        <v>842</v>
      </c>
      <c r="B192" s="1294" t="s">
        <v>823</v>
      </c>
      <c r="C192" s="1295" t="s">
        <v>140</v>
      </c>
      <c r="D192" s="559">
        <v>1</v>
      </c>
      <c r="E192" s="559"/>
      <c r="F192" s="1285"/>
      <c r="G192" s="559">
        <v>1</v>
      </c>
      <c r="H192" s="1285" t="s">
        <v>309</v>
      </c>
      <c r="I192" s="1286"/>
      <c r="J192" s="1287"/>
      <c r="K192" s="1287"/>
      <c r="L192" s="1297"/>
      <c r="M192" s="1287"/>
    </row>
    <row r="193" spans="1:13" ht="15.3">
      <c r="A193" s="1293" t="s">
        <v>843</v>
      </c>
      <c r="B193" s="1294" t="s">
        <v>823</v>
      </c>
      <c r="C193" s="1295" t="s">
        <v>140</v>
      </c>
      <c r="D193" s="511">
        <v>1</v>
      </c>
      <c r="E193" s="511"/>
      <c r="F193" s="1295"/>
      <c r="G193" s="511">
        <v>1</v>
      </c>
      <c r="H193" s="1285" t="s">
        <v>306</v>
      </c>
      <c r="I193" s="1286"/>
      <c r="J193" s="1287"/>
      <c r="K193" s="1287"/>
      <c r="L193" s="1241"/>
      <c r="M193" s="1287"/>
    </row>
    <row r="194" spans="1:13" ht="15.3">
      <c r="A194" s="1293" t="s">
        <v>844</v>
      </c>
      <c r="B194" s="1294" t="s">
        <v>823</v>
      </c>
      <c r="C194" s="1284" t="s">
        <v>140</v>
      </c>
      <c r="D194" s="511">
        <v>2.5</v>
      </c>
      <c r="E194" s="511"/>
      <c r="F194" s="1295"/>
      <c r="G194" s="511">
        <v>2.5</v>
      </c>
      <c r="H194" s="1285" t="s">
        <v>307</v>
      </c>
      <c r="I194" s="1286"/>
      <c r="J194" s="1287"/>
      <c r="K194" s="1287"/>
      <c r="L194" s="1297"/>
      <c r="M194" s="1287"/>
    </row>
    <row r="195" spans="1:13" s="1302" customFormat="1" ht="30">
      <c r="A195" s="1288">
        <v>2</v>
      </c>
      <c r="B195" s="1238" t="s">
        <v>845</v>
      </c>
      <c r="C195" s="1284"/>
      <c r="D195" s="1298">
        <f t="shared" ref="D195:F195" si="8">SUM(D196:D203)</f>
        <v>13.77</v>
      </c>
      <c r="E195" s="1298">
        <f t="shared" si="8"/>
        <v>0</v>
      </c>
      <c r="F195" s="1298">
        <f t="shared" si="8"/>
        <v>0</v>
      </c>
      <c r="G195" s="1298">
        <f>SUM(G196:G203)</f>
        <v>13.77</v>
      </c>
      <c r="H195" s="1299" t="s">
        <v>846</v>
      </c>
      <c r="I195" s="1300"/>
      <c r="J195" s="1301"/>
      <c r="K195" s="1301"/>
      <c r="L195" s="1241"/>
      <c r="M195" s="1301"/>
    </row>
    <row r="196" spans="1:13" s="1302" customFormat="1" ht="15.6">
      <c r="A196" s="1303" t="s">
        <v>70</v>
      </c>
      <c r="B196" s="1304" t="s">
        <v>310</v>
      </c>
      <c r="C196" s="1284" t="s">
        <v>1654</v>
      </c>
      <c r="D196" s="1305">
        <v>3</v>
      </c>
      <c r="E196" s="1156"/>
      <c r="F196" s="1284"/>
      <c r="G196" s="1305">
        <v>3</v>
      </c>
      <c r="H196" s="1304" t="s">
        <v>310</v>
      </c>
      <c r="I196" s="1300"/>
      <c r="J196" s="1301"/>
      <c r="K196" s="1301"/>
      <c r="L196" s="1241"/>
      <c r="M196" s="1301"/>
    </row>
    <row r="197" spans="1:13" s="1302" customFormat="1" ht="15.6">
      <c r="A197" s="1303" t="s">
        <v>73</v>
      </c>
      <c r="B197" s="1304" t="s">
        <v>309</v>
      </c>
      <c r="C197" s="1284" t="s">
        <v>1654</v>
      </c>
      <c r="D197" s="1305">
        <v>0.02</v>
      </c>
      <c r="E197" s="1156"/>
      <c r="F197" s="1284"/>
      <c r="G197" s="1305">
        <v>0.02</v>
      </c>
      <c r="H197" s="1304" t="s">
        <v>309</v>
      </c>
      <c r="I197" s="1300"/>
      <c r="J197" s="1301"/>
      <c r="K197" s="1301"/>
      <c r="L197" s="1241"/>
      <c r="M197" s="1301"/>
    </row>
    <row r="198" spans="1:13" s="1302" customFormat="1" ht="15.6">
      <c r="A198" s="1303" t="s">
        <v>76</v>
      </c>
      <c r="B198" s="1304" t="s">
        <v>309</v>
      </c>
      <c r="C198" s="1284" t="s">
        <v>1654</v>
      </c>
      <c r="D198" s="1305">
        <v>2</v>
      </c>
      <c r="E198" s="1156"/>
      <c r="F198" s="1284"/>
      <c r="G198" s="1305">
        <v>2</v>
      </c>
      <c r="H198" s="1304" t="s">
        <v>309</v>
      </c>
      <c r="I198" s="1300"/>
      <c r="J198" s="1301"/>
      <c r="K198" s="1301"/>
      <c r="L198" s="1241"/>
      <c r="M198" s="1301"/>
    </row>
    <row r="199" spans="1:13" s="1302" customFormat="1" ht="15.6">
      <c r="A199" s="1303" t="s">
        <v>79</v>
      </c>
      <c r="B199" s="1304" t="s">
        <v>304</v>
      </c>
      <c r="C199" s="1284" t="s">
        <v>1654</v>
      </c>
      <c r="D199" s="1306">
        <v>5</v>
      </c>
      <c r="E199" s="1307"/>
      <c r="F199" s="1299"/>
      <c r="G199" s="1306">
        <v>5</v>
      </c>
      <c r="H199" s="1304" t="s">
        <v>304</v>
      </c>
      <c r="I199" s="1300"/>
      <c r="J199" s="1301"/>
      <c r="K199" s="1301"/>
      <c r="L199" s="1241"/>
      <c r="M199" s="1301"/>
    </row>
    <row r="200" spans="1:13" s="1302" customFormat="1" ht="15.6">
      <c r="A200" s="1303" t="s">
        <v>82</v>
      </c>
      <c r="B200" s="1304" t="s">
        <v>830</v>
      </c>
      <c r="C200" s="1284" t="s">
        <v>1654</v>
      </c>
      <c r="D200" s="1306">
        <v>0.25</v>
      </c>
      <c r="E200" s="1307"/>
      <c r="F200" s="1299"/>
      <c r="G200" s="1306">
        <v>0.25</v>
      </c>
      <c r="H200" s="1304" t="s">
        <v>830</v>
      </c>
      <c r="I200" s="1300"/>
      <c r="J200" s="1301"/>
      <c r="K200" s="1301"/>
      <c r="L200" s="1241"/>
      <c r="M200" s="1301"/>
    </row>
    <row r="201" spans="1:13" s="1302" customFormat="1" ht="15.6">
      <c r="A201" s="1303" t="s">
        <v>85</v>
      </c>
      <c r="B201" s="1304" t="s">
        <v>306</v>
      </c>
      <c r="C201" s="1284" t="s">
        <v>1654</v>
      </c>
      <c r="D201" s="1306">
        <v>2.5</v>
      </c>
      <c r="E201" s="1307"/>
      <c r="F201" s="1299"/>
      <c r="G201" s="1306">
        <v>2.5</v>
      </c>
      <c r="H201" s="1304" t="s">
        <v>306</v>
      </c>
      <c r="I201" s="1300"/>
      <c r="J201" s="1301"/>
      <c r="K201" s="1301"/>
      <c r="L201" s="1241"/>
      <c r="M201" s="1301"/>
    </row>
    <row r="202" spans="1:13" s="1302" customFormat="1" ht="15.6">
      <c r="A202" s="1303" t="s">
        <v>88</v>
      </c>
      <c r="B202" s="1304" t="s">
        <v>303</v>
      </c>
      <c r="C202" s="1284" t="s">
        <v>1654</v>
      </c>
      <c r="D202" s="1306">
        <v>0.5</v>
      </c>
      <c r="E202" s="1307"/>
      <c r="F202" s="1299"/>
      <c r="G202" s="1306">
        <v>0.5</v>
      </c>
      <c r="H202" s="1304" t="s">
        <v>303</v>
      </c>
      <c r="I202" s="1300"/>
      <c r="J202" s="1301"/>
      <c r="K202" s="1301"/>
      <c r="L202" s="1241"/>
      <c r="M202" s="1301"/>
    </row>
    <row r="203" spans="1:13" s="1302" customFormat="1" ht="15.6">
      <c r="A203" s="1303" t="s">
        <v>91</v>
      </c>
      <c r="B203" s="1304" t="s">
        <v>307</v>
      </c>
      <c r="C203" s="1284" t="s">
        <v>1654</v>
      </c>
      <c r="D203" s="1306">
        <v>0.5</v>
      </c>
      <c r="E203" s="1307"/>
      <c r="F203" s="1299"/>
      <c r="G203" s="1306">
        <v>0.5</v>
      </c>
      <c r="H203" s="1304" t="s">
        <v>307</v>
      </c>
      <c r="I203" s="1300"/>
      <c r="J203" s="1301"/>
      <c r="K203" s="1301"/>
      <c r="L203" s="1241"/>
      <c r="M203" s="1301"/>
    </row>
    <row r="204" spans="1:13" s="1302" customFormat="1" ht="15.6">
      <c r="A204" s="1303"/>
      <c r="B204" s="1304"/>
      <c r="C204" s="1284"/>
      <c r="D204" s="1306"/>
      <c r="E204" s="1307"/>
      <c r="F204" s="1299"/>
      <c r="G204" s="1306"/>
      <c r="H204" s="1308"/>
      <c r="I204" s="1300"/>
      <c r="J204" s="1301"/>
      <c r="K204" s="1301"/>
      <c r="L204" s="1241"/>
      <c r="M204" s="1301"/>
    </row>
    <row r="205" spans="1:13" s="1302" customFormat="1" ht="15.6">
      <c r="A205" s="1288">
        <v>3</v>
      </c>
      <c r="B205" s="1238" t="s">
        <v>847</v>
      </c>
      <c r="C205" s="1284"/>
      <c r="D205" s="1298">
        <f>+G205</f>
        <v>20.149999999999999</v>
      </c>
      <c r="E205" s="1156"/>
      <c r="F205" s="1156"/>
      <c r="G205" s="1298">
        <f>+G206+G207+G208+G209+G210</f>
        <v>20.149999999999999</v>
      </c>
      <c r="H205" s="1299"/>
      <c r="I205" s="1300"/>
      <c r="J205" s="1301"/>
      <c r="K205" s="1301"/>
      <c r="L205" s="1241"/>
      <c r="M205" s="1301"/>
    </row>
    <row r="206" spans="1:13" s="1302" customFormat="1" ht="30.6">
      <c r="A206" s="1293" t="s">
        <v>343</v>
      </c>
      <c r="B206" s="1294" t="s">
        <v>848</v>
      </c>
      <c r="C206" s="1284" t="s">
        <v>48</v>
      </c>
      <c r="D206" s="1305">
        <v>9</v>
      </c>
      <c r="E206" s="1305"/>
      <c r="F206" s="1305"/>
      <c r="G206" s="1305">
        <v>9</v>
      </c>
      <c r="H206" s="1299" t="s">
        <v>303</v>
      </c>
      <c r="I206" s="1300"/>
      <c r="J206" s="1301"/>
      <c r="K206" s="1301"/>
      <c r="L206" s="1241"/>
      <c r="M206" s="1301"/>
    </row>
    <row r="207" spans="1:13" s="1302" customFormat="1" ht="30.6">
      <c r="A207" s="1293" t="s">
        <v>345</v>
      </c>
      <c r="B207" s="1294" t="s">
        <v>848</v>
      </c>
      <c r="C207" s="1284" t="s">
        <v>48</v>
      </c>
      <c r="D207" s="1305">
        <f>+G207</f>
        <v>6.5</v>
      </c>
      <c r="E207" s="1156"/>
      <c r="F207" s="1156"/>
      <c r="G207" s="1305">
        <v>6.5</v>
      </c>
      <c r="H207" s="1299" t="s">
        <v>304</v>
      </c>
      <c r="I207" s="1300"/>
      <c r="J207" s="1301"/>
      <c r="K207" s="1301"/>
      <c r="L207" s="1241"/>
      <c r="M207" s="1301"/>
    </row>
    <row r="208" spans="1:13" s="1302" customFormat="1" ht="30.6">
      <c r="A208" s="1293" t="s">
        <v>347</v>
      </c>
      <c r="B208" s="1294" t="s">
        <v>848</v>
      </c>
      <c r="C208" s="1284" t="s">
        <v>48</v>
      </c>
      <c r="D208" s="1305">
        <v>3</v>
      </c>
      <c r="E208" s="1156"/>
      <c r="F208" s="1156"/>
      <c r="G208" s="1305">
        <v>3</v>
      </c>
      <c r="H208" s="1299" t="s">
        <v>310</v>
      </c>
      <c r="I208" s="1300"/>
      <c r="J208" s="1301"/>
      <c r="K208" s="1301"/>
      <c r="L208" s="1241"/>
      <c r="M208" s="1309"/>
    </row>
    <row r="209" spans="1:13" s="1302" customFormat="1" ht="30.6">
      <c r="A209" s="1310" t="s">
        <v>849</v>
      </c>
      <c r="B209" s="1311" t="s">
        <v>848</v>
      </c>
      <c r="C209" s="1312" t="s">
        <v>48</v>
      </c>
      <c r="D209" s="1313">
        <v>1.1499999999999999</v>
      </c>
      <c r="E209" s="1314"/>
      <c r="F209" s="1314"/>
      <c r="G209" s="1313">
        <v>1.1499999999999999</v>
      </c>
      <c r="H209" s="1315" t="s">
        <v>830</v>
      </c>
      <c r="I209" s="1316"/>
      <c r="J209" s="1309"/>
      <c r="K209" s="1309"/>
      <c r="L209" s="1317"/>
      <c r="M209" s="1318"/>
    </row>
    <row r="210" spans="1:13" s="1302" customFormat="1" ht="30.6">
      <c r="A210" s="1310" t="s">
        <v>1655</v>
      </c>
      <c r="B210" s="1311" t="s">
        <v>1656</v>
      </c>
      <c r="C210" s="1319" t="s">
        <v>48</v>
      </c>
      <c r="D210" s="1320">
        <f>+G210</f>
        <v>0.5</v>
      </c>
      <c r="E210" s="1321"/>
      <c r="F210" s="1321"/>
      <c r="G210" s="1320">
        <v>0.5</v>
      </c>
      <c r="H210" s="1299" t="s">
        <v>304</v>
      </c>
      <c r="I210" s="1322"/>
      <c r="J210" s="1323"/>
      <c r="K210" s="1323"/>
      <c r="L210" s="1324"/>
      <c r="M210" s="1318"/>
    </row>
    <row r="211" spans="1:13" ht="30">
      <c r="A211" s="1325">
        <v>4</v>
      </c>
      <c r="B211" s="1326" t="s">
        <v>1657</v>
      </c>
      <c r="C211" s="1327" t="s">
        <v>1658</v>
      </c>
      <c r="D211" s="1328">
        <v>0.1</v>
      </c>
      <c r="E211" s="1329"/>
      <c r="F211" s="1329"/>
      <c r="G211" s="1328">
        <v>0.1</v>
      </c>
      <c r="H211" s="1315" t="s">
        <v>292</v>
      </c>
      <c r="I211" s="1330"/>
      <c r="J211" s="1331"/>
      <c r="K211" s="1331"/>
      <c r="L211" s="1324"/>
      <c r="M211" s="1332"/>
    </row>
    <row r="227" spans="1:12">
      <c r="A227" s="1095"/>
      <c r="C227" s="1095"/>
      <c r="H227" s="1095"/>
      <c r="I227" s="1095"/>
      <c r="L227" s="1260"/>
    </row>
    <row r="228" spans="1:12">
      <c r="A228" s="1095"/>
      <c r="C228" s="1095"/>
      <c r="H228" s="1095"/>
      <c r="I228" s="1095"/>
      <c r="L228" s="1260"/>
    </row>
    <row r="229" spans="1:12">
      <c r="A229" s="1095"/>
      <c r="C229" s="1095"/>
      <c r="H229" s="1095"/>
      <c r="I229" s="1095"/>
      <c r="L229" s="1260"/>
    </row>
    <row r="230" spans="1:12">
      <c r="A230" s="1095"/>
      <c r="C230" s="1095"/>
      <c r="H230" s="1095"/>
      <c r="I230" s="1095"/>
      <c r="L230" s="1260"/>
    </row>
    <row r="231" spans="1:12">
      <c r="A231" s="1095"/>
      <c r="C231" s="1095"/>
      <c r="H231" s="1095"/>
      <c r="I231" s="1095"/>
      <c r="L231" s="1260"/>
    </row>
    <row r="232" spans="1:12">
      <c r="A232" s="1095"/>
      <c r="C232" s="1095"/>
      <c r="H232" s="1095"/>
      <c r="I232" s="1095"/>
      <c r="L232" s="1260"/>
    </row>
    <row r="233" spans="1:12">
      <c r="A233" s="1095"/>
      <c r="C233" s="1095"/>
      <c r="H233" s="1095"/>
      <c r="I233" s="1095"/>
      <c r="L233" s="1260"/>
    </row>
    <row r="234" spans="1:12">
      <c r="A234" s="1095"/>
      <c r="C234" s="1095"/>
      <c r="H234" s="1095"/>
      <c r="I234" s="1095"/>
      <c r="L234" s="1260"/>
    </row>
    <row r="235" spans="1:12">
      <c r="A235" s="1095"/>
      <c r="C235" s="1095"/>
      <c r="H235" s="1095"/>
      <c r="I235" s="1095"/>
      <c r="L235" s="1260"/>
    </row>
    <row r="236" spans="1:12">
      <c r="A236" s="1095"/>
      <c r="C236" s="1095"/>
      <c r="H236" s="1095"/>
      <c r="I236" s="1095"/>
      <c r="L236" s="1260"/>
    </row>
    <row r="237" spans="1:12">
      <c r="A237" s="1095"/>
      <c r="C237" s="1095"/>
      <c r="H237" s="1095"/>
      <c r="I237" s="1095"/>
      <c r="L237" s="1260"/>
    </row>
    <row r="238" spans="1:12">
      <c r="A238" s="1095"/>
      <c r="C238" s="1095"/>
      <c r="H238" s="1095"/>
      <c r="I238" s="1095"/>
      <c r="L238" s="1260"/>
    </row>
    <row r="239" spans="1:12">
      <c r="A239" s="1095"/>
      <c r="C239" s="1095"/>
      <c r="H239" s="1095"/>
      <c r="I239" s="1095"/>
      <c r="L239" s="1260"/>
    </row>
    <row r="240" spans="1:12">
      <c r="A240" s="1095"/>
      <c r="C240" s="1095"/>
      <c r="H240" s="1095"/>
      <c r="I240" s="1095"/>
      <c r="L240" s="1260"/>
    </row>
    <row r="241" spans="1:12">
      <c r="A241" s="1095"/>
      <c r="C241" s="1095"/>
      <c r="H241" s="1095"/>
      <c r="I241" s="1095"/>
      <c r="L241" s="1260"/>
    </row>
    <row r="242" spans="1:12">
      <c r="A242" s="1095"/>
      <c r="C242" s="1095"/>
      <c r="H242" s="1095"/>
      <c r="I242" s="1095"/>
      <c r="L242" s="1260"/>
    </row>
    <row r="243" spans="1:12">
      <c r="A243" s="1095"/>
      <c r="C243" s="1095"/>
      <c r="H243" s="1095"/>
      <c r="I243" s="1095"/>
      <c r="L243" s="1260"/>
    </row>
    <row r="244" spans="1:12">
      <c r="A244" s="1095"/>
      <c r="C244" s="1095"/>
      <c r="H244" s="1095"/>
      <c r="I244" s="1095"/>
      <c r="L244" s="1260"/>
    </row>
    <row r="245" spans="1:12">
      <c r="A245" s="1095"/>
      <c r="C245" s="1095"/>
      <c r="H245" s="1095"/>
      <c r="I245" s="1095"/>
      <c r="L245" s="1260"/>
    </row>
    <row r="246" spans="1:12">
      <c r="A246" s="1095"/>
      <c r="C246" s="1095"/>
      <c r="H246" s="1095"/>
      <c r="I246" s="1095"/>
      <c r="L246" s="1260"/>
    </row>
    <row r="247" spans="1:12">
      <c r="A247" s="1095"/>
      <c r="C247" s="1095"/>
      <c r="H247" s="1095"/>
      <c r="I247" s="1095"/>
      <c r="L247" s="1260"/>
    </row>
    <row r="248" spans="1:12">
      <c r="A248" s="1095"/>
      <c r="C248" s="1095"/>
      <c r="H248" s="1095"/>
      <c r="I248" s="1095"/>
      <c r="L248" s="1260"/>
    </row>
    <row r="249" spans="1:12">
      <c r="A249" s="1095"/>
      <c r="C249" s="1095"/>
      <c r="H249" s="1095"/>
      <c r="I249" s="1095"/>
      <c r="L249" s="1260"/>
    </row>
    <row r="250" spans="1:12">
      <c r="A250" s="1095"/>
      <c r="C250" s="1095"/>
      <c r="H250" s="1095"/>
      <c r="I250" s="1095"/>
      <c r="L250" s="1260"/>
    </row>
    <row r="251" spans="1:12">
      <c r="A251" s="1095"/>
      <c r="C251" s="1095"/>
      <c r="H251" s="1095"/>
      <c r="I251" s="1095"/>
      <c r="L251" s="1260"/>
    </row>
    <row r="252" spans="1:12">
      <c r="A252" s="1095"/>
      <c r="C252" s="1095"/>
      <c r="H252" s="1095"/>
      <c r="I252" s="1095"/>
      <c r="L252" s="1260"/>
    </row>
    <row r="253" spans="1:12">
      <c r="A253" s="1095"/>
      <c r="C253" s="1095"/>
      <c r="H253" s="1095"/>
      <c r="I253" s="1095"/>
      <c r="L253" s="1260"/>
    </row>
    <row r="254" spans="1:12">
      <c r="A254" s="1095"/>
      <c r="C254" s="1095"/>
      <c r="H254" s="1095"/>
      <c r="I254" s="1095"/>
      <c r="L254" s="1260"/>
    </row>
    <row r="255" spans="1:12">
      <c r="A255" s="1095"/>
      <c r="C255" s="1095"/>
      <c r="H255" s="1095"/>
      <c r="I255" s="1095"/>
      <c r="L255" s="1260"/>
    </row>
    <row r="256" spans="1:12">
      <c r="A256" s="1095"/>
      <c r="C256" s="1095"/>
      <c r="H256" s="1095"/>
      <c r="I256" s="1095"/>
      <c r="L256" s="1260"/>
    </row>
    <row r="257" spans="1:12">
      <c r="A257" s="1095"/>
      <c r="C257" s="1095"/>
      <c r="H257" s="1095"/>
      <c r="I257" s="1095"/>
      <c r="L257" s="1260"/>
    </row>
    <row r="258" spans="1:12">
      <c r="A258" s="1095"/>
      <c r="C258" s="1095"/>
      <c r="H258" s="1095"/>
      <c r="I258" s="1095"/>
      <c r="L258" s="1260"/>
    </row>
    <row r="259" spans="1:12">
      <c r="A259" s="1095"/>
      <c r="C259" s="1095"/>
      <c r="H259" s="1095"/>
      <c r="I259" s="1095"/>
      <c r="L259" s="1260"/>
    </row>
    <row r="260" spans="1:12">
      <c r="A260" s="1095"/>
      <c r="C260" s="1095"/>
      <c r="H260" s="1095"/>
      <c r="I260" s="1095"/>
      <c r="L260" s="1260"/>
    </row>
    <row r="261" spans="1:12">
      <c r="A261" s="1095"/>
      <c r="C261" s="1095"/>
      <c r="H261" s="1095"/>
      <c r="I261" s="1095"/>
      <c r="L261" s="1260"/>
    </row>
    <row r="262" spans="1:12">
      <c r="A262" s="1095"/>
      <c r="C262" s="1095"/>
      <c r="H262" s="1095"/>
      <c r="I262" s="1095"/>
      <c r="L262" s="1260"/>
    </row>
    <row r="263" spans="1:12">
      <c r="A263" s="1095"/>
      <c r="C263" s="1095"/>
      <c r="H263" s="1095"/>
      <c r="I263" s="1095"/>
      <c r="L263" s="1260"/>
    </row>
    <row r="264" spans="1:12">
      <c r="A264" s="1095"/>
      <c r="C264" s="1095"/>
      <c r="H264" s="1095"/>
      <c r="I264" s="1095"/>
      <c r="L264" s="1260"/>
    </row>
    <row r="265" spans="1:12">
      <c r="A265" s="1095"/>
      <c r="C265" s="1095"/>
      <c r="H265" s="1095"/>
      <c r="I265" s="1095"/>
      <c r="L265" s="1260"/>
    </row>
    <row r="266" spans="1:12">
      <c r="A266" s="1095"/>
      <c r="C266" s="1095"/>
      <c r="H266" s="1095"/>
      <c r="I266" s="1095"/>
      <c r="L266" s="1260"/>
    </row>
    <row r="267" spans="1:12">
      <c r="A267" s="1095"/>
      <c r="C267" s="1095"/>
      <c r="H267" s="1095"/>
      <c r="I267" s="1095"/>
      <c r="L267" s="1260"/>
    </row>
    <row r="268" spans="1:12">
      <c r="A268" s="1095"/>
      <c r="C268" s="1095"/>
      <c r="H268" s="1095"/>
      <c r="I268" s="1095"/>
      <c r="L268" s="1260"/>
    </row>
    <row r="269" spans="1:12">
      <c r="A269" s="1095"/>
      <c r="C269" s="1095"/>
      <c r="H269" s="1095"/>
      <c r="I269" s="1095"/>
      <c r="L269" s="1260"/>
    </row>
    <row r="270" spans="1:12">
      <c r="A270" s="1095"/>
      <c r="C270" s="1095"/>
      <c r="H270" s="1095"/>
      <c r="I270" s="1095"/>
      <c r="L270" s="1260"/>
    </row>
    <row r="271" spans="1:12">
      <c r="A271" s="1095"/>
      <c r="C271" s="1095"/>
      <c r="H271" s="1095"/>
      <c r="I271" s="1095"/>
      <c r="L271" s="1260"/>
    </row>
    <row r="272" spans="1:12">
      <c r="A272" s="1095"/>
      <c r="C272" s="1095"/>
      <c r="H272" s="1095"/>
      <c r="I272" s="1095"/>
      <c r="L272" s="1260"/>
    </row>
    <row r="273" spans="1:12">
      <c r="A273" s="1095"/>
      <c r="C273" s="1095"/>
      <c r="H273" s="1095"/>
      <c r="I273" s="1095"/>
      <c r="L273" s="1260"/>
    </row>
    <row r="274" spans="1:12">
      <c r="A274" s="1095"/>
      <c r="C274" s="1095"/>
      <c r="H274" s="1095"/>
      <c r="I274" s="1095"/>
      <c r="L274" s="1260"/>
    </row>
    <row r="275" spans="1:12">
      <c r="A275" s="1095"/>
      <c r="C275" s="1095"/>
      <c r="H275" s="1095"/>
      <c r="I275" s="1095"/>
      <c r="L275" s="1260"/>
    </row>
    <row r="276" spans="1:12">
      <c r="A276" s="1095"/>
      <c r="C276" s="1095"/>
      <c r="H276" s="1095"/>
      <c r="I276" s="1095"/>
      <c r="L276" s="1260"/>
    </row>
    <row r="277" spans="1:12">
      <c r="A277" s="1095"/>
      <c r="C277" s="1095"/>
      <c r="H277" s="1095"/>
      <c r="I277" s="1095"/>
      <c r="L277" s="1260"/>
    </row>
    <row r="278" spans="1:12">
      <c r="A278" s="1095"/>
      <c r="C278" s="1095"/>
      <c r="H278" s="1095"/>
      <c r="I278" s="1095"/>
      <c r="L278" s="1260"/>
    </row>
    <row r="279" spans="1:12">
      <c r="A279" s="1095"/>
      <c r="C279" s="1095"/>
      <c r="H279" s="1095"/>
      <c r="I279" s="1095"/>
      <c r="L279" s="1260"/>
    </row>
    <row r="280" spans="1:12">
      <c r="A280" s="1095"/>
      <c r="C280" s="1095"/>
      <c r="H280" s="1095"/>
      <c r="I280" s="1095"/>
      <c r="L280" s="1260"/>
    </row>
    <row r="281" spans="1:12">
      <c r="A281" s="1095"/>
      <c r="C281" s="1095"/>
      <c r="H281" s="1095"/>
      <c r="I281" s="1095"/>
      <c r="L281" s="1260"/>
    </row>
    <row r="282" spans="1:12">
      <c r="A282" s="1095"/>
      <c r="C282" s="1095"/>
      <c r="H282" s="1095"/>
      <c r="I282" s="1095"/>
      <c r="L282" s="1260"/>
    </row>
    <row r="283" spans="1:12">
      <c r="A283" s="1095"/>
      <c r="C283" s="1095"/>
      <c r="H283" s="1095"/>
      <c r="I283" s="1095"/>
      <c r="L283" s="1260"/>
    </row>
    <row r="284" spans="1:12">
      <c r="A284" s="1095"/>
      <c r="C284" s="1095"/>
      <c r="H284" s="1095"/>
      <c r="I284" s="1095"/>
      <c r="L284" s="1260"/>
    </row>
    <row r="285" spans="1:12">
      <c r="A285" s="1095"/>
      <c r="C285" s="1095"/>
      <c r="H285" s="1095"/>
      <c r="I285" s="1095"/>
      <c r="L285" s="1260"/>
    </row>
    <row r="286" spans="1:12">
      <c r="A286" s="1095"/>
      <c r="C286" s="1095"/>
      <c r="H286" s="1095"/>
      <c r="I286" s="1095"/>
      <c r="L286" s="1260"/>
    </row>
    <row r="287" spans="1:12">
      <c r="A287" s="1095"/>
      <c r="C287" s="1095"/>
      <c r="H287" s="1095"/>
      <c r="I287" s="1095"/>
      <c r="L287" s="1260"/>
    </row>
    <row r="288" spans="1:12">
      <c r="A288" s="1095"/>
      <c r="C288" s="1095"/>
      <c r="H288" s="1095"/>
      <c r="I288" s="1095"/>
      <c r="L288" s="1260"/>
    </row>
    <row r="289" spans="1:12">
      <c r="A289" s="1095"/>
      <c r="C289" s="1095"/>
      <c r="H289" s="1095"/>
      <c r="I289" s="1095"/>
      <c r="L289" s="1260"/>
    </row>
    <row r="290" spans="1:12">
      <c r="A290" s="1095"/>
      <c r="C290" s="1095"/>
      <c r="H290" s="1095"/>
      <c r="I290" s="1095"/>
      <c r="L290" s="1260"/>
    </row>
    <row r="291" spans="1:12">
      <c r="A291" s="1095"/>
      <c r="C291" s="1095"/>
      <c r="H291" s="1095"/>
      <c r="I291" s="1095"/>
      <c r="L291" s="1260"/>
    </row>
    <row r="292" spans="1:12">
      <c r="A292" s="1095"/>
      <c r="C292" s="1095"/>
      <c r="H292" s="1095"/>
      <c r="I292" s="1095"/>
      <c r="L292" s="1260"/>
    </row>
    <row r="293" spans="1:12">
      <c r="A293" s="1095"/>
      <c r="C293" s="1095"/>
      <c r="H293" s="1095"/>
      <c r="I293" s="1095"/>
      <c r="L293" s="1260"/>
    </row>
    <row r="294" spans="1:12">
      <c r="A294" s="1095"/>
      <c r="C294" s="1095"/>
      <c r="H294" s="1095"/>
      <c r="I294" s="1095"/>
      <c r="L294" s="1260"/>
    </row>
    <row r="295" spans="1:12">
      <c r="A295" s="1095"/>
      <c r="C295" s="1095"/>
      <c r="H295" s="1095"/>
      <c r="I295" s="1095"/>
      <c r="L295" s="1260"/>
    </row>
    <row r="296" spans="1:12">
      <c r="A296" s="1095"/>
      <c r="C296" s="1095"/>
      <c r="H296" s="1095"/>
      <c r="I296" s="1095"/>
      <c r="L296" s="1260"/>
    </row>
    <row r="297" spans="1:12">
      <c r="A297" s="1095"/>
      <c r="C297" s="1095"/>
      <c r="H297" s="1095"/>
      <c r="I297" s="1095"/>
      <c r="L297" s="1260"/>
    </row>
    <row r="298" spans="1:12">
      <c r="A298" s="1095"/>
      <c r="C298" s="1095"/>
      <c r="H298" s="1095"/>
      <c r="I298" s="1095"/>
      <c r="L298" s="1260"/>
    </row>
    <row r="299" spans="1:12">
      <c r="A299" s="1095"/>
      <c r="C299" s="1095"/>
      <c r="H299" s="1095"/>
      <c r="I299" s="1095"/>
      <c r="L299" s="1260"/>
    </row>
    <row r="300" spans="1:12">
      <c r="A300" s="1095"/>
      <c r="C300" s="1095"/>
      <c r="H300" s="1095"/>
      <c r="I300" s="1095"/>
      <c r="L300" s="1260"/>
    </row>
    <row r="301" spans="1:12">
      <c r="A301" s="1095"/>
      <c r="C301" s="1095"/>
      <c r="H301" s="1095"/>
      <c r="I301" s="1095"/>
      <c r="L301" s="1260"/>
    </row>
    <row r="302" spans="1:12">
      <c r="A302" s="1095"/>
      <c r="C302" s="1095"/>
      <c r="H302" s="1095"/>
      <c r="I302" s="1095"/>
      <c r="L302" s="1260"/>
    </row>
    <row r="303" spans="1:12">
      <c r="A303" s="1095"/>
      <c r="C303" s="1095"/>
      <c r="H303" s="1095"/>
      <c r="I303" s="1095"/>
      <c r="L303" s="1260"/>
    </row>
    <row r="304" spans="1:12">
      <c r="A304" s="1095"/>
      <c r="C304" s="1095"/>
      <c r="H304" s="1095"/>
      <c r="I304" s="1095"/>
      <c r="L304" s="1260"/>
    </row>
    <row r="305" spans="1:12">
      <c r="A305" s="1095"/>
      <c r="C305" s="1095"/>
      <c r="H305" s="1095"/>
      <c r="I305" s="1095"/>
      <c r="L305" s="1260"/>
    </row>
    <row r="306" spans="1:12">
      <c r="A306" s="1095"/>
      <c r="C306" s="1095"/>
      <c r="H306" s="1095"/>
      <c r="I306" s="1095"/>
      <c r="L306" s="1260"/>
    </row>
    <row r="307" spans="1:12">
      <c r="A307" s="1095"/>
      <c r="C307" s="1095"/>
      <c r="H307" s="1095"/>
      <c r="I307" s="1095"/>
      <c r="L307" s="1260"/>
    </row>
    <row r="308" spans="1:12">
      <c r="A308" s="1095"/>
      <c r="C308" s="1095"/>
      <c r="H308" s="1095"/>
      <c r="I308" s="1095"/>
      <c r="L308" s="1260"/>
    </row>
    <row r="309" spans="1:12">
      <c r="A309" s="1095"/>
      <c r="C309" s="1095"/>
      <c r="H309" s="1095"/>
      <c r="I309" s="1095"/>
      <c r="L309" s="1260"/>
    </row>
    <row r="310" spans="1:12">
      <c r="A310" s="1095"/>
      <c r="C310" s="1095"/>
      <c r="H310" s="1095"/>
      <c r="I310" s="1095"/>
      <c r="L310" s="1260"/>
    </row>
    <row r="311" spans="1:12">
      <c r="A311" s="1095"/>
      <c r="C311" s="1095"/>
      <c r="H311" s="1095"/>
      <c r="I311" s="1095"/>
      <c r="L311" s="1260"/>
    </row>
    <row r="312" spans="1:12">
      <c r="A312" s="1095"/>
      <c r="C312" s="1095"/>
      <c r="H312" s="1095"/>
      <c r="I312" s="1095"/>
      <c r="L312" s="1260"/>
    </row>
    <row r="313" spans="1:12">
      <c r="A313" s="1095"/>
      <c r="C313" s="1095"/>
      <c r="H313" s="1095"/>
      <c r="I313" s="1095"/>
      <c r="L313" s="1260"/>
    </row>
    <row r="314" spans="1:12">
      <c r="A314" s="1095"/>
      <c r="C314" s="1095"/>
      <c r="H314" s="1095"/>
      <c r="I314" s="1095"/>
      <c r="L314" s="1260"/>
    </row>
    <row r="315" spans="1:12">
      <c r="A315" s="1095"/>
      <c r="C315" s="1095"/>
      <c r="H315" s="1095"/>
      <c r="I315" s="1095"/>
      <c r="L315" s="1260"/>
    </row>
    <row r="316" spans="1:12">
      <c r="A316" s="1095"/>
      <c r="C316" s="1095"/>
      <c r="H316" s="1095"/>
      <c r="I316" s="1095"/>
      <c r="L316" s="1260"/>
    </row>
    <row r="317" spans="1:12">
      <c r="A317" s="1095"/>
      <c r="C317" s="1095"/>
      <c r="H317" s="1095"/>
      <c r="I317" s="1095"/>
      <c r="L317" s="1260"/>
    </row>
    <row r="318" spans="1:12">
      <c r="A318" s="1095"/>
      <c r="C318" s="1095"/>
      <c r="H318" s="1095"/>
      <c r="I318" s="1095"/>
      <c r="L318" s="1260"/>
    </row>
    <row r="319" spans="1:12">
      <c r="A319" s="1095"/>
      <c r="C319" s="1095"/>
      <c r="H319" s="1095"/>
      <c r="I319" s="1095"/>
      <c r="L319" s="1260"/>
    </row>
    <row r="320" spans="1:12">
      <c r="A320" s="1095"/>
      <c r="C320" s="1095"/>
      <c r="H320" s="1095"/>
      <c r="I320" s="1095"/>
      <c r="L320" s="1260"/>
    </row>
    <row r="321" spans="1:12">
      <c r="A321" s="1095"/>
      <c r="C321" s="1095"/>
      <c r="H321" s="1095"/>
      <c r="I321" s="1095"/>
      <c r="L321" s="1260"/>
    </row>
    <row r="322" spans="1:12">
      <c r="A322" s="1095"/>
      <c r="C322" s="1095"/>
      <c r="H322" s="1095"/>
      <c r="I322" s="1095"/>
      <c r="L322" s="1260"/>
    </row>
    <row r="323" spans="1:12">
      <c r="A323" s="1095"/>
      <c r="C323" s="1095"/>
      <c r="H323" s="1095"/>
      <c r="I323" s="1095"/>
      <c r="L323" s="1260"/>
    </row>
    <row r="324" spans="1:12">
      <c r="A324" s="1095"/>
      <c r="C324" s="1095"/>
      <c r="H324" s="1095"/>
      <c r="I324" s="1095"/>
      <c r="L324" s="1260"/>
    </row>
    <row r="325" spans="1:12">
      <c r="A325" s="1095"/>
      <c r="C325" s="1095"/>
      <c r="H325" s="1095"/>
      <c r="I325" s="1095"/>
      <c r="L325" s="1260"/>
    </row>
    <row r="326" spans="1:12">
      <c r="A326" s="1095"/>
      <c r="C326" s="1095"/>
      <c r="H326" s="1095"/>
      <c r="I326" s="1095"/>
      <c r="L326" s="1260"/>
    </row>
    <row r="327" spans="1:12">
      <c r="A327" s="1095"/>
      <c r="C327" s="1095"/>
      <c r="H327" s="1095"/>
      <c r="I327" s="1095"/>
      <c r="L327" s="1260"/>
    </row>
    <row r="328" spans="1:12">
      <c r="A328" s="1095"/>
      <c r="C328" s="1095"/>
      <c r="H328" s="1095"/>
      <c r="I328" s="1095"/>
      <c r="L328" s="1260"/>
    </row>
    <row r="329" spans="1:12">
      <c r="A329" s="1095"/>
      <c r="C329" s="1095"/>
      <c r="H329" s="1095"/>
      <c r="I329" s="1095"/>
      <c r="L329" s="1260"/>
    </row>
    <row r="330" spans="1:12">
      <c r="A330" s="1095"/>
      <c r="C330" s="1095"/>
      <c r="H330" s="1095"/>
      <c r="I330" s="1095"/>
      <c r="L330" s="1260"/>
    </row>
    <row r="331" spans="1:12">
      <c r="A331" s="1095"/>
      <c r="C331" s="1095"/>
      <c r="H331" s="1095"/>
      <c r="I331" s="1095"/>
      <c r="L331" s="1260"/>
    </row>
    <row r="332" spans="1:12">
      <c r="A332" s="1095"/>
      <c r="C332" s="1095"/>
      <c r="H332" s="1095"/>
      <c r="I332" s="1095"/>
      <c r="L332" s="1260"/>
    </row>
    <row r="333" spans="1:12">
      <c r="A333" s="1095"/>
      <c r="C333" s="1095"/>
      <c r="H333" s="1095"/>
      <c r="I333" s="1095"/>
      <c r="L333" s="1260"/>
    </row>
    <row r="334" spans="1:12">
      <c r="A334" s="1095"/>
      <c r="C334" s="1095"/>
      <c r="H334" s="1095"/>
      <c r="I334" s="1095"/>
      <c r="L334" s="1260"/>
    </row>
    <row r="335" spans="1:12">
      <c r="A335" s="1095"/>
      <c r="C335" s="1095"/>
      <c r="H335" s="1095"/>
      <c r="I335" s="1095"/>
      <c r="L335" s="1260"/>
    </row>
    <row r="336" spans="1:12">
      <c r="A336" s="1095"/>
      <c r="C336" s="1095"/>
      <c r="H336" s="1095"/>
      <c r="I336" s="1095"/>
      <c r="L336" s="1260"/>
    </row>
    <row r="337" spans="1:12">
      <c r="A337" s="1095"/>
      <c r="C337" s="1095"/>
      <c r="H337" s="1095"/>
      <c r="I337" s="1095"/>
      <c r="L337" s="1260"/>
    </row>
    <row r="338" spans="1:12">
      <c r="A338" s="1095"/>
      <c r="C338" s="1095"/>
      <c r="H338" s="1095"/>
      <c r="I338" s="1095"/>
      <c r="L338" s="1260"/>
    </row>
    <row r="339" spans="1:12">
      <c r="A339" s="1095"/>
      <c r="C339" s="1095"/>
      <c r="H339" s="1095"/>
      <c r="I339" s="1095"/>
      <c r="L339" s="1260"/>
    </row>
    <row r="340" spans="1:12">
      <c r="A340" s="1095"/>
      <c r="C340" s="1095"/>
      <c r="H340" s="1095"/>
      <c r="I340" s="1095"/>
      <c r="L340" s="1260"/>
    </row>
    <row r="341" spans="1:12">
      <c r="A341" s="1095"/>
      <c r="C341" s="1095"/>
      <c r="H341" s="1095"/>
      <c r="I341" s="1095"/>
      <c r="L341" s="1260"/>
    </row>
    <row r="342" spans="1:12">
      <c r="A342" s="1095"/>
      <c r="C342" s="1095"/>
      <c r="H342" s="1095"/>
      <c r="I342" s="1095"/>
      <c r="L342" s="1260"/>
    </row>
    <row r="343" spans="1:12">
      <c r="A343" s="1095"/>
      <c r="C343" s="1095"/>
      <c r="H343" s="1095"/>
      <c r="I343" s="1095"/>
      <c r="L343" s="1260"/>
    </row>
    <row r="344" spans="1:12">
      <c r="A344" s="1095"/>
      <c r="C344" s="1095"/>
      <c r="H344" s="1095"/>
      <c r="I344" s="1095"/>
      <c r="L344" s="1260"/>
    </row>
    <row r="345" spans="1:12">
      <c r="A345" s="1095"/>
      <c r="C345" s="1095"/>
      <c r="H345" s="1095"/>
      <c r="I345" s="1095"/>
      <c r="L345" s="1260"/>
    </row>
    <row r="346" spans="1:12">
      <c r="A346" s="1095"/>
      <c r="C346" s="1095"/>
      <c r="H346" s="1095"/>
      <c r="I346" s="1095"/>
      <c r="L346" s="1260"/>
    </row>
    <row r="347" spans="1:12">
      <c r="A347" s="1095"/>
      <c r="C347" s="1095"/>
      <c r="H347" s="1095"/>
      <c r="I347" s="1095"/>
      <c r="L347" s="1260"/>
    </row>
    <row r="348" spans="1:12">
      <c r="A348" s="1095"/>
      <c r="C348" s="1095"/>
      <c r="H348" s="1095"/>
      <c r="I348" s="1095"/>
      <c r="L348" s="1260"/>
    </row>
    <row r="349" spans="1:12">
      <c r="A349" s="1095"/>
      <c r="C349" s="1095"/>
      <c r="H349" s="1095"/>
      <c r="I349" s="1095"/>
      <c r="L349" s="1260"/>
    </row>
    <row r="350" spans="1:12">
      <c r="A350" s="1095"/>
      <c r="C350" s="1095"/>
      <c r="H350" s="1095"/>
      <c r="I350" s="1095"/>
      <c r="L350" s="1260"/>
    </row>
    <row r="351" spans="1:12">
      <c r="A351" s="1095"/>
      <c r="C351" s="1095"/>
      <c r="H351" s="1095"/>
      <c r="I351" s="1095"/>
      <c r="L351" s="1260"/>
    </row>
    <row r="352" spans="1:12">
      <c r="A352" s="1095"/>
      <c r="C352" s="1095"/>
      <c r="H352" s="1095"/>
      <c r="I352" s="1095"/>
      <c r="L352" s="1260"/>
    </row>
    <row r="353" spans="1:12">
      <c r="A353" s="1095"/>
      <c r="C353" s="1095"/>
      <c r="H353" s="1095"/>
      <c r="I353" s="1095"/>
      <c r="L353" s="1260"/>
    </row>
    <row r="354" spans="1:12">
      <c r="A354" s="1095"/>
      <c r="C354" s="1095"/>
      <c r="H354" s="1095"/>
      <c r="I354" s="1095"/>
      <c r="L354" s="1260"/>
    </row>
    <row r="355" spans="1:12">
      <c r="A355" s="1095"/>
      <c r="C355" s="1095"/>
      <c r="H355" s="1095"/>
      <c r="I355" s="1095"/>
      <c r="L355" s="1260"/>
    </row>
    <row r="356" spans="1:12">
      <c r="A356" s="1095"/>
      <c r="C356" s="1095"/>
      <c r="H356" s="1095"/>
      <c r="I356" s="1095"/>
      <c r="L356" s="1260"/>
    </row>
    <row r="357" spans="1:12">
      <c r="A357" s="1095"/>
      <c r="C357" s="1095"/>
      <c r="H357" s="1095"/>
      <c r="I357" s="1095"/>
      <c r="L357" s="1260"/>
    </row>
    <row r="358" spans="1:12">
      <c r="A358" s="1095"/>
      <c r="C358" s="1095"/>
      <c r="H358" s="1095"/>
      <c r="I358" s="1095"/>
      <c r="L358" s="1260"/>
    </row>
    <row r="359" spans="1:12">
      <c r="A359" s="1095"/>
      <c r="C359" s="1095"/>
      <c r="H359" s="1095"/>
      <c r="I359" s="1095"/>
      <c r="L359" s="1260"/>
    </row>
    <row r="360" spans="1:12">
      <c r="A360" s="1095"/>
      <c r="C360" s="1095"/>
      <c r="H360" s="1095"/>
      <c r="I360" s="1095"/>
      <c r="L360" s="1260"/>
    </row>
    <row r="361" spans="1:12">
      <c r="A361" s="1095"/>
      <c r="C361" s="1095"/>
      <c r="H361" s="1095"/>
      <c r="I361" s="1095"/>
      <c r="L361" s="1260"/>
    </row>
    <row r="362" spans="1:12">
      <c r="A362" s="1095"/>
      <c r="C362" s="1095"/>
      <c r="H362" s="1095"/>
      <c r="I362" s="1095"/>
      <c r="L362" s="1260"/>
    </row>
    <row r="363" spans="1:12">
      <c r="A363" s="1095"/>
      <c r="C363" s="1095"/>
      <c r="H363" s="1095"/>
      <c r="I363" s="1095"/>
      <c r="L363" s="1260"/>
    </row>
    <row r="364" spans="1:12">
      <c r="A364" s="1095"/>
      <c r="C364" s="1095"/>
      <c r="H364" s="1095"/>
      <c r="I364" s="1095"/>
      <c r="L364" s="1260"/>
    </row>
    <row r="365" spans="1:12">
      <c r="A365" s="1095"/>
      <c r="C365" s="1095"/>
      <c r="H365" s="1095"/>
      <c r="I365" s="1095"/>
      <c r="L365" s="1260"/>
    </row>
    <row r="366" spans="1:12">
      <c r="A366" s="1095"/>
      <c r="C366" s="1095"/>
      <c r="H366" s="1095"/>
      <c r="I366" s="1095"/>
      <c r="L366" s="1260"/>
    </row>
    <row r="367" spans="1:12">
      <c r="A367" s="1095"/>
      <c r="C367" s="1095"/>
      <c r="H367" s="1095"/>
      <c r="I367" s="1095"/>
      <c r="L367" s="1260"/>
    </row>
    <row r="368" spans="1:12">
      <c r="A368" s="1095"/>
      <c r="C368" s="1095"/>
      <c r="H368" s="1095"/>
      <c r="I368" s="1095"/>
      <c r="L368" s="1260"/>
    </row>
    <row r="369" spans="1:12">
      <c r="A369" s="1095"/>
      <c r="C369" s="1095"/>
      <c r="H369" s="1095"/>
      <c r="I369" s="1095"/>
      <c r="L369" s="1260"/>
    </row>
    <row r="370" spans="1:12">
      <c r="A370" s="1095"/>
      <c r="C370" s="1095"/>
      <c r="H370" s="1095"/>
      <c r="I370" s="1095"/>
      <c r="L370" s="1260"/>
    </row>
    <row r="371" spans="1:12">
      <c r="A371" s="1095"/>
      <c r="C371" s="1095"/>
      <c r="H371" s="1095"/>
      <c r="I371" s="1095"/>
      <c r="L371" s="1260"/>
    </row>
    <row r="372" spans="1:12">
      <c r="A372" s="1095"/>
      <c r="C372" s="1095"/>
      <c r="H372" s="1095"/>
      <c r="I372" s="1095"/>
      <c r="L372" s="1260"/>
    </row>
    <row r="373" spans="1:12">
      <c r="A373" s="1095"/>
      <c r="C373" s="1095"/>
      <c r="H373" s="1095"/>
      <c r="I373" s="1095"/>
      <c r="L373" s="1260"/>
    </row>
    <row r="374" spans="1:12">
      <c r="A374" s="1095"/>
      <c r="C374" s="1095"/>
      <c r="H374" s="1095"/>
      <c r="I374" s="1095"/>
      <c r="L374" s="1260"/>
    </row>
    <row r="375" spans="1:12">
      <c r="A375" s="1095"/>
      <c r="C375" s="1095"/>
      <c r="H375" s="1095"/>
      <c r="I375" s="1095"/>
      <c r="L375" s="1260"/>
    </row>
    <row r="376" spans="1:12">
      <c r="A376" s="1095"/>
      <c r="C376" s="1095"/>
      <c r="H376" s="1095"/>
      <c r="I376" s="1095"/>
      <c r="L376" s="1260"/>
    </row>
    <row r="377" spans="1:12">
      <c r="A377" s="1095"/>
      <c r="C377" s="1095"/>
      <c r="H377" s="1095"/>
      <c r="I377" s="1095"/>
      <c r="L377" s="1260"/>
    </row>
    <row r="378" spans="1:12">
      <c r="A378" s="1095"/>
      <c r="C378" s="1095"/>
      <c r="H378" s="1095"/>
      <c r="I378" s="1095"/>
      <c r="L378" s="1260"/>
    </row>
    <row r="379" spans="1:12">
      <c r="A379" s="1095"/>
      <c r="C379" s="1095"/>
      <c r="H379" s="1095"/>
      <c r="I379" s="1095"/>
      <c r="L379" s="1260"/>
    </row>
    <row r="380" spans="1:12">
      <c r="A380" s="1095"/>
      <c r="C380" s="1095"/>
      <c r="H380" s="1095"/>
      <c r="I380" s="1095"/>
      <c r="L380" s="1260"/>
    </row>
    <row r="381" spans="1:12">
      <c r="A381" s="1095"/>
      <c r="C381" s="1095"/>
      <c r="H381" s="1095"/>
      <c r="I381" s="1095"/>
      <c r="L381" s="1260"/>
    </row>
    <row r="382" spans="1:12">
      <c r="A382" s="1095"/>
      <c r="C382" s="1095"/>
      <c r="H382" s="1095"/>
      <c r="I382" s="1095"/>
      <c r="L382" s="1260"/>
    </row>
    <row r="383" spans="1:12">
      <c r="A383" s="1095"/>
      <c r="C383" s="1095"/>
      <c r="H383" s="1095"/>
      <c r="I383" s="1095"/>
      <c r="L383" s="1260"/>
    </row>
    <row r="384" spans="1:12">
      <c r="A384" s="1095"/>
      <c r="C384" s="1095"/>
      <c r="H384" s="1095"/>
      <c r="I384" s="1095"/>
      <c r="L384" s="1260"/>
    </row>
    <row r="385" spans="1:12">
      <c r="A385" s="1095"/>
      <c r="C385" s="1095"/>
      <c r="H385" s="1095"/>
      <c r="I385" s="1095"/>
      <c r="L385" s="1260"/>
    </row>
    <row r="386" spans="1:12">
      <c r="A386" s="1095"/>
      <c r="C386" s="1095"/>
      <c r="H386" s="1095"/>
      <c r="I386" s="1095"/>
      <c r="L386" s="1260"/>
    </row>
    <row r="387" spans="1:12">
      <c r="A387" s="1095"/>
      <c r="C387" s="1095"/>
      <c r="H387" s="1095"/>
      <c r="I387" s="1095"/>
      <c r="L387" s="1260"/>
    </row>
    <row r="388" spans="1:12">
      <c r="A388" s="1095"/>
      <c r="C388" s="1095"/>
      <c r="H388" s="1095"/>
      <c r="I388" s="1095"/>
      <c r="L388" s="1260"/>
    </row>
    <row r="389" spans="1:12">
      <c r="A389" s="1095"/>
      <c r="C389" s="1095"/>
      <c r="H389" s="1095"/>
      <c r="I389" s="1095"/>
      <c r="L389" s="1260"/>
    </row>
    <row r="390" spans="1:12">
      <c r="A390" s="1095"/>
      <c r="C390" s="1095"/>
      <c r="H390" s="1095"/>
      <c r="I390" s="1095"/>
      <c r="L390" s="1260"/>
    </row>
    <row r="391" spans="1:12">
      <c r="A391" s="1095"/>
      <c r="C391" s="1095"/>
      <c r="H391" s="1095"/>
      <c r="I391" s="1095"/>
      <c r="L391" s="1260"/>
    </row>
    <row r="392" spans="1:12">
      <c r="A392" s="1095"/>
      <c r="C392" s="1095"/>
      <c r="H392" s="1095"/>
      <c r="I392" s="1095"/>
      <c r="L392" s="1260"/>
    </row>
    <row r="393" spans="1:12">
      <c r="A393" s="1095"/>
      <c r="C393" s="1095"/>
      <c r="H393" s="1095"/>
      <c r="I393" s="1095"/>
      <c r="L393" s="1260"/>
    </row>
    <row r="394" spans="1:12">
      <c r="A394" s="1095"/>
      <c r="C394" s="1095"/>
      <c r="H394" s="1095"/>
      <c r="I394" s="1095"/>
      <c r="L394" s="1260"/>
    </row>
    <row r="395" spans="1:12">
      <c r="A395" s="1095"/>
      <c r="C395" s="1095"/>
      <c r="H395" s="1095"/>
      <c r="I395" s="1095"/>
      <c r="L395" s="1260"/>
    </row>
    <row r="396" spans="1:12">
      <c r="A396" s="1095"/>
      <c r="C396" s="1095"/>
      <c r="H396" s="1095"/>
      <c r="I396" s="1095"/>
      <c r="L396" s="1260"/>
    </row>
    <row r="397" spans="1:12">
      <c r="A397" s="1095"/>
      <c r="C397" s="1095"/>
      <c r="H397" s="1095"/>
      <c r="I397" s="1095"/>
      <c r="L397" s="1260"/>
    </row>
    <row r="398" spans="1:12">
      <c r="A398" s="1095"/>
      <c r="C398" s="1095"/>
      <c r="H398" s="1095"/>
      <c r="I398" s="1095"/>
      <c r="L398" s="1260"/>
    </row>
    <row r="401" spans="1:12">
      <c r="A401" s="1095"/>
      <c r="C401" s="1095"/>
      <c r="H401" s="1095"/>
      <c r="I401" s="1095"/>
      <c r="L401" s="1260"/>
    </row>
    <row r="402" spans="1:12">
      <c r="A402" s="1095"/>
      <c r="C402" s="1095"/>
      <c r="H402" s="1095"/>
      <c r="I402" s="1095"/>
      <c r="L402" s="1260"/>
    </row>
    <row r="403" spans="1:12">
      <c r="A403" s="1095"/>
      <c r="C403" s="1095"/>
      <c r="H403" s="1095"/>
      <c r="I403" s="1095"/>
      <c r="L403" s="1260"/>
    </row>
    <row r="404" spans="1:12">
      <c r="A404" s="1095"/>
      <c r="C404" s="1095"/>
      <c r="H404" s="1095"/>
      <c r="I404" s="1095"/>
      <c r="L404" s="1260"/>
    </row>
    <row r="405" spans="1:12">
      <c r="A405" s="1095"/>
      <c r="C405" s="1095"/>
      <c r="H405" s="1095"/>
      <c r="I405" s="1095"/>
      <c r="L405" s="1260"/>
    </row>
    <row r="406" spans="1:12">
      <c r="A406" s="1095"/>
      <c r="C406" s="1095"/>
      <c r="H406" s="1095"/>
      <c r="I406" s="1095"/>
      <c r="L406" s="1260"/>
    </row>
    <row r="407" spans="1:12">
      <c r="A407" s="1095"/>
      <c r="C407" s="1095"/>
      <c r="H407" s="1095"/>
      <c r="I407" s="1095"/>
      <c r="L407" s="1260"/>
    </row>
    <row r="408" spans="1:12">
      <c r="A408" s="1095"/>
      <c r="C408" s="1095"/>
      <c r="H408" s="1095"/>
      <c r="I408" s="1095"/>
      <c r="L408" s="1260"/>
    </row>
    <row r="409" spans="1:12">
      <c r="A409" s="1095"/>
      <c r="C409" s="1095"/>
      <c r="H409" s="1095"/>
      <c r="I409" s="1095"/>
      <c r="L409" s="1260"/>
    </row>
    <row r="410" spans="1:12">
      <c r="A410" s="1095"/>
      <c r="C410" s="1095"/>
      <c r="H410" s="1095"/>
      <c r="I410" s="1095"/>
      <c r="L410" s="1260"/>
    </row>
    <row r="411" spans="1:12">
      <c r="A411" s="1095"/>
      <c r="C411" s="1095"/>
      <c r="H411" s="1095"/>
      <c r="I411" s="1095"/>
      <c r="L411" s="1260"/>
    </row>
    <row r="412" spans="1:12">
      <c r="A412" s="1095"/>
      <c r="C412" s="1095"/>
      <c r="H412" s="1095"/>
      <c r="I412" s="1095"/>
      <c r="L412" s="1260"/>
    </row>
    <row r="413" spans="1:12">
      <c r="A413" s="1095"/>
      <c r="C413" s="1095"/>
      <c r="H413" s="1095"/>
      <c r="I413" s="1095"/>
      <c r="L413" s="1260"/>
    </row>
    <row r="414" spans="1:12">
      <c r="A414" s="1095"/>
      <c r="C414" s="1095"/>
      <c r="H414" s="1095"/>
      <c r="I414" s="1095"/>
      <c r="L414" s="1260"/>
    </row>
    <row r="415" spans="1:12">
      <c r="A415" s="1095"/>
      <c r="C415" s="1095"/>
      <c r="H415" s="1095"/>
      <c r="I415" s="1095"/>
      <c r="L415" s="1260"/>
    </row>
    <row r="416" spans="1:12">
      <c r="A416" s="1095"/>
      <c r="C416" s="1095"/>
      <c r="H416" s="1095"/>
      <c r="I416" s="1095"/>
      <c r="L416" s="1260"/>
    </row>
    <row r="417" spans="1:12">
      <c r="A417" s="1095"/>
      <c r="C417" s="1095"/>
      <c r="H417" s="1095"/>
      <c r="I417" s="1095"/>
      <c r="L417" s="1260"/>
    </row>
    <row r="418" spans="1:12">
      <c r="A418" s="1095"/>
      <c r="C418" s="1095"/>
      <c r="H418" s="1095"/>
      <c r="I418" s="1095"/>
      <c r="L418" s="1260"/>
    </row>
    <row r="419" spans="1:12">
      <c r="A419" s="1095"/>
      <c r="C419" s="1095"/>
      <c r="H419" s="1095"/>
      <c r="I419" s="1095"/>
      <c r="L419" s="1260"/>
    </row>
    <row r="420" spans="1:12">
      <c r="A420" s="1095"/>
      <c r="C420" s="1095"/>
      <c r="H420" s="1095"/>
      <c r="I420" s="1095"/>
      <c r="L420" s="1260"/>
    </row>
    <row r="421" spans="1:12">
      <c r="A421" s="1095"/>
      <c r="C421" s="1095"/>
      <c r="H421" s="1095"/>
      <c r="I421" s="1095"/>
      <c r="L421" s="1260"/>
    </row>
    <row r="422" spans="1:12">
      <c r="A422" s="1095"/>
      <c r="C422" s="1095"/>
      <c r="H422" s="1095"/>
      <c r="I422" s="1095"/>
      <c r="L422" s="1260"/>
    </row>
    <row r="423" spans="1:12">
      <c r="A423" s="1095"/>
      <c r="C423" s="1095"/>
      <c r="H423" s="1095"/>
      <c r="I423" s="1095"/>
      <c r="L423" s="1260"/>
    </row>
    <row r="424" spans="1:12">
      <c r="A424" s="1095"/>
      <c r="C424" s="1095"/>
      <c r="H424" s="1095"/>
      <c r="I424" s="1095"/>
      <c r="L424" s="1260"/>
    </row>
    <row r="425" spans="1:12">
      <c r="A425" s="1095"/>
      <c r="C425" s="1095"/>
      <c r="H425" s="1095"/>
      <c r="I425" s="1095"/>
      <c r="L425" s="1260"/>
    </row>
    <row r="426" spans="1:12">
      <c r="A426" s="1095"/>
      <c r="C426" s="1095"/>
      <c r="H426" s="1095"/>
      <c r="I426" s="1095"/>
      <c r="L426" s="1260"/>
    </row>
    <row r="427" spans="1:12">
      <c r="A427" s="1095"/>
      <c r="C427" s="1095"/>
      <c r="H427" s="1095"/>
      <c r="I427" s="1095"/>
      <c r="L427" s="1260"/>
    </row>
    <row r="428" spans="1:12">
      <c r="A428" s="1095"/>
      <c r="C428" s="1095"/>
      <c r="H428" s="1095"/>
      <c r="I428" s="1095"/>
      <c r="L428" s="1260"/>
    </row>
    <row r="429" spans="1:12">
      <c r="A429" s="1095"/>
      <c r="C429" s="1095"/>
      <c r="H429" s="1095"/>
      <c r="I429" s="1095"/>
      <c r="L429" s="1260"/>
    </row>
    <row r="430" spans="1:12">
      <c r="A430" s="1095"/>
      <c r="C430" s="1095"/>
      <c r="H430" s="1095"/>
      <c r="I430" s="1095"/>
      <c r="L430" s="1260"/>
    </row>
    <row r="431" spans="1:12">
      <c r="A431" s="1095"/>
      <c r="C431" s="1095"/>
      <c r="H431" s="1095"/>
      <c r="I431" s="1095"/>
      <c r="L431" s="1260"/>
    </row>
    <row r="432" spans="1:12">
      <c r="A432" s="1095"/>
      <c r="C432" s="1095"/>
      <c r="H432" s="1095"/>
      <c r="I432" s="1095"/>
      <c r="L432" s="1260"/>
    </row>
    <row r="433" spans="1:12">
      <c r="A433" s="1095"/>
      <c r="C433" s="1095"/>
      <c r="H433" s="1095"/>
      <c r="I433" s="1095"/>
      <c r="L433" s="1260"/>
    </row>
    <row r="434" spans="1:12">
      <c r="A434" s="1095"/>
      <c r="C434" s="1095"/>
      <c r="H434" s="1095"/>
      <c r="I434" s="1095"/>
      <c r="L434" s="1260"/>
    </row>
    <row r="435" spans="1:12">
      <c r="A435" s="1095"/>
      <c r="C435" s="1095"/>
      <c r="H435" s="1095"/>
      <c r="I435" s="1095"/>
      <c r="L435" s="1260"/>
    </row>
    <row r="436" spans="1:12">
      <c r="A436" s="1095"/>
      <c r="C436" s="1095"/>
      <c r="H436" s="1095"/>
      <c r="I436" s="1095"/>
      <c r="L436" s="1260"/>
    </row>
    <row r="437" spans="1:12">
      <c r="A437" s="1095"/>
      <c r="C437" s="1095"/>
      <c r="H437" s="1095"/>
      <c r="I437" s="1095"/>
      <c r="L437" s="1260"/>
    </row>
    <row r="438" spans="1:12">
      <c r="A438" s="1095"/>
      <c r="C438" s="1095"/>
      <c r="H438" s="1095"/>
      <c r="I438" s="1095"/>
      <c r="L438" s="1260"/>
    </row>
    <row r="439" spans="1:12">
      <c r="A439" s="1095"/>
      <c r="C439" s="1095"/>
      <c r="H439" s="1095"/>
      <c r="I439" s="1095"/>
      <c r="L439" s="1260"/>
    </row>
    <row r="440" spans="1:12">
      <c r="A440" s="1095"/>
      <c r="C440" s="1095"/>
      <c r="H440" s="1095"/>
      <c r="I440" s="1095"/>
      <c r="L440" s="1260"/>
    </row>
    <row r="441" spans="1:12">
      <c r="A441" s="1095"/>
      <c r="C441" s="1095"/>
      <c r="H441" s="1095"/>
      <c r="I441" s="1095"/>
      <c r="L441" s="1260"/>
    </row>
    <row r="442" spans="1:12">
      <c r="A442" s="1095"/>
      <c r="C442" s="1095"/>
      <c r="H442" s="1095"/>
      <c r="I442" s="1095"/>
      <c r="L442" s="1260"/>
    </row>
    <row r="443" spans="1:12">
      <c r="A443" s="1095"/>
      <c r="C443" s="1095"/>
      <c r="H443" s="1095"/>
      <c r="I443" s="1095"/>
      <c r="L443" s="1260"/>
    </row>
    <row r="452" spans="1:12">
      <c r="A452" s="1095"/>
      <c r="C452" s="1095"/>
      <c r="H452" s="1095"/>
      <c r="I452" s="1095"/>
      <c r="L452" s="1260"/>
    </row>
    <row r="453" spans="1:12">
      <c r="A453" s="1095"/>
      <c r="C453" s="1095"/>
      <c r="H453" s="1095"/>
      <c r="I453" s="1095"/>
      <c r="L453" s="1260"/>
    </row>
    <row r="454" spans="1:12">
      <c r="A454" s="1095"/>
      <c r="C454" s="1095"/>
      <c r="H454" s="1095"/>
      <c r="I454" s="1095"/>
      <c r="L454" s="1260"/>
    </row>
    <row r="455" spans="1:12">
      <c r="A455" s="1095"/>
      <c r="C455" s="1095"/>
      <c r="H455" s="1095"/>
      <c r="I455" s="1095"/>
      <c r="L455" s="1260"/>
    </row>
  </sheetData>
  <mergeCells count="15">
    <mergeCell ref="L136:L137"/>
    <mergeCell ref="L149:L151"/>
    <mergeCell ref="A1:L1"/>
    <mergeCell ref="A3:A4"/>
    <mergeCell ref="B3:B4"/>
    <mergeCell ref="C3:C4"/>
    <mergeCell ref="D3:D4"/>
    <mergeCell ref="E3:E4"/>
    <mergeCell ref="G3:G4"/>
    <mergeCell ref="H3:H4"/>
    <mergeCell ref="I3:J3"/>
    <mergeCell ref="K3:K4"/>
    <mergeCell ref="L3:L4"/>
    <mergeCell ref="A2:L2"/>
    <mergeCell ref="L116:L119"/>
  </mergeCells>
  <pageMargins left="0.63" right="0.23" top="0.41" bottom="0.36" header="0.3" footer="0.2"/>
  <pageSetup paperSize="9" scale="80" orientation="landscape" verticalDpi="0" r:id="rId1"/>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92"/>
  <sheetViews>
    <sheetView workbookViewId="0">
      <pane xSplit="1" ySplit="4" topLeftCell="B374" activePane="bottomRight" state="frozen"/>
      <selection pane="topRight" activeCell="B1" sqref="B1"/>
      <selection pane="bottomLeft" activeCell="A5" sqref="A5"/>
      <selection pane="bottomRight" sqref="A1:J492"/>
    </sheetView>
  </sheetViews>
  <sheetFormatPr defaultRowHeight="15.3"/>
  <cols>
    <col min="1" max="1" width="5.54296875" style="1563" customWidth="1"/>
    <col min="2" max="2" width="52.7265625" style="1563" customWidth="1"/>
    <col min="3" max="3" width="9.6328125" style="1810" customWidth="1"/>
    <col min="4" max="4" width="8.90625" style="1563" bestFit="1" customWidth="1"/>
    <col min="5" max="5" width="9.453125" style="1563" customWidth="1"/>
    <col min="6" max="6" width="10.36328125" style="1563" customWidth="1"/>
    <col min="7" max="7" width="9" style="1563" hidden="1" customWidth="1"/>
    <col min="8" max="8" width="19.26953125" style="1810" customWidth="1"/>
    <col min="9" max="9" width="11.81640625" style="1563" hidden="1" customWidth="1"/>
    <col min="10" max="10" width="31" style="1563" hidden="1" customWidth="1"/>
    <col min="11" max="11" width="31.453125" style="1709" hidden="1" customWidth="1"/>
    <col min="12" max="12" width="52.36328125" style="1563" hidden="1" customWidth="1"/>
    <col min="13" max="13" width="49.26953125" style="1811" hidden="1" customWidth="1"/>
    <col min="14" max="14" width="35.81640625" style="1563" hidden="1" customWidth="1"/>
    <col min="15" max="16384" width="8.7265625" style="1563"/>
  </cols>
  <sheetData>
    <row r="1" spans="1:14" ht="15.9">
      <c r="A1" s="1556"/>
      <c r="B1" s="1557" t="s">
        <v>316</v>
      </c>
      <c r="C1" s="1558"/>
      <c r="D1" s="1559"/>
      <c r="E1" s="1559"/>
      <c r="F1" s="1559"/>
      <c r="G1" s="1559"/>
      <c r="H1" s="1560"/>
      <c r="I1" s="1559"/>
      <c r="J1" s="1558"/>
      <c r="K1" s="1560"/>
      <c r="L1" s="1561"/>
      <c r="M1" s="1562"/>
      <c r="N1" s="1560"/>
    </row>
    <row r="2" spans="1:14" ht="45" customHeight="1">
      <c r="A2" s="1564" t="s">
        <v>1102</v>
      </c>
      <c r="B2" s="1564"/>
      <c r="C2" s="1564"/>
      <c r="D2" s="1564"/>
      <c r="E2" s="1564"/>
      <c r="F2" s="1564"/>
      <c r="G2" s="1564"/>
      <c r="H2" s="1564"/>
      <c r="I2" s="1564"/>
      <c r="J2" s="1564"/>
      <c r="K2" s="1565"/>
      <c r="L2" s="1565"/>
      <c r="M2" s="1565"/>
      <c r="N2" s="1565"/>
    </row>
    <row r="3" spans="1:14" ht="30" customHeight="1">
      <c r="A3" s="1566" t="s">
        <v>1103</v>
      </c>
      <c r="B3" s="1566" t="s">
        <v>1661</v>
      </c>
      <c r="C3" s="1566" t="s">
        <v>1105</v>
      </c>
      <c r="D3" s="1567" t="s">
        <v>1662</v>
      </c>
      <c r="E3" s="1568"/>
      <c r="F3" s="1569"/>
      <c r="G3" s="1566" t="s">
        <v>1106</v>
      </c>
      <c r="H3" s="1566" t="s">
        <v>1107</v>
      </c>
      <c r="I3" s="1566" t="s">
        <v>1663</v>
      </c>
      <c r="J3" s="1570" t="s">
        <v>363</v>
      </c>
      <c r="K3" s="1566" t="s">
        <v>363</v>
      </c>
      <c r="L3" s="1570" t="s">
        <v>1104</v>
      </c>
      <c r="M3" s="1571" t="s">
        <v>362</v>
      </c>
      <c r="N3" s="1566" t="s">
        <v>1108</v>
      </c>
    </row>
    <row r="4" spans="1:14" ht="59.1" customHeight="1">
      <c r="A4" s="1572"/>
      <c r="B4" s="1572"/>
      <c r="C4" s="1572"/>
      <c r="D4" s="1573" t="s">
        <v>1664</v>
      </c>
      <c r="E4" s="1573" t="s">
        <v>1665</v>
      </c>
      <c r="F4" s="1573" t="s">
        <v>1666</v>
      </c>
      <c r="G4" s="1572"/>
      <c r="H4" s="1572"/>
      <c r="I4" s="1572"/>
      <c r="J4" s="1574"/>
      <c r="K4" s="1572"/>
      <c r="L4" s="1574"/>
      <c r="M4" s="1575"/>
      <c r="N4" s="1572"/>
    </row>
    <row r="5" spans="1:14" ht="31.8" customHeight="1">
      <c r="A5" s="1576" t="s">
        <v>517</v>
      </c>
      <c r="B5" s="1577" t="s">
        <v>1667</v>
      </c>
      <c r="C5" s="1578"/>
      <c r="D5" s="1579">
        <f t="shared" ref="D5:D50" si="0">E5+F5</f>
        <v>10886.841189999999</v>
      </c>
      <c r="E5" s="1580">
        <f>E6+E371</f>
        <v>1303.7205000000001</v>
      </c>
      <c r="F5" s="1580">
        <f>F6+F371</f>
        <v>9583.1206899999997</v>
      </c>
      <c r="G5" s="1581"/>
      <c r="H5" s="1578" t="s">
        <v>1668</v>
      </c>
      <c r="I5" s="1581"/>
      <c r="J5" s="1581"/>
      <c r="K5" s="1581"/>
      <c r="L5" s="1582" t="s">
        <v>1406</v>
      </c>
      <c r="M5" s="1583"/>
      <c r="N5" s="1573"/>
    </row>
    <row r="6" spans="1:14">
      <c r="A6" s="1584" t="s">
        <v>1669</v>
      </c>
      <c r="B6" s="1585" t="s">
        <v>68</v>
      </c>
      <c r="C6" s="1586"/>
      <c r="D6" s="1587">
        <f t="shared" si="0"/>
        <v>5495.3411900000001</v>
      </c>
      <c r="E6" s="1588">
        <f>E7+E18+E35+E37+E97+E408+E100+E242+E249+E256+E277+E324+E355+E360+E363+E366</f>
        <v>1228.7205000000001</v>
      </c>
      <c r="F6" s="1588">
        <f>F7+F18+F35+F37+F97+F408+F100+F242+F249+F256+F277+F324+F355+F360+F363+F366</f>
        <v>4266.6206899999997</v>
      </c>
      <c r="G6" s="1589"/>
      <c r="H6" s="1586" t="s">
        <v>1668</v>
      </c>
      <c r="I6" s="1589"/>
      <c r="J6" s="1589"/>
      <c r="K6" s="1589"/>
      <c r="L6" s="1582"/>
      <c r="M6" s="1583"/>
      <c r="N6" s="1573"/>
    </row>
    <row r="7" spans="1:14">
      <c r="A7" s="1590" t="s">
        <v>180</v>
      </c>
      <c r="B7" s="1591" t="s">
        <v>71</v>
      </c>
      <c r="C7" s="1586"/>
      <c r="D7" s="1587">
        <f t="shared" si="0"/>
        <v>340.59</v>
      </c>
      <c r="E7" s="1587">
        <f>SUM(E8:E17)</f>
        <v>24.77</v>
      </c>
      <c r="F7" s="1587">
        <f>SUM(F8:F17)</f>
        <v>315.82</v>
      </c>
      <c r="G7" s="1587"/>
      <c r="H7" s="1586" t="s">
        <v>1668</v>
      </c>
      <c r="I7" s="1592"/>
      <c r="J7" s="1592"/>
      <c r="K7" s="1592"/>
      <c r="L7" s="1593" t="s">
        <v>71</v>
      </c>
      <c r="M7" s="1594"/>
      <c r="N7" s="1595"/>
    </row>
    <row r="8" spans="1:14" ht="30.6">
      <c r="A8" s="1596">
        <v>1</v>
      </c>
      <c r="B8" s="1597" t="s">
        <v>1129</v>
      </c>
      <c r="C8" s="1598" t="s">
        <v>72</v>
      </c>
      <c r="D8" s="1599">
        <f t="shared" si="0"/>
        <v>37.53</v>
      </c>
      <c r="E8" s="1599">
        <v>10.27</v>
      </c>
      <c r="F8" s="1599">
        <v>27.26</v>
      </c>
      <c r="G8" s="1599"/>
      <c r="H8" s="1598" t="s">
        <v>1130</v>
      </c>
      <c r="I8" s="1598" t="s">
        <v>1113</v>
      </c>
      <c r="J8" s="1598" t="s">
        <v>1670</v>
      </c>
      <c r="K8" s="1598"/>
      <c r="L8" s="1600" t="s">
        <v>1129</v>
      </c>
      <c r="M8" s="1601"/>
      <c r="N8" s="1602"/>
    </row>
    <row r="9" spans="1:14" ht="30.6">
      <c r="A9" s="1596">
        <v>2</v>
      </c>
      <c r="B9" s="1597" t="s">
        <v>1116</v>
      </c>
      <c r="C9" s="1598" t="s">
        <v>72</v>
      </c>
      <c r="D9" s="1599">
        <f t="shared" si="0"/>
        <v>80.5</v>
      </c>
      <c r="E9" s="1599"/>
      <c r="F9" s="1599">
        <v>80.5</v>
      </c>
      <c r="G9" s="1599"/>
      <c r="H9" s="1598" t="s">
        <v>1117</v>
      </c>
      <c r="I9" s="1598" t="s">
        <v>1113</v>
      </c>
      <c r="J9" s="1598" t="s">
        <v>1670</v>
      </c>
      <c r="K9" s="1598"/>
      <c r="L9" s="1600" t="s">
        <v>1116</v>
      </c>
      <c r="M9" s="1601"/>
      <c r="N9" s="1602"/>
    </row>
    <row r="10" spans="1:14" ht="30.6">
      <c r="A10" s="1596">
        <v>3</v>
      </c>
      <c r="B10" s="1597" t="s">
        <v>1126</v>
      </c>
      <c r="C10" s="1598" t="s">
        <v>72</v>
      </c>
      <c r="D10" s="1599">
        <f t="shared" si="0"/>
        <v>200</v>
      </c>
      <c r="E10" s="1599"/>
      <c r="F10" s="1599">
        <v>200</v>
      </c>
      <c r="G10" s="1599"/>
      <c r="H10" s="1598" t="s">
        <v>1127</v>
      </c>
      <c r="I10" s="1598" t="s">
        <v>1110</v>
      </c>
      <c r="J10" s="1598" t="s">
        <v>1670</v>
      </c>
      <c r="K10" s="1598"/>
      <c r="L10" s="1600" t="s">
        <v>1126</v>
      </c>
      <c r="M10" s="1601"/>
      <c r="N10" s="1602"/>
    </row>
    <row r="11" spans="1:14" ht="30.6">
      <c r="A11" s="1596">
        <v>4</v>
      </c>
      <c r="B11" s="1597" t="s">
        <v>462</v>
      </c>
      <c r="C11" s="1598" t="s">
        <v>72</v>
      </c>
      <c r="D11" s="1599">
        <f t="shared" si="0"/>
        <v>7.0000000000000007E-2</v>
      </c>
      <c r="E11" s="1599"/>
      <c r="F11" s="1599">
        <v>7.0000000000000007E-2</v>
      </c>
      <c r="G11" s="1599"/>
      <c r="H11" s="1598" t="s">
        <v>368</v>
      </c>
      <c r="I11" s="1598" t="s">
        <v>1113</v>
      </c>
      <c r="J11" s="1598" t="s">
        <v>1670</v>
      </c>
      <c r="K11" s="1598"/>
      <c r="L11" s="1600" t="s">
        <v>462</v>
      </c>
      <c r="M11" s="1601"/>
      <c r="N11" s="1602"/>
    </row>
    <row r="12" spans="1:14" ht="30.6">
      <c r="A12" s="1596">
        <v>5</v>
      </c>
      <c r="B12" s="1597" t="s">
        <v>1671</v>
      </c>
      <c r="C12" s="1598" t="s">
        <v>72</v>
      </c>
      <c r="D12" s="1599">
        <f t="shared" si="0"/>
        <v>1</v>
      </c>
      <c r="E12" s="1599">
        <v>0.5</v>
      </c>
      <c r="F12" s="1599">
        <v>0.5</v>
      </c>
      <c r="G12" s="1599"/>
      <c r="H12" s="1598" t="s">
        <v>390</v>
      </c>
      <c r="I12" s="1598" t="s">
        <v>1113</v>
      </c>
      <c r="J12" s="1598" t="s">
        <v>1670</v>
      </c>
      <c r="K12" s="1598"/>
      <c r="L12" s="1600" t="s">
        <v>1671</v>
      </c>
      <c r="M12" s="1601"/>
      <c r="N12" s="1602"/>
    </row>
    <row r="13" spans="1:14" ht="30.6">
      <c r="A13" s="1596">
        <v>6</v>
      </c>
      <c r="B13" s="1597" t="s">
        <v>463</v>
      </c>
      <c r="C13" s="1598" t="s">
        <v>72</v>
      </c>
      <c r="D13" s="1599">
        <f t="shared" si="0"/>
        <v>7.0000000000000007E-2</v>
      </c>
      <c r="E13" s="1599"/>
      <c r="F13" s="1599">
        <v>7.0000000000000007E-2</v>
      </c>
      <c r="G13" s="1599"/>
      <c r="H13" s="1598" t="s">
        <v>1124</v>
      </c>
      <c r="I13" s="1598" t="s">
        <v>1113</v>
      </c>
      <c r="J13" s="1598" t="s">
        <v>1670</v>
      </c>
      <c r="K13" s="1598"/>
      <c r="L13" s="1600" t="s">
        <v>463</v>
      </c>
      <c r="M13" s="1601"/>
      <c r="N13" s="1602"/>
    </row>
    <row r="14" spans="1:14" ht="30.6">
      <c r="A14" s="1596">
        <v>7</v>
      </c>
      <c r="B14" s="1603" t="s">
        <v>757</v>
      </c>
      <c r="C14" s="1598" t="s">
        <v>72</v>
      </c>
      <c r="D14" s="1599">
        <f t="shared" si="0"/>
        <v>14</v>
      </c>
      <c r="E14" s="1604">
        <v>14</v>
      </c>
      <c r="F14" s="1604">
        <v>0</v>
      </c>
      <c r="G14" s="1604"/>
      <c r="H14" s="1605" t="s">
        <v>464</v>
      </c>
      <c r="I14" s="1598" t="s">
        <v>1113</v>
      </c>
      <c r="J14" s="1598" t="s">
        <v>1670</v>
      </c>
      <c r="K14" s="1598"/>
      <c r="L14" s="1606" t="s">
        <v>757</v>
      </c>
      <c r="M14" s="1601"/>
      <c r="N14" s="1602"/>
    </row>
    <row r="15" spans="1:14" ht="30.6">
      <c r="A15" s="1596">
        <v>8</v>
      </c>
      <c r="B15" s="1607" t="s">
        <v>1109</v>
      </c>
      <c r="C15" s="1608" t="s">
        <v>72</v>
      </c>
      <c r="D15" s="1599">
        <f t="shared" si="0"/>
        <v>5.07</v>
      </c>
      <c r="E15" s="1599"/>
      <c r="F15" s="1599">
        <v>5.07</v>
      </c>
      <c r="G15" s="1599"/>
      <c r="H15" s="1598" t="s">
        <v>400</v>
      </c>
      <c r="I15" s="1598" t="s">
        <v>1110</v>
      </c>
      <c r="J15" s="1598" t="s">
        <v>1670</v>
      </c>
      <c r="K15" s="1598"/>
      <c r="L15" s="1609" t="s">
        <v>1109</v>
      </c>
      <c r="M15" s="1601"/>
      <c r="N15" s="1602"/>
    </row>
    <row r="16" spans="1:14" ht="30.6">
      <c r="A16" s="1596">
        <v>9</v>
      </c>
      <c r="B16" s="1607" t="s">
        <v>1111</v>
      </c>
      <c r="C16" s="1608" t="s">
        <v>72</v>
      </c>
      <c r="D16" s="1599">
        <f t="shared" si="0"/>
        <v>2.0499999999999998</v>
      </c>
      <c r="E16" s="1599"/>
      <c r="F16" s="1599">
        <v>2.0499999999999998</v>
      </c>
      <c r="G16" s="1599"/>
      <c r="H16" s="1598" t="s">
        <v>400</v>
      </c>
      <c r="I16" s="1598" t="s">
        <v>1110</v>
      </c>
      <c r="J16" s="1598" t="s">
        <v>1670</v>
      </c>
      <c r="K16" s="1598"/>
      <c r="L16" s="1609" t="s">
        <v>1111</v>
      </c>
      <c r="M16" s="1601"/>
      <c r="N16" s="1602"/>
    </row>
    <row r="17" spans="1:14" ht="30.6">
      <c r="A17" s="1596">
        <v>10</v>
      </c>
      <c r="B17" s="1597" t="s">
        <v>1112</v>
      </c>
      <c r="C17" s="1598" t="s">
        <v>72</v>
      </c>
      <c r="D17" s="1599">
        <f t="shared" si="0"/>
        <v>0.3</v>
      </c>
      <c r="E17" s="1599"/>
      <c r="F17" s="1599">
        <v>0.3</v>
      </c>
      <c r="G17" s="1599"/>
      <c r="H17" s="1598" t="s">
        <v>423</v>
      </c>
      <c r="I17" s="1598" t="s">
        <v>1113</v>
      </c>
      <c r="J17" s="1598" t="s">
        <v>1670</v>
      </c>
      <c r="K17" s="1598"/>
      <c r="L17" s="1600" t="s">
        <v>1112</v>
      </c>
      <c r="M17" s="1601"/>
      <c r="N17" s="1602"/>
    </row>
    <row r="18" spans="1:14">
      <c r="A18" s="1590" t="s">
        <v>183</v>
      </c>
      <c r="B18" s="1591" t="s">
        <v>74</v>
      </c>
      <c r="C18" s="1586"/>
      <c r="D18" s="1587">
        <f t="shared" si="0"/>
        <v>25.64</v>
      </c>
      <c r="E18" s="1587">
        <f>SUM(E19:E34)</f>
        <v>7.3699999999999992</v>
      </c>
      <c r="F18" s="1587">
        <f>SUM(F19:F34)</f>
        <v>18.27</v>
      </c>
      <c r="G18" s="1587">
        <f>SUM(G19:G34)</f>
        <v>0.92999999999999994</v>
      </c>
      <c r="H18" s="1586" t="s">
        <v>1668</v>
      </c>
      <c r="I18" s="1592"/>
      <c r="J18" s="1598"/>
      <c r="K18" s="1592"/>
      <c r="L18" s="1593" t="s">
        <v>74</v>
      </c>
      <c r="M18" s="1594"/>
      <c r="N18" s="1595"/>
    </row>
    <row r="19" spans="1:14" ht="30.6">
      <c r="A19" s="1596">
        <v>1</v>
      </c>
      <c r="B19" s="1597" t="s">
        <v>465</v>
      </c>
      <c r="C19" s="1610" t="s">
        <v>75</v>
      </c>
      <c r="D19" s="1599">
        <f t="shared" si="0"/>
        <v>7</v>
      </c>
      <c r="E19" s="1599">
        <v>6.27</v>
      </c>
      <c r="F19" s="1599">
        <v>0.73</v>
      </c>
      <c r="G19" s="1599">
        <v>0.73</v>
      </c>
      <c r="H19" s="1598" t="s">
        <v>368</v>
      </c>
      <c r="I19" s="1598">
        <v>2021</v>
      </c>
      <c r="J19" s="1598" t="s">
        <v>1670</v>
      </c>
      <c r="K19" s="1598"/>
      <c r="L19" s="1600" t="s">
        <v>465</v>
      </c>
      <c r="M19" s="1601"/>
      <c r="N19" s="1602"/>
    </row>
    <row r="20" spans="1:14" ht="30.6">
      <c r="A20" s="1596">
        <v>2</v>
      </c>
      <c r="B20" s="1611" t="s">
        <v>1672</v>
      </c>
      <c r="C20" s="1610" t="s">
        <v>75</v>
      </c>
      <c r="D20" s="1599">
        <f t="shared" si="0"/>
        <v>0.30000000000000004</v>
      </c>
      <c r="E20" s="1612">
        <v>0.1</v>
      </c>
      <c r="F20" s="1612">
        <v>0.2</v>
      </c>
      <c r="G20" s="1612">
        <v>0.2</v>
      </c>
      <c r="H20" s="1598" t="s">
        <v>368</v>
      </c>
      <c r="I20" s="1598">
        <v>2021</v>
      </c>
      <c r="J20" s="1598" t="s">
        <v>1670</v>
      </c>
      <c r="K20" s="1598"/>
      <c r="L20" s="1613" t="s">
        <v>1672</v>
      </c>
      <c r="M20" s="1601"/>
      <c r="N20" s="1602"/>
    </row>
    <row r="21" spans="1:14" ht="30.6">
      <c r="A21" s="1596">
        <v>3</v>
      </c>
      <c r="B21" s="1597" t="s">
        <v>1132</v>
      </c>
      <c r="C21" s="1610" t="s">
        <v>75</v>
      </c>
      <c r="D21" s="1599">
        <f t="shared" si="0"/>
        <v>1.4</v>
      </c>
      <c r="E21" s="1599"/>
      <c r="F21" s="1599">
        <v>1.4</v>
      </c>
      <c r="G21" s="1599"/>
      <c r="H21" s="1598" t="s">
        <v>368</v>
      </c>
      <c r="I21" s="1598" t="s">
        <v>1113</v>
      </c>
      <c r="J21" s="1598" t="s">
        <v>1670</v>
      </c>
      <c r="K21" s="1598"/>
      <c r="L21" s="1600" t="s">
        <v>1132</v>
      </c>
      <c r="M21" s="1601"/>
      <c r="N21" s="1602"/>
    </row>
    <row r="22" spans="1:14" s="1614" customFormat="1">
      <c r="A22" s="1596">
        <v>4</v>
      </c>
      <c r="B22" s="1611" t="s">
        <v>1135</v>
      </c>
      <c r="C22" s="1610" t="s">
        <v>75</v>
      </c>
      <c r="D22" s="1599">
        <f t="shared" si="0"/>
        <v>2</v>
      </c>
      <c r="E22" s="1612"/>
      <c r="F22" s="1612">
        <v>2</v>
      </c>
      <c r="G22" s="1612"/>
      <c r="H22" s="1598" t="s">
        <v>368</v>
      </c>
      <c r="I22" s="1598" t="s">
        <v>1113</v>
      </c>
      <c r="J22" s="1598"/>
      <c r="K22" s="1598"/>
      <c r="L22" s="1613" t="s">
        <v>1135</v>
      </c>
      <c r="M22" s="1601"/>
      <c r="N22" s="1602"/>
    </row>
    <row r="23" spans="1:14" ht="30.6">
      <c r="A23" s="1596">
        <v>5</v>
      </c>
      <c r="B23" s="1611" t="s">
        <v>1143</v>
      </c>
      <c r="C23" s="1610" t="s">
        <v>75</v>
      </c>
      <c r="D23" s="1599">
        <f t="shared" si="0"/>
        <v>1</v>
      </c>
      <c r="E23" s="1612"/>
      <c r="F23" s="1612">
        <v>1</v>
      </c>
      <c r="G23" s="1612"/>
      <c r="H23" s="1598" t="s">
        <v>368</v>
      </c>
      <c r="I23" s="1598" t="s">
        <v>1113</v>
      </c>
      <c r="J23" s="1598" t="s">
        <v>1670</v>
      </c>
      <c r="K23" s="1598"/>
      <c r="L23" s="1613" t="s">
        <v>1143</v>
      </c>
      <c r="M23" s="1601"/>
      <c r="N23" s="1602"/>
    </row>
    <row r="24" spans="1:14" s="1614" customFormat="1">
      <c r="A24" s="1596">
        <v>6</v>
      </c>
      <c r="B24" s="1597" t="s">
        <v>1133</v>
      </c>
      <c r="C24" s="1598" t="s">
        <v>75</v>
      </c>
      <c r="D24" s="1599">
        <f t="shared" si="0"/>
        <v>1.63</v>
      </c>
      <c r="E24" s="1599"/>
      <c r="F24" s="1599">
        <v>1.63</v>
      </c>
      <c r="G24" s="1599"/>
      <c r="H24" s="1598" t="s">
        <v>368</v>
      </c>
      <c r="I24" s="1598" t="s">
        <v>1110</v>
      </c>
      <c r="J24" s="1598"/>
      <c r="K24" s="1598"/>
      <c r="L24" s="1600" t="s">
        <v>1133</v>
      </c>
      <c r="M24" s="1601"/>
      <c r="N24" s="1602"/>
    </row>
    <row r="25" spans="1:14" ht="30.6">
      <c r="A25" s="1596">
        <v>7</v>
      </c>
      <c r="B25" s="1597" t="s">
        <v>1134</v>
      </c>
      <c r="C25" s="1598" t="s">
        <v>75</v>
      </c>
      <c r="D25" s="1599">
        <f t="shared" si="0"/>
        <v>1</v>
      </c>
      <c r="E25" s="1599"/>
      <c r="F25" s="1599">
        <v>1</v>
      </c>
      <c r="G25" s="1599"/>
      <c r="H25" s="1598" t="s">
        <v>368</v>
      </c>
      <c r="I25" s="1598" t="s">
        <v>1110</v>
      </c>
      <c r="J25" s="1598" t="s">
        <v>1670</v>
      </c>
      <c r="K25" s="1598"/>
      <c r="L25" s="1600" t="s">
        <v>1134</v>
      </c>
      <c r="M25" s="1601"/>
      <c r="N25" s="1602"/>
    </row>
    <row r="26" spans="1:14" ht="30.6">
      <c r="A26" s="1596">
        <v>8</v>
      </c>
      <c r="B26" s="1611" t="s">
        <v>1137</v>
      </c>
      <c r="C26" s="1610" t="s">
        <v>75</v>
      </c>
      <c r="D26" s="1599">
        <f t="shared" si="0"/>
        <v>0.1</v>
      </c>
      <c r="E26" s="1612"/>
      <c r="F26" s="1612">
        <v>0.1</v>
      </c>
      <c r="G26" s="1612"/>
      <c r="H26" s="1598" t="s">
        <v>426</v>
      </c>
      <c r="I26" s="1598" t="s">
        <v>1110</v>
      </c>
      <c r="J26" s="1598" t="s">
        <v>1670</v>
      </c>
      <c r="K26" s="1598"/>
      <c r="L26" s="1613" t="s">
        <v>1137</v>
      </c>
      <c r="M26" s="1601"/>
      <c r="N26" s="1602"/>
    </row>
    <row r="27" spans="1:14" ht="30.6">
      <c r="A27" s="1596">
        <v>9</v>
      </c>
      <c r="B27" s="1597" t="s">
        <v>1136</v>
      </c>
      <c r="C27" s="1598" t="s">
        <v>75</v>
      </c>
      <c r="D27" s="1599">
        <f t="shared" si="0"/>
        <v>0.53</v>
      </c>
      <c r="E27" s="1599"/>
      <c r="F27" s="1599">
        <v>0.53</v>
      </c>
      <c r="G27" s="1599"/>
      <c r="H27" s="1598" t="s">
        <v>505</v>
      </c>
      <c r="I27" s="1598" t="s">
        <v>1110</v>
      </c>
      <c r="J27" s="1598" t="s">
        <v>1670</v>
      </c>
      <c r="K27" s="1598"/>
      <c r="L27" s="1600" t="s">
        <v>1136</v>
      </c>
      <c r="M27" s="1601"/>
      <c r="N27" s="1602"/>
    </row>
    <row r="28" spans="1:14" ht="30.6">
      <c r="A28" s="1596">
        <v>10</v>
      </c>
      <c r="B28" s="1611" t="s">
        <v>1138</v>
      </c>
      <c r="C28" s="1610" t="s">
        <v>75</v>
      </c>
      <c r="D28" s="1599">
        <f t="shared" si="0"/>
        <v>0.1</v>
      </c>
      <c r="E28" s="1612"/>
      <c r="F28" s="1612">
        <v>0.1</v>
      </c>
      <c r="G28" s="1612"/>
      <c r="H28" s="1598" t="s">
        <v>505</v>
      </c>
      <c r="I28" s="1598" t="s">
        <v>1113</v>
      </c>
      <c r="J28" s="1598" t="s">
        <v>1670</v>
      </c>
      <c r="K28" s="1598"/>
      <c r="L28" s="1613" t="s">
        <v>1138</v>
      </c>
      <c r="M28" s="1601"/>
      <c r="N28" s="1602"/>
    </row>
    <row r="29" spans="1:14" ht="30.6">
      <c r="A29" s="1596">
        <v>11</v>
      </c>
      <c r="B29" s="1611" t="s">
        <v>1139</v>
      </c>
      <c r="C29" s="1610" t="s">
        <v>75</v>
      </c>
      <c r="D29" s="1599">
        <f t="shared" si="0"/>
        <v>0.1</v>
      </c>
      <c r="E29" s="1612"/>
      <c r="F29" s="1612">
        <v>0.1</v>
      </c>
      <c r="G29" s="1612"/>
      <c r="H29" s="1598" t="s">
        <v>661</v>
      </c>
      <c r="I29" s="1598" t="s">
        <v>1113</v>
      </c>
      <c r="J29" s="1598" t="s">
        <v>1670</v>
      </c>
      <c r="K29" s="1598"/>
      <c r="L29" s="1613" t="s">
        <v>1139</v>
      </c>
      <c r="M29" s="1601"/>
      <c r="N29" s="1602"/>
    </row>
    <row r="30" spans="1:14" ht="30.6">
      <c r="A30" s="1596">
        <v>12</v>
      </c>
      <c r="B30" s="1597" t="s">
        <v>1140</v>
      </c>
      <c r="C30" s="1598" t="s">
        <v>75</v>
      </c>
      <c r="D30" s="1599">
        <f t="shared" si="0"/>
        <v>0.33</v>
      </c>
      <c r="E30" s="1599"/>
      <c r="F30" s="1599">
        <v>0.33</v>
      </c>
      <c r="G30" s="1599"/>
      <c r="H30" s="1598" t="s">
        <v>464</v>
      </c>
      <c r="I30" s="1598" t="s">
        <v>1113</v>
      </c>
      <c r="J30" s="1598" t="s">
        <v>1670</v>
      </c>
      <c r="K30" s="1598"/>
      <c r="L30" s="1600" t="s">
        <v>1140</v>
      </c>
      <c r="M30" s="1601"/>
      <c r="N30" s="1602"/>
    </row>
    <row r="31" spans="1:14" ht="30.6">
      <c r="A31" s="1596">
        <v>13</v>
      </c>
      <c r="B31" s="1611" t="s">
        <v>1144</v>
      </c>
      <c r="C31" s="1598" t="s">
        <v>75</v>
      </c>
      <c r="D31" s="1599">
        <f t="shared" si="0"/>
        <v>5</v>
      </c>
      <c r="E31" s="1612">
        <v>1</v>
      </c>
      <c r="F31" s="1612">
        <v>4</v>
      </c>
      <c r="G31" s="1612"/>
      <c r="H31" s="1598" t="s">
        <v>464</v>
      </c>
      <c r="I31" s="1598" t="s">
        <v>1110</v>
      </c>
      <c r="J31" s="1598" t="s">
        <v>1670</v>
      </c>
      <c r="K31" s="1598"/>
      <c r="L31" s="1613" t="s">
        <v>1144</v>
      </c>
      <c r="M31" s="1601"/>
      <c r="N31" s="1602"/>
    </row>
    <row r="32" spans="1:14" ht="30.6">
      <c r="A32" s="1596">
        <v>14</v>
      </c>
      <c r="B32" s="1611" t="s">
        <v>1131</v>
      </c>
      <c r="C32" s="1610" t="s">
        <v>75</v>
      </c>
      <c r="D32" s="1599">
        <f t="shared" si="0"/>
        <v>5</v>
      </c>
      <c r="E32" s="1612"/>
      <c r="F32" s="1612">
        <v>5</v>
      </c>
      <c r="G32" s="1612"/>
      <c r="H32" s="1598" t="s">
        <v>400</v>
      </c>
      <c r="I32" s="1598" t="s">
        <v>1113</v>
      </c>
      <c r="J32" s="1598" t="s">
        <v>1670</v>
      </c>
      <c r="K32" s="1598"/>
      <c r="L32" s="1613" t="s">
        <v>1131</v>
      </c>
      <c r="M32" s="1601"/>
      <c r="N32" s="1602"/>
    </row>
    <row r="33" spans="1:14" ht="30.6">
      <c r="A33" s="1596">
        <v>15</v>
      </c>
      <c r="B33" s="1611" t="s">
        <v>1142</v>
      </c>
      <c r="C33" s="1610" t="s">
        <v>75</v>
      </c>
      <c r="D33" s="1599">
        <f t="shared" si="0"/>
        <v>0.1</v>
      </c>
      <c r="E33" s="1612"/>
      <c r="F33" s="1612">
        <v>0.1</v>
      </c>
      <c r="G33" s="1612"/>
      <c r="H33" s="1598" t="s">
        <v>398</v>
      </c>
      <c r="I33" s="1598" t="s">
        <v>1113</v>
      </c>
      <c r="J33" s="1598" t="s">
        <v>1670</v>
      </c>
      <c r="K33" s="1598"/>
      <c r="L33" s="1613" t="s">
        <v>1142</v>
      </c>
      <c r="M33" s="1615"/>
      <c r="N33" s="1602"/>
    </row>
    <row r="34" spans="1:14" ht="30.6">
      <c r="A34" s="1596">
        <v>16</v>
      </c>
      <c r="B34" s="1611" t="s">
        <v>1141</v>
      </c>
      <c r="C34" s="1610" t="s">
        <v>75</v>
      </c>
      <c r="D34" s="1599">
        <f t="shared" si="0"/>
        <v>0.05</v>
      </c>
      <c r="E34" s="1612"/>
      <c r="F34" s="1612">
        <v>0.05</v>
      </c>
      <c r="G34" s="1612"/>
      <c r="H34" s="1598" t="s">
        <v>423</v>
      </c>
      <c r="I34" s="1598" t="s">
        <v>1113</v>
      </c>
      <c r="J34" s="1598" t="s">
        <v>1670</v>
      </c>
      <c r="K34" s="1598"/>
      <c r="L34" s="1613" t="s">
        <v>1141</v>
      </c>
      <c r="M34" s="1615"/>
      <c r="N34" s="1602"/>
    </row>
    <row r="35" spans="1:14">
      <c r="A35" s="1590" t="s">
        <v>401</v>
      </c>
      <c r="B35" s="1616" t="s">
        <v>80</v>
      </c>
      <c r="C35" s="1586"/>
      <c r="D35" s="1587">
        <f t="shared" si="0"/>
        <v>50</v>
      </c>
      <c r="E35" s="1617">
        <f t="shared" ref="E35:F35" si="1">E36</f>
        <v>0</v>
      </c>
      <c r="F35" s="1617">
        <f t="shared" si="1"/>
        <v>50</v>
      </c>
      <c r="G35" s="1617">
        <f>G36</f>
        <v>0</v>
      </c>
      <c r="H35" s="1586" t="s">
        <v>1668</v>
      </c>
      <c r="I35" s="1592"/>
      <c r="J35" s="1598"/>
      <c r="K35" s="1592"/>
      <c r="L35" s="1618" t="s">
        <v>80</v>
      </c>
      <c r="M35" s="1594"/>
      <c r="N35" s="1595"/>
    </row>
    <row r="36" spans="1:14" ht="30.6">
      <c r="A36" s="1596">
        <v>1</v>
      </c>
      <c r="B36" s="1597" t="s">
        <v>1145</v>
      </c>
      <c r="C36" s="1598" t="s">
        <v>81</v>
      </c>
      <c r="D36" s="1599">
        <f t="shared" si="0"/>
        <v>50</v>
      </c>
      <c r="E36" s="1599"/>
      <c r="F36" s="1599">
        <v>50</v>
      </c>
      <c r="G36" s="1599"/>
      <c r="H36" s="1598" t="s">
        <v>368</v>
      </c>
      <c r="I36" s="1598" t="s">
        <v>1110</v>
      </c>
      <c r="J36" s="1598" t="s">
        <v>1670</v>
      </c>
      <c r="K36" s="1598"/>
      <c r="L36" s="1600" t="s">
        <v>1145</v>
      </c>
      <c r="M36" s="1601"/>
      <c r="N36" s="1602"/>
    </row>
    <row r="37" spans="1:14">
      <c r="A37" s="1590" t="s">
        <v>417</v>
      </c>
      <c r="B37" s="1616" t="s">
        <v>83</v>
      </c>
      <c r="C37" s="1586"/>
      <c r="D37" s="1587">
        <f t="shared" si="0"/>
        <v>2492.9949499999993</v>
      </c>
      <c r="E37" s="1617">
        <f>SUM(E38:E95)-E76-E77-E78-E79-E80-E81-E82</f>
        <v>411.32500000000005</v>
      </c>
      <c r="F37" s="1617">
        <f>SUM(F38:F95)-F76-F77-F78-F79-F80-F81-F82</f>
        <v>2081.6699499999995</v>
      </c>
      <c r="G37" s="1617">
        <f ca="1">SUM(G40:G403)</f>
        <v>1148.5818799999995</v>
      </c>
      <c r="H37" s="1586" t="s">
        <v>1668</v>
      </c>
      <c r="I37" s="1592"/>
      <c r="J37" s="1598"/>
      <c r="K37" s="1592"/>
      <c r="L37" s="1618" t="s">
        <v>1146</v>
      </c>
      <c r="M37" s="1594"/>
      <c r="N37" s="1595"/>
    </row>
    <row r="38" spans="1:14" ht="30.6">
      <c r="A38" s="1596">
        <v>1</v>
      </c>
      <c r="B38" s="1597" t="s">
        <v>1344</v>
      </c>
      <c r="C38" s="1598" t="s">
        <v>1673</v>
      </c>
      <c r="D38" s="1599">
        <f t="shared" si="0"/>
        <v>142.55000000000001</v>
      </c>
      <c r="E38" s="1599"/>
      <c r="F38" s="1599">
        <v>142.55000000000001</v>
      </c>
      <c r="G38" s="1599"/>
      <c r="H38" s="1598" t="s">
        <v>1362</v>
      </c>
      <c r="I38" s="1598" t="s">
        <v>1110</v>
      </c>
      <c r="J38" s="1598" t="s">
        <v>1674</v>
      </c>
      <c r="K38" s="1598"/>
      <c r="L38" s="1600" t="s">
        <v>1675</v>
      </c>
      <c r="M38" s="1601"/>
      <c r="N38" s="1602"/>
    </row>
    <row r="39" spans="1:14" ht="30.6">
      <c r="A39" s="1596">
        <v>2</v>
      </c>
      <c r="B39" s="1597" t="s">
        <v>1155</v>
      </c>
      <c r="C39" s="1598" t="s">
        <v>84</v>
      </c>
      <c r="D39" s="1599">
        <f t="shared" si="0"/>
        <v>7.18</v>
      </c>
      <c r="E39" s="1599"/>
      <c r="F39" s="1599">
        <v>7.18</v>
      </c>
      <c r="G39" s="1599"/>
      <c r="H39" s="1598" t="s">
        <v>1156</v>
      </c>
      <c r="I39" s="1598" t="s">
        <v>1113</v>
      </c>
      <c r="J39" s="1598" t="s">
        <v>1670</v>
      </c>
      <c r="K39" s="1598"/>
      <c r="L39" s="1600" t="s">
        <v>1676</v>
      </c>
      <c r="M39" s="1601"/>
      <c r="N39" s="1602"/>
    </row>
    <row r="40" spans="1:14" ht="30.6">
      <c r="A40" s="1596">
        <v>3</v>
      </c>
      <c r="B40" s="1597" t="s">
        <v>1677</v>
      </c>
      <c r="C40" s="1598" t="s">
        <v>84</v>
      </c>
      <c r="D40" s="1599">
        <f t="shared" si="0"/>
        <v>0.43</v>
      </c>
      <c r="E40" s="1599"/>
      <c r="F40" s="1599">
        <v>0.43</v>
      </c>
      <c r="G40" s="1599"/>
      <c r="H40" s="1598" t="s">
        <v>509</v>
      </c>
      <c r="I40" s="1598" t="s">
        <v>1113</v>
      </c>
      <c r="J40" s="1598" t="s">
        <v>1670</v>
      </c>
      <c r="K40" s="1598"/>
      <c r="L40" s="1600" t="s">
        <v>1678</v>
      </c>
      <c r="M40" s="1601"/>
      <c r="N40" s="1602"/>
    </row>
    <row r="41" spans="1:14" ht="30.6">
      <c r="A41" s="1596">
        <v>4</v>
      </c>
      <c r="B41" s="1597" t="s">
        <v>1679</v>
      </c>
      <c r="C41" s="1598" t="s">
        <v>84</v>
      </c>
      <c r="D41" s="1599">
        <f t="shared" si="0"/>
        <v>2.2400000000000002</v>
      </c>
      <c r="E41" s="1599"/>
      <c r="F41" s="1599">
        <v>2.2400000000000002</v>
      </c>
      <c r="G41" s="1599"/>
      <c r="H41" s="1598" t="s">
        <v>509</v>
      </c>
      <c r="I41" s="1598" t="s">
        <v>1113</v>
      </c>
      <c r="J41" s="1598" t="s">
        <v>1670</v>
      </c>
      <c r="K41" s="1598"/>
      <c r="L41" s="1600" t="s">
        <v>1680</v>
      </c>
      <c r="M41" s="1601"/>
      <c r="N41" s="1602"/>
    </row>
    <row r="42" spans="1:14" ht="30.6">
      <c r="A42" s="1596">
        <v>5</v>
      </c>
      <c r="B42" s="1597" t="s">
        <v>1163</v>
      </c>
      <c r="C42" s="1598" t="s">
        <v>84</v>
      </c>
      <c r="D42" s="1599">
        <f t="shared" si="0"/>
        <v>90.43</v>
      </c>
      <c r="E42" s="1599"/>
      <c r="F42" s="1599">
        <v>90.43</v>
      </c>
      <c r="G42" s="1599"/>
      <c r="H42" s="1598" t="s">
        <v>368</v>
      </c>
      <c r="I42" s="1598" t="s">
        <v>1110</v>
      </c>
      <c r="J42" s="1598" t="s">
        <v>1670</v>
      </c>
      <c r="K42" s="1598"/>
      <c r="L42" s="1600" t="s">
        <v>1681</v>
      </c>
      <c r="M42" s="1601" t="s">
        <v>1164</v>
      </c>
      <c r="N42" s="1602" t="s">
        <v>1165</v>
      </c>
    </row>
    <row r="43" spans="1:14" ht="30.6">
      <c r="A43" s="1596">
        <v>6</v>
      </c>
      <c r="B43" s="1597" t="s">
        <v>1682</v>
      </c>
      <c r="C43" s="1598" t="s">
        <v>84</v>
      </c>
      <c r="D43" s="1599">
        <f t="shared" si="0"/>
        <v>2</v>
      </c>
      <c r="E43" s="1599"/>
      <c r="F43" s="1599">
        <v>2</v>
      </c>
      <c r="G43" s="1599"/>
      <c r="H43" s="1598" t="s">
        <v>368</v>
      </c>
      <c r="I43" s="1598" t="s">
        <v>1110</v>
      </c>
      <c r="J43" s="1598" t="s">
        <v>1670</v>
      </c>
      <c r="K43" s="1598"/>
      <c r="L43" s="1600" t="s">
        <v>1683</v>
      </c>
      <c r="M43" s="1601"/>
      <c r="N43" s="1602"/>
    </row>
    <row r="44" spans="1:14" ht="30.6">
      <c r="A44" s="1596">
        <v>7</v>
      </c>
      <c r="B44" s="1597" t="s">
        <v>1684</v>
      </c>
      <c r="C44" s="1598" t="s">
        <v>84</v>
      </c>
      <c r="D44" s="1599">
        <f t="shared" si="0"/>
        <v>1</v>
      </c>
      <c r="E44" s="1599"/>
      <c r="F44" s="1599">
        <v>1</v>
      </c>
      <c r="G44" s="1599"/>
      <c r="H44" s="1598" t="s">
        <v>368</v>
      </c>
      <c r="I44" s="1598" t="s">
        <v>1110</v>
      </c>
      <c r="J44" s="1598" t="s">
        <v>1670</v>
      </c>
      <c r="K44" s="1598"/>
      <c r="L44" s="1600" t="s">
        <v>1685</v>
      </c>
      <c r="M44" s="1601"/>
      <c r="N44" s="1602"/>
    </row>
    <row r="45" spans="1:14" ht="30.6">
      <c r="A45" s="1596">
        <v>8</v>
      </c>
      <c r="B45" s="1597" t="s">
        <v>1315</v>
      </c>
      <c r="C45" s="1598" t="s">
        <v>84</v>
      </c>
      <c r="D45" s="1599">
        <f t="shared" si="0"/>
        <v>10.72</v>
      </c>
      <c r="E45" s="1599"/>
      <c r="F45" s="1599">
        <v>10.72</v>
      </c>
      <c r="G45" s="1599"/>
      <c r="H45" s="1598" t="s">
        <v>368</v>
      </c>
      <c r="I45" s="1598" t="s">
        <v>1110</v>
      </c>
      <c r="J45" s="1598" t="s">
        <v>1674</v>
      </c>
      <c r="K45" s="1598"/>
      <c r="L45" s="1600" t="s">
        <v>1686</v>
      </c>
      <c r="M45" s="1601" t="s">
        <v>1316</v>
      </c>
      <c r="N45" s="1602" t="s">
        <v>1317</v>
      </c>
    </row>
    <row r="46" spans="1:14" ht="30.6">
      <c r="A46" s="1596">
        <v>9</v>
      </c>
      <c r="B46" s="1597" t="s">
        <v>1318</v>
      </c>
      <c r="C46" s="1598" t="s">
        <v>84</v>
      </c>
      <c r="D46" s="1599">
        <f t="shared" si="0"/>
        <v>16.1554</v>
      </c>
      <c r="E46" s="1599"/>
      <c r="F46" s="1599">
        <v>16.1554</v>
      </c>
      <c r="G46" s="1599"/>
      <c r="H46" s="1598" t="s">
        <v>368</v>
      </c>
      <c r="I46" s="1598" t="s">
        <v>1110</v>
      </c>
      <c r="J46" s="1598" t="s">
        <v>1674</v>
      </c>
      <c r="K46" s="1598"/>
      <c r="L46" s="1619" t="s">
        <v>1687</v>
      </c>
      <c r="M46" s="1620" t="s">
        <v>1319</v>
      </c>
      <c r="N46" s="1621" t="s">
        <v>1218</v>
      </c>
    </row>
    <row r="47" spans="1:14" ht="30.6">
      <c r="A47" s="1596">
        <v>10</v>
      </c>
      <c r="B47" s="1597" t="s">
        <v>1320</v>
      </c>
      <c r="C47" s="1598" t="s">
        <v>84</v>
      </c>
      <c r="D47" s="1599">
        <f t="shared" si="0"/>
        <v>39</v>
      </c>
      <c r="E47" s="1599"/>
      <c r="F47" s="1599">
        <v>39</v>
      </c>
      <c r="G47" s="1599"/>
      <c r="H47" s="1598" t="s">
        <v>368</v>
      </c>
      <c r="I47" s="1598" t="s">
        <v>1110</v>
      </c>
      <c r="J47" s="1598" t="s">
        <v>1674</v>
      </c>
      <c r="K47" s="1598"/>
      <c r="L47" s="1619" t="s">
        <v>1688</v>
      </c>
      <c r="M47" s="1620"/>
      <c r="N47" s="1621"/>
    </row>
    <row r="48" spans="1:14" ht="30.6">
      <c r="A48" s="1596">
        <v>11</v>
      </c>
      <c r="B48" s="1622" t="s">
        <v>1321</v>
      </c>
      <c r="C48" s="1623" t="s">
        <v>84</v>
      </c>
      <c r="D48" s="1624">
        <f t="shared" si="0"/>
        <v>50</v>
      </c>
      <c r="E48" s="1624"/>
      <c r="F48" s="1624">
        <v>50</v>
      </c>
      <c r="G48" s="1624"/>
      <c r="H48" s="1623" t="s">
        <v>368</v>
      </c>
      <c r="I48" s="1623" t="s">
        <v>1110</v>
      </c>
      <c r="J48" s="1598" t="s">
        <v>1674</v>
      </c>
      <c r="K48" s="1623"/>
      <c r="L48" s="1600" t="s">
        <v>1683</v>
      </c>
      <c r="M48" s="1601"/>
      <c r="N48" s="1602"/>
    </row>
    <row r="49" spans="1:14" ht="30.6">
      <c r="A49" s="1596">
        <v>12</v>
      </c>
      <c r="B49" s="1597" t="s">
        <v>1322</v>
      </c>
      <c r="C49" s="1598" t="s">
        <v>84</v>
      </c>
      <c r="D49" s="1599">
        <f t="shared" si="0"/>
        <v>10</v>
      </c>
      <c r="E49" s="1599"/>
      <c r="F49" s="1599">
        <v>10</v>
      </c>
      <c r="G49" s="1599"/>
      <c r="H49" s="1598" t="s">
        <v>368</v>
      </c>
      <c r="I49" s="1598" t="s">
        <v>1110</v>
      </c>
      <c r="J49" s="1598" t="s">
        <v>1674</v>
      </c>
      <c r="K49" s="1598"/>
      <c r="L49" s="1600" t="s">
        <v>1683</v>
      </c>
      <c r="M49" s="1601"/>
      <c r="N49" s="1602"/>
    </row>
    <row r="50" spans="1:14" ht="30.6">
      <c r="A50" s="1596">
        <v>13</v>
      </c>
      <c r="B50" s="1597" t="s">
        <v>1689</v>
      </c>
      <c r="C50" s="1598" t="s">
        <v>84</v>
      </c>
      <c r="D50" s="1599">
        <f t="shared" si="0"/>
        <v>1</v>
      </c>
      <c r="E50" s="1599"/>
      <c r="F50" s="1599">
        <v>1</v>
      </c>
      <c r="G50" s="1599"/>
      <c r="H50" s="1598" t="s">
        <v>368</v>
      </c>
      <c r="I50" s="1598" t="s">
        <v>1110</v>
      </c>
      <c r="J50" s="1598" t="s">
        <v>1674</v>
      </c>
      <c r="K50" s="1598"/>
      <c r="L50" s="1600" t="s">
        <v>1690</v>
      </c>
      <c r="M50" s="1601" t="s">
        <v>1324</v>
      </c>
      <c r="N50" s="1602" t="s">
        <v>1165</v>
      </c>
    </row>
    <row r="51" spans="1:14" ht="30.6">
      <c r="A51" s="1596">
        <v>14</v>
      </c>
      <c r="B51" s="1625" t="s">
        <v>1691</v>
      </c>
      <c r="C51" s="1626" t="s">
        <v>84</v>
      </c>
      <c r="D51" s="467">
        <v>0.13</v>
      </c>
      <c r="E51" s="1627"/>
      <c r="F51" s="467">
        <v>0.13</v>
      </c>
      <c r="G51" s="1627"/>
      <c r="H51" s="1628" t="s">
        <v>966</v>
      </c>
      <c r="I51" s="1598" t="s">
        <v>1113</v>
      </c>
      <c r="J51" s="1598" t="s">
        <v>1670</v>
      </c>
      <c r="K51" s="1598"/>
      <c r="L51" s="1602" t="s">
        <v>1692</v>
      </c>
      <c r="M51" s="1629"/>
      <c r="N51" s="1630"/>
    </row>
    <row r="52" spans="1:14" ht="30.6">
      <c r="A52" s="1596">
        <v>15</v>
      </c>
      <c r="B52" s="1625" t="s">
        <v>577</v>
      </c>
      <c r="C52" s="1626" t="s">
        <v>84</v>
      </c>
      <c r="D52" s="467">
        <v>0.62</v>
      </c>
      <c r="E52" s="1627"/>
      <c r="F52" s="467">
        <v>0.62</v>
      </c>
      <c r="G52" s="1627"/>
      <c r="H52" s="1628" t="s">
        <v>562</v>
      </c>
      <c r="I52" s="1598" t="s">
        <v>1113</v>
      </c>
      <c r="J52" s="1598" t="s">
        <v>1670</v>
      </c>
      <c r="K52" s="1598"/>
      <c r="L52" s="1602" t="s">
        <v>1692</v>
      </c>
      <c r="M52" s="1629"/>
      <c r="N52" s="1630"/>
    </row>
    <row r="53" spans="1:14" ht="30.6">
      <c r="A53" s="1596">
        <v>16</v>
      </c>
      <c r="B53" s="1631" t="s">
        <v>1693</v>
      </c>
      <c r="C53" s="1610" t="s">
        <v>725</v>
      </c>
      <c r="D53" s="1599">
        <f t="shared" ref="D53:D116" si="2">E53+F53</f>
        <v>0.28999999999999998</v>
      </c>
      <c r="E53" s="1604"/>
      <c r="F53" s="1604">
        <v>0.28999999999999998</v>
      </c>
      <c r="G53" s="1604">
        <v>0.28999999999999998</v>
      </c>
      <c r="H53" s="1610" t="s">
        <v>562</v>
      </c>
      <c r="I53" s="1598">
        <v>2021</v>
      </c>
      <c r="J53" s="1598" t="s">
        <v>1670</v>
      </c>
      <c r="K53" s="1598"/>
      <c r="L53" s="1632" t="s">
        <v>1694</v>
      </c>
      <c r="M53" s="1633"/>
      <c r="N53" s="1602"/>
    </row>
    <row r="54" spans="1:14" ht="30.6">
      <c r="A54" s="1596">
        <v>17</v>
      </c>
      <c r="B54" s="1631" t="s">
        <v>1695</v>
      </c>
      <c r="C54" s="1610" t="s">
        <v>84</v>
      </c>
      <c r="D54" s="1599">
        <f t="shared" si="2"/>
        <v>6.1499999999999999E-2</v>
      </c>
      <c r="E54" s="1604"/>
      <c r="F54" s="1604">
        <v>6.1499999999999999E-2</v>
      </c>
      <c r="G54" s="1604">
        <v>6.1499999999999999E-2</v>
      </c>
      <c r="H54" s="1610" t="s">
        <v>1625</v>
      </c>
      <c r="I54" s="1598">
        <v>2021</v>
      </c>
      <c r="J54" s="1598" t="s">
        <v>1670</v>
      </c>
      <c r="K54" s="1598"/>
      <c r="L54" s="1632" t="s">
        <v>1696</v>
      </c>
      <c r="M54" s="1633"/>
      <c r="N54" s="1602"/>
    </row>
    <row r="55" spans="1:14" ht="30.6">
      <c r="A55" s="1596">
        <v>18</v>
      </c>
      <c r="B55" s="1631" t="s">
        <v>1697</v>
      </c>
      <c r="C55" s="1610" t="s">
        <v>84</v>
      </c>
      <c r="D55" s="1599">
        <f t="shared" si="2"/>
        <v>9.3399999999999997E-2</v>
      </c>
      <c r="E55" s="1604"/>
      <c r="F55" s="1604">
        <v>9.3399999999999997E-2</v>
      </c>
      <c r="G55" s="1604">
        <v>9.3399999999999997E-2</v>
      </c>
      <c r="H55" s="1610" t="s">
        <v>1625</v>
      </c>
      <c r="I55" s="1598">
        <v>2021</v>
      </c>
      <c r="J55" s="1598" t="s">
        <v>1670</v>
      </c>
      <c r="K55" s="1598"/>
      <c r="L55" s="1632" t="s">
        <v>1698</v>
      </c>
      <c r="M55" s="1633"/>
      <c r="N55" s="1602"/>
    </row>
    <row r="56" spans="1:14" ht="30.6">
      <c r="A56" s="1596">
        <v>19</v>
      </c>
      <c r="B56" s="1597" t="s">
        <v>916</v>
      </c>
      <c r="C56" s="1598" t="s">
        <v>84</v>
      </c>
      <c r="D56" s="1599">
        <f t="shared" si="2"/>
        <v>45.8</v>
      </c>
      <c r="E56" s="1599">
        <v>17.599999999999998</v>
      </c>
      <c r="F56" s="1599">
        <v>28.2</v>
      </c>
      <c r="G56" s="1599">
        <v>28.2</v>
      </c>
      <c r="H56" s="1598" t="s">
        <v>377</v>
      </c>
      <c r="I56" s="1598">
        <v>2021</v>
      </c>
      <c r="J56" s="1598" t="s">
        <v>1670</v>
      </c>
      <c r="K56" s="1598"/>
      <c r="L56" s="1600" t="s">
        <v>1699</v>
      </c>
      <c r="M56" s="1601" t="s">
        <v>1161</v>
      </c>
      <c r="N56" s="1602"/>
    </row>
    <row r="57" spans="1:14" ht="30.6">
      <c r="A57" s="1596">
        <v>20</v>
      </c>
      <c r="B57" s="1597" t="s">
        <v>1700</v>
      </c>
      <c r="C57" s="1598" t="s">
        <v>84</v>
      </c>
      <c r="D57" s="1599">
        <f t="shared" si="2"/>
        <v>6.5</v>
      </c>
      <c r="E57" s="1599"/>
      <c r="F57" s="1599">
        <v>6.5</v>
      </c>
      <c r="G57" s="1599"/>
      <c r="H57" s="1598" t="s">
        <v>377</v>
      </c>
      <c r="I57" s="1598" t="s">
        <v>1110</v>
      </c>
      <c r="J57" s="1598" t="s">
        <v>1670</v>
      </c>
      <c r="K57" s="1598"/>
      <c r="L57" s="1600" t="s">
        <v>1701</v>
      </c>
      <c r="M57" s="1601"/>
      <c r="N57" s="1602"/>
    </row>
    <row r="58" spans="1:14" ht="30.6">
      <c r="A58" s="1596">
        <v>21</v>
      </c>
      <c r="B58" s="1597" t="s">
        <v>1160</v>
      </c>
      <c r="C58" s="1598" t="s">
        <v>84</v>
      </c>
      <c r="D58" s="1599">
        <f t="shared" si="2"/>
        <v>17.71</v>
      </c>
      <c r="E58" s="1599"/>
      <c r="F58" s="1599">
        <v>17.71</v>
      </c>
      <c r="G58" s="1599"/>
      <c r="H58" s="1598" t="s">
        <v>377</v>
      </c>
      <c r="I58" s="1598" t="s">
        <v>1110</v>
      </c>
      <c r="J58" s="1598" t="s">
        <v>1670</v>
      </c>
      <c r="K58" s="1598"/>
      <c r="L58" s="1600" t="s">
        <v>1702</v>
      </c>
      <c r="M58" s="1583"/>
      <c r="N58" s="1602"/>
    </row>
    <row r="59" spans="1:14" ht="30.6">
      <c r="A59" s="1596">
        <v>22</v>
      </c>
      <c r="B59" s="1597" t="s">
        <v>1703</v>
      </c>
      <c r="C59" s="1598" t="s">
        <v>84</v>
      </c>
      <c r="D59" s="1599">
        <f t="shared" si="2"/>
        <v>0.45</v>
      </c>
      <c r="E59" s="1599"/>
      <c r="F59" s="1599">
        <v>0.45</v>
      </c>
      <c r="G59" s="1599"/>
      <c r="H59" s="1598" t="s">
        <v>377</v>
      </c>
      <c r="I59" s="1598" t="s">
        <v>1110</v>
      </c>
      <c r="J59" s="1598" t="s">
        <v>1670</v>
      </c>
      <c r="K59" s="1598"/>
      <c r="L59" s="1600" t="s">
        <v>1154</v>
      </c>
      <c r="M59" s="1634"/>
      <c r="N59" s="1602"/>
    </row>
    <row r="60" spans="1:14" ht="30.6">
      <c r="A60" s="1596">
        <v>23</v>
      </c>
      <c r="B60" s="1597" t="s">
        <v>739</v>
      </c>
      <c r="C60" s="1598" t="s">
        <v>84</v>
      </c>
      <c r="D60" s="1599">
        <f t="shared" si="2"/>
        <v>4.7</v>
      </c>
      <c r="E60" s="1599">
        <v>4.54</v>
      </c>
      <c r="F60" s="1599">
        <v>0.16</v>
      </c>
      <c r="G60" s="1599">
        <v>0.16</v>
      </c>
      <c r="H60" s="1598" t="s">
        <v>377</v>
      </c>
      <c r="I60" s="1598">
        <v>2021</v>
      </c>
      <c r="J60" s="1598" t="s">
        <v>1670</v>
      </c>
      <c r="K60" s="1598"/>
      <c r="L60" s="1600" t="s">
        <v>1704</v>
      </c>
      <c r="M60" s="1601" t="s">
        <v>409</v>
      </c>
      <c r="N60" s="1602"/>
    </row>
    <row r="61" spans="1:14" ht="30.6">
      <c r="A61" s="1596">
        <v>24</v>
      </c>
      <c r="B61" s="1597" t="s">
        <v>1326</v>
      </c>
      <c r="C61" s="1598" t="s">
        <v>84</v>
      </c>
      <c r="D61" s="1599">
        <f t="shared" si="2"/>
        <v>19.45</v>
      </c>
      <c r="E61" s="1599"/>
      <c r="F61" s="1599">
        <v>19.45</v>
      </c>
      <c r="G61" s="1599"/>
      <c r="H61" s="1598" t="s">
        <v>377</v>
      </c>
      <c r="I61" s="1598" t="s">
        <v>1110</v>
      </c>
      <c r="J61" s="1598" t="s">
        <v>1674</v>
      </c>
      <c r="K61" s="1598"/>
      <c r="L61" s="1600" t="s">
        <v>1705</v>
      </c>
      <c r="M61" s="1601"/>
      <c r="N61" s="1602"/>
    </row>
    <row r="62" spans="1:14" ht="78.75" customHeight="1">
      <c r="A62" s="1596">
        <v>25</v>
      </c>
      <c r="B62" s="1597" t="s">
        <v>1706</v>
      </c>
      <c r="C62" s="1598" t="s">
        <v>84</v>
      </c>
      <c r="D62" s="1599">
        <f t="shared" si="2"/>
        <v>19.34</v>
      </c>
      <c r="E62" s="1599"/>
      <c r="F62" s="1599">
        <v>19.34</v>
      </c>
      <c r="G62" s="1599"/>
      <c r="H62" s="1598" t="s">
        <v>505</v>
      </c>
      <c r="I62" s="1598" t="s">
        <v>1110</v>
      </c>
      <c r="J62" s="1598" t="s">
        <v>1670</v>
      </c>
      <c r="K62" s="1598"/>
      <c r="L62" s="1600" t="s">
        <v>1707</v>
      </c>
      <c r="M62" s="1601"/>
      <c r="N62" s="1602"/>
    </row>
    <row r="63" spans="1:14" ht="30.6">
      <c r="A63" s="1596">
        <v>26</v>
      </c>
      <c r="B63" s="1597" t="s">
        <v>1708</v>
      </c>
      <c r="C63" s="1598" t="s">
        <v>84</v>
      </c>
      <c r="D63" s="1599">
        <f t="shared" si="2"/>
        <v>36.299999999999997</v>
      </c>
      <c r="E63" s="1599"/>
      <c r="F63" s="1599">
        <v>36.299999999999997</v>
      </c>
      <c r="G63" s="1599"/>
      <c r="H63" s="1598" t="s">
        <v>505</v>
      </c>
      <c r="I63" s="1598" t="s">
        <v>1110</v>
      </c>
      <c r="J63" s="1598" t="s">
        <v>1670</v>
      </c>
      <c r="K63" s="1598"/>
      <c r="L63" s="1600" t="s">
        <v>1709</v>
      </c>
      <c r="M63" s="1601"/>
      <c r="N63" s="1602"/>
    </row>
    <row r="64" spans="1:14" ht="30.6">
      <c r="A64" s="1596">
        <v>27</v>
      </c>
      <c r="B64" s="1597" t="s">
        <v>1710</v>
      </c>
      <c r="C64" s="1598" t="s">
        <v>84</v>
      </c>
      <c r="D64" s="1599">
        <f t="shared" si="2"/>
        <v>11.71</v>
      </c>
      <c r="E64" s="1599"/>
      <c r="F64" s="1599">
        <v>11.71</v>
      </c>
      <c r="G64" s="1599"/>
      <c r="H64" s="1598" t="s">
        <v>505</v>
      </c>
      <c r="I64" s="1598" t="s">
        <v>1110</v>
      </c>
      <c r="J64" s="1598" t="s">
        <v>1670</v>
      </c>
      <c r="K64" s="1598"/>
      <c r="L64" s="1600" t="s">
        <v>1162</v>
      </c>
      <c r="M64" s="1601"/>
      <c r="N64" s="1602"/>
    </row>
    <row r="65" spans="1:15" ht="30.6">
      <c r="A65" s="1596">
        <v>28</v>
      </c>
      <c r="B65" s="1597" t="s">
        <v>1711</v>
      </c>
      <c r="C65" s="1598" t="s">
        <v>84</v>
      </c>
      <c r="D65" s="1599">
        <f t="shared" si="2"/>
        <v>56.256950000000003</v>
      </c>
      <c r="E65" s="1599"/>
      <c r="F65" s="1599">
        <v>56.256950000000003</v>
      </c>
      <c r="G65" s="1599"/>
      <c r="H65" s="1598" t="s">
        <v>505</v>
      </c>
      <c r="I65" s="1598" t="s">
        <v>1110</v>
      </c>
      <c r="J65" s="1598" t="s">
        <v>1674</v>
      </c>
      <c r="K65" s="1598"/>
      <c r="L65" s="1600" t="s">
        <v>1710</v>
      </c>
      <c r="M65" s="1601"/>
      <c r="N65" s="1602"/>
    </row>
    <row r="66" spans="1:15" ht="30.6">
      <c r="A66" s="1596">
        <v>29</v>
      </c>
      <c r="B66" s="1597" t="s">
        <v>1327</v>
      </c>
      <c r="C66" s="1598" t="s">
        <v>84</v>
      </c>
      <c r="D66" s="1599">
        <f t="shared" si="2"/>
        <v>23.79</v>
      </c>
      <c r="E66" s="1599"/>
      <c r="F66" s="1599">
        <v>23.79</v>
      </c>
      <c r="G66" s="1599"/>
      <c r="H66" s="1598" t="s">
        <v>505</v>
      </c>
      <c r="I66" s="1598" t="s">
        <v>1113</v>
      </c>
      <c r="J66" s="1598" t="s">
        <v>1674</v>
      </c>
      <c r="K66" s="1598"/>
      <c r="L66" s="1600" t="s">
        <v>1712</v>
      </c>
      <c r="M66" s="1601" t="s">
        <v>1328</v>
      </c>
      <c r="N66" s="1602" t="s">
        <v>1329</v>
      </c>
    </row>
    <row r="67" spans="1:15" ht="30.6">
      <c r="A67" s="1596">
        <v>30</v>
      </c>
      <c r="B67" s="1597" t="s">
        <v>1710</v>
      </c>
      <c r="C67" s="1598" t="s">
        <v>84</v>
      </c>
      <c r="D67" s="1599">
        <f t="shared" si="2"/>
        <v>45.603999999999999</v>
      </c>
      <c r="E67" s="1599"/>
      <c r="F67" s="1599">
        <v>45.603999999999999</v>
      </c>
      <c r="G67" s="1599"/>
      <c r="H67" s="1598" t="s">
        <v>505</v>
      </c>
      <c r="I67" s="1598" t="s">
        <v>1110</v>
      </c>
      <c r="J67" s="1598" t="s">
        <v>1674</v>
      </c>
      <c r="K67" s="1598"/>
      <c r="L67" s="1600" t="s">
        <v>1330</v>
      </c>
      <c r="M67" s="1601"/>
      <c r="N67" s="1602"/>
    </row>
    <row r="68" spans="1:15" ht="30.6">
      <c r="A68" s="1596">
        <v>31</v>
      </c>
      <c r="B68" s="1597" t="s">
        <v>1713</v>
      </c>
      <c r="C68" s="1598" t="s">
        <v>1673</v>
      </c>
      <c r="D68" s="1599">
        <f t="shared" si="2"/>
        <v>220.65</v>
      </c>
      <c r="E68" s="1599"/>
      <c r="F68" s="1599">
        <v>220.65</v>
      </c>
      <c r="G68" s="1599"/>
      <c r="H68" s="1598" t="s">
        <v>505</v>
      </c>
      <c r="I68" s="1598" t="s">
        <v>1110</v>
      </c>
      <c r="J68" s="1598" t="s">
        <v>1674</v>
      </c>
      <c r="K68" s="1598"/>
      <c r="L68" s="1600" t="s">
        <v>1714</v>
      </c>
      <c r="M68" s="1601" t="s">
        <v>1339</v>
      </c>
      <c r="N68" s="1602" t="s">
        <v>1340</v>
      </c>
    </row>
    <row r="69" spans="1:15" ht="30.6">
      <c r="A69" s="1596">
        <v>32</v>
      </c>
      <c r="B69" s="1597" t="s">
        <v>1715</v>
      </c>
      <c r="C69" s="1598" t="s">
        <v>84</v>
      </c>
      <c r="D69" s="1599">
        <f t="shared" si="2"/>
        <v>35.216799999999999</v>
      </c>
      <c r="E69" s="1599">
        <v>10.094999999999999</v>
      </c>
      <c r="F69" s="1599">
        <v>25.1218</v>
      </c>
      <c r="G69" s="1599"/>
      <c r="H69" s="1598" t="s">
        <v>661</v>
      </c>
      <c r="I69" s="1598" t="s">
        <v>1110</v>
      </c>
      <c r="J69" s="1598" t="s">
        <v>1670</v>
      </c>
      <c r="K69" s="1598"/>
      <c r="L69" s="1600" t="s">
        <v>1716</v>
      </c>
      <c r="M69" s="1635" t="s">
        <v>1152</v>
      </c>
      <c r="N69" s="1602" t="s">
        <v>1153</v>
      </c>
    </row>
    <row r="70" spans="1:15" ht="30.6">
      <c r="A70" s="1596">
        <v>33</v>
      </c>
      <c r="B70" s="1597" t="s">
        <v>819</v>
      </c>
      <c r="C70" s="1598" t="s">
        <v>84</v>
      </c>
      <c r="D70" s="1599">
        <f t="shared" si="2"/>
        <v>10.73</v>
      </c>
      <c r="E70" s="1599">
        <v>5.3900000000000006</v>
      </c>
      <c r="F70" s="1599">
        <v>5.34</v>
      </c>
      <c r="G70" s="1599">
        <v>5.34</v>
      </c>
      <c r="H70" s="1598" t="s">
        <v>661</v>
      </c>
      <c r="I70" s="1598">
        <v>2021</v>
      </c>
      <c r="J70" s="1598" t="s">
        <v>1670</v>
      </c>
      <c r="K70" s="1598"/>
      <c r="L70" s="1600" t="s">
        <v>1717</v>
      </c>
      <c r="M70" s="1635"/>
      <c r="N70" s="1602"/>
    </row>
    <row r="71" spans="1:15" ht="45.9">
      <c r="A71" s="1596">
        <v>34</v>
      </c>
      <c r="B71" s="1597" t="s">
        <v>737</v>
      </c>
      <c r="C71" s="1598" t="s">
        <v>84</v>
      </c>
      <c r="D71" s="1599">
        <f t="shared" si="2"/>
        <v>0.08</v>
      </c>
      <c r="E71" s="1599"/>
      <c r="F71" s="1599">
        <v>0.08</v>
      </c>
      <c r="G71" s="1599">
        <v>0.08</v>
      </c>
      <c r="H71" s="1598" t="s">
        <v>661</v>
      </c>
      <c r="I71" s="1598">
        <v>2021</v>
      </c>
      <c r="J71" s="1598" t="s">
        <v>1670</v>
      </c>
      <c r="K71" s="1598"/>
      <c r="L71" s="1597" t="s">
        <v>1718</v>
      </c>
      <c r="M71" s="1636"/>
      <c r="N71" s="1598"/>
    </row>
    <row r="72" spans="1:15" ht="51.75" customHeight="1">
      <c r="A72" s="1596">
        <v>35</v>
      </c>
      <c r="B72" s="1597" t="s">
        <v>1159</v>
      </c>
      <c r="C72" s="1598" t="s">
        <v>84</v>
      </c>
      <c r="D72" s="1599">
        <f t="shared" si="2"/>
        <v>0.18</v>
      </c>
      <c r="E72" s="1599"/>
      <c r="F72" s="1599">
        <v>0.18</v>
      </c>
      <c r="G72" s="1599">
        <v>0.18</v>
      </c>
      <c r="H72" s="1598" t="s">
        <v>661</v>
      </c>
      <c r="I72" s="1598">
        <v>2021</v>
      </c>
      <c r="J72" s="1598" t="s">
        <v>1670</v>
      </c>
      <c r="K72" s="1598"/>
      <c r="L72" s="1597" t="s">
        <v>1719</v>
      </c>
      <c r="M72" s="1636"/>
      <c r="N72" s="1598"/>
    </row>
    <row r="73" spans="1:15" ht="30.6">
      <c r="A73" s="1596">
        <v>36</v>
      </c>
      <c r="B73" s="1597" t="s">
        <v>1149</v>
      </c>
      <c r="C73" s="1598" t="s">
        <v>84</v>
      </c>
      <c r="D73" s="1599">
        <f t="shared" si="2"/>
        <v>8.9227000000000007</v>
      </c>
      <c r="E73" s="1599">
        <v>8</v>
      </c>
      <c r="F73" s="1599">
        <v>0.92270000000000074</v>
      </c>
      <c r="G73" s="1599"/>
      <c r="H73" s="1598" t="s">
        <v>390</v>
      </c>
      <c r="I73" s="1598" t="s">
        <v>1110</v>
      </c>
      <c r="J73" s="1598" t="s">
        <v>1670</v>
      </c>
      <c r="K73" s="1598"/>
      <c r="L73" s="1600" t="s">
        <v>1149</v>
      </c>
      <c r="M73" s="1601" t="s">
        <v>1150</v>
      </c>
      <c r="N73" s="1602" t="s">
        <v>1151</v>
      </c>
    </row>
    <row r="74" spans="1:15" ht="30.6">
      <c r="A74" s="1596">
        <v>37</v>
      </c>
      <c r="B74" s="1597" t="s">
        <v>1720</v>
      </c>
      <c r="C74" s="1598" t="s">
        <v>84</v>
      </c>
      <c r="D74" s="1599">
        <f t="shared" si="2"/>
        <v>2.74</v>
      </c>
      <c r="E74" s="1599"/>
      <c r="F74" s="1599">
        <v>2.74</v>
      </c>
      <c r="G74" s="1599"/>
      <c r="H74" s="1598" t="s">
        <v>390</v>
      </c>
      <c r="I74" s="1598" t="s">
        <v>1110</v>
      </c>
      <c r="J74" s="1598" t="s">
        <v>1670</v>
      </c>
      <c r="K74" s="1598"/>
      <c r="L74" s="1600" t="s">
        <v>1158</v>
      </c>
      <c r="M74" s="1601"/>
      <c r="N74" s="1602"/>
    </row>
    <row r="75" spans="1:15" ht="30.6">
      <c r="A75" s="1596">
        <v>38</v>
      </c>
      <c r="B75" s="1597" t="s">
        <v>1721</v>
      </c>
      <c r="C75" s="1610" t="s">
        <v>1722</v>
      </c>
      <c r="D75" s="1599">
        <f t="shared" si="2"/>
        <v>1349.65</v>
      </c>
      <c r="E75" s="1599">
        <v>336.34999999999997</v>
      </c>
      <c r="F75" s="1599">
        <v>1013.3000000000002</v>
      </c>
      <c r="G75" s="1599">
        <v>200</v>
      </c>
      <c r="H75" s="1637" t="s">
        <v>390</v>
      </c>
      <c r="I75" s="1598">
        <v>2021</v>
      </c>
      <c r="J75" s="1637" t="s">
        <v>1670</v>
      </c>
      <c r="K75" s="1598"/>
      <c r="L75" s="1600" t="s">
        <v>1723</v>
      </c>
      <c r="M75" s="1601" t="s">
        <v>1331</v>
      </c>
      <c r="N75" s="1602" t="s">
        <v>1332</v>
      </c>
    </row>
    <row r="76" spans="1:15" s="1648" customFormat="1" ht="61.2">
      <c r="A76" s="1638" t="s">
        <v>1724</v>
      </c>
      <c r="B76" s="1639" t="s">
        <v>1725</v>
      </c>
      <c r="C76" s="1640" t="s">
        <v>725</v>
      </c>
      <c r="D76" s="1641">
        <f t="shared" si="2"/>
        <v>30.5</v>
      </c>
      <c r="E76" s="1642">
        <v>28.76</v>
      </c>
      <c r="F76" s="1642">
        <v>1.74</v>
      </c>
      <c r="G76" s="1642">
        <v>6.82</v>
      </c>
      <c r="H76" s="1640" t="s">
        <v>390</v>
      </c>
      <c r="I76" s="1643">
        <v>2021</v>
      </c>
      <c r="J76" s="1643" t="s">
        <v>1670</v>
      </c>
      <c r="K76" s="1643"/>
      <c r="L76" s="1644" t="s">
        <v>1726</v>
      </c>
      <c r="M76" s="1645"/>
      <c r="N76" s="1646"/>
      <c r="O76" s="1647"/>
    </row>
    <row r="77" spans="1:15" s="1648" customFormat="1" ht="30.6">
      <c r="A77" s="1638" t="s">
        <v>1727</v>
      </c>
      <c r="B77" s="1649" t="s">
        <v>809</v>
      </c>
      <c r="C77" s="1643" t="s">
        <v>725</v>
      </c>
      <c r="D77" s="1641">
        <f t="shared" si="2"/>
        <v>140.1</v>
      </c>
      <c r="E77" s="1650">
        <v>64.3</v>
      </c>
      <c r="F77" s="1650">
        <v>75.8</v>
      </c>
      <c r="G77" s="1650">
        <v>5.5</v>
      </c>
      <c r="H77" s="1640" t="s">
        <v>390</v>
      </c>
      <c r="I77" s="1643">
        <v>2021</v>
      </c>
      <c r="J77" s="1643" t="s">
        <v>1670</v>
      </c>
      <c r="K77" s="1643"/>
      <c r="L77" s="1651" t="s">
        <v>1728</v>
      </c>
      <c r="M77" s="1645"/>
      <c r="N77" s="1646"/>
    </row>
    <row r="78" spans="1:15" s="1648" customFormat="1" ht="30.6">
      <c r="A78" s="1638" t="s">
        <v>1729</v>
      </c>
      <c r="B78" s="1639" t="s">
        <v>1730</v>
      </c>
      <c r="C78" s="1643" t="s">
        <v>725</v>
      </c>
      <c r="D78" s="1641">
        <f t="shared" si="2"/>
        <v>173.8</v>
      </c>
      <c r="E78" s="1650">
        <v>105.5</v>
      </c>
      <c r="F78" s="1650">
        <v>68.3</v>
      </c>
      <c r="G78" s="1650"/>
      <c r="H78" s="1640" t="s">
        <v>390</v>
      </c>
      <c r="I78" s="1643"/>
      <c r="J78" s="1643" t="s">
        <v>1670</v>
      </c>
      <c r="K78" s="1643"/>
      <c r="L78" s="1652"/>
      <c r="M78" s="1653"/>
      <c r="N78" s="1654"/>
    </row>
    <row r="79" spans="1:15" s="1648" customFormat="1" ht="30.6">
      <c r="A79" s="1638" t="s">
        <v>1731</v>
      </c>
      <c r="B79" s="1639" t="s">
        <v>1732</v>
      </c>
      <c r="C79" s="1640" t="s">
        <v>725</v>
      </c>
      <c r="D79" s="1641">
        <f t="shared" si="2"/>
        <v>64.19</v>
      </c>
      <c r="E79" s="1642">
        <v>50.19</v>
      </c>
      <c r="F79" s="1642">
        <v>14</v>
      </c>
      <c r="G79" s="1642"/>
      <c r="H79" s="1640" t="s">
        <v>390</v>
      </c>
      <c r="I79" s="1643"/>
      <c r="J79" s="1643" t="s">
        <v>1670</v>
      </c>
      <c r="K79" s="1643"/>
      <c r="L79" s="1639"/>
      <c r="M79" s="1655"/>
      <c r="N79" s="1643"/>
    </row>
    <row r="80" spans="1:15" s="1648" customFormat="1" ht="30.6">
      <c r="A80" s="1638" t="s">
        <v>1733</v>
      </c>
      <c r="B80" s="1639" t="s">
        <v>1734</v>
      </c>
      <c r="C80" s="1640" t="s">
        <v>725</v>
      </c>
      <c r="D80" s="1641">
        <f t="shared" si="2"/>
        <v>67.699999999999989</v>
      </c>
      <c r="E80" s="1642">
        <v>21.9</v>
      </c>
      <c r="F80" s="1642">
        <v>45.8</v>
      </c>
      <c r="G80" s="1642"/>
      <c r="H80" s="1640" t="s">
        <v>390</v>
      </c>
      <c r="I80" s="1643"/>
      <c r="J80" s="1643" t="s">
        <v>1670</v>
      </c>
      <c r="K80" s="1643"/>
      <c r="L80" s="1639"/>
      <c r="M80" s="1655"/>
      <c r="N80" s="1643"/>
    </row>
    <row r="81" spans="1:14" s="1648" customFormat="1" ht="30.6">
      <c r="A81" s="1638" t="s">
        <v>1735</v>
      </c>
      <c r="B81" s="1639" t="s">
        <v>1736</v>
      </c>
      <c r="C81" s="1640" t="s">
        <v>725</v>
      </c>
      <c r="D81" s="1641">
        <f t="shared" si="2"/>
        <v>139.30000000000001</v>
      </c>
      <c r="E81" s="1642">
        <v>65.7</v>
      </c>
      <c r="F81" s="1642">
        <v>73.599999999999994</v>
      </c>
      <c r="G81" s="1642"/>
      <c r="H81" s="1640" t="s">
        <v>390</v>
      </c>
      <c r="I81" s="1643"/>
      <c r="J81" s="1643" t="s">
        <v>1670</v>
      </c>
      <c r="K81" s="1643"/>
      <c r="L81" s="1639"/>
      <c r="M81" s="1655"/>
      <c r="N81" s="1643"/>
    </row>
    <row r="82" spans="1:14" s="1648" customFormat="1" ht="30.6">
      <c r="A82" s="1638" t="s">
        <v>1737</v>
      </c>
      <c r="B82" s="1656" t="s">
        <v>811</v>
      </c>
      <c r="C82" s="1643" t="s">
        <v>725</v>
      </c>
      <c r="D82" s="1641">
        <f t="shared" si="2"/>
        <v>34.700000000000003</v>
      </c>
      <c r="E82" s="1641"/>
      <c r="F82" s="1641">
        <v>34.700000000000003</v>
      </c>
      <c r="G82" s="1641">
        <v>19.399999999999999</v>
      </c>
      <c r="H82" s="1166" t="s">
        <v>812</v>
      </c>
      <c r="I82" s="1643">
        <v>2021</v>
      </c>
      <c r="J82" s="1643" t="s">
        <v>1670</v>
      </c>
      <c r="K82" s="1643"/>
      <c r="L82" s="1656" t="s">
        <v>1738</v>
      </c>
      <c r="M82" s="1655"/>
      <c r="N82" s="1643"/>
    </row>
    <row r="83" spans="1:14" s="1665" customFormat="1" ht="30.6">
      <c r="A83" s="1657">
        <v>39</v>
      </c>
      <c r="B83" s="1658" t="s">
        <v>1739</v>
      </c>
      <c r="C83" s="1637" t="s">
        <v>725</v>
      </c>
      <c r="D83" s="1659">
        <f t="shared" si="2"/>
        <v>48.3</v>
      </c>
      <c r="E83" s="1660"/>
      <c r="F83" s="1660">
        <v>48.3</v>
      </c>
      <c r="G83" s="1660"/>
      <c r="H83" s="1661" t="s">
        <v>390</v>
      </c>
      <c r="I83" s="1637"/>
      <c r="J83" s="1637" t="s">
        <v>1670</v>
      </c>
      <c r="K83" s="1637"/>
      <c r="L83" s="1662"/>
      <c r="M83" s="1663"/>
      <c r="N83" s="1664"/>
    </row>
    <row r="84" spans="1:14" ht="45.9">
      <c r="A84" s="1596">
        <v>40</v>
      </c>
      <c r="B84" s="1631" t="s">
        <v>1740</v>
      </c>
      <c r="C84" s="1610" t="s">
        <v>725</v>
      </c>
      <c r="D84" s="1599">
        <f t="shared" si="2"/>
        <v>3.5</v>
      </c>
      <c r="E84" s="1604"/>
      <c r="F84" s="1604">
        <v>3.5</v>
      </c>
      <c r="G84" s="1604">
        <v>3.5</v>
      </c>
      <c r="H84" s="1610" t="s">
        <v>390</v>
      </c>
      <c r="I84" s="1598">
        <v>2021</v>
      </c>
      <c r="J84" s="1598" t="s">
        <v>1670</v>
      </c>
      <c r="K84" s="1598"/>
      <c r="L84" s="1632" t="s">
        <v>1741</v>
      </c>
      <c r="M84" s="1633" t="s">
        <v>726</v>
      </c>
      <c r="N84" s="1602"/>
    </row>
    <row r="85" spans="1:14" ht="72" customHeight="1">
      <c r="A85" s="1657">
        <v>41</v>
      </c>
      <c r="B85" s="1597" t="s">
        <v>1333</v>
      </c>
      <c r="C85" s="1598" t="s">
        <v>84</v>
      </c>
      <c r="D85" s="1599">
        <f t="shared" si="2"/>
        <v>1.7342</v>
      </c>
      <c r="E85" s="1599">
        <v>1.46</v>
      </c>
      <c r="F85" s="1599">
        <v>0.2742</v>
      </c>
      <c r="G85" s="1599"/>
      <c r="H85" s="1598" t="s">
        <v>390</v>
      </c>
      <c r="I85" s="1598" t="s">
        <v>1113</v>
      </c>
      <c r="J85" s="1598" t="s">
        <v>1674</v>
      </c>
      <c r="K85" s="1598"/>
      <c r="L85" s="1600" t="s">
        <v>1333</v>
      </c>
      <c r="M85" s="1601" t="s">
        <v>1334</v>
      </c>
      <c r="N85" s="1602" t="s">
        <v>1335</v>
      </c>
    </row>
    <row r="86" spans="1:14" ht="30.6">
      <c r="A86" s="1596">
        <v>42</v>
      </c>
      <c r="B86" s="1597" t="s">
        <v>1336</v>
      </c>
      <c r="C86" s="1598" t="s">
        <v>84</v>
      </c>
      <c r="D86" s="1599">
        <f t="shared" si="2"/>
        <v>31</v>
      </c>
      <c r="E86" s="1599">
        <v>24.09</v>
      </c>
      <c r="F86" s="1599">
        <v>6.91</v>
      </c>
      <c r="G86" s="1599"/>
      <c r="H86" s="1598" t="s">
        <v>390</v>
      </c>
      <c r="I86" s="1598" t="s">
        <v>1113</v>
      </c>
      <c r="J86" s="1598" t="s">
        <v>1674</v>
      </c>
      <c r="K86" s="1598"/>
      <c r="L86" s="1600" t="s">
        <v>1742</v>
      </c>
      <c r="M86" s="1601"/>
      <c r="N86" s="1602"/>
    </row>
    <row r="87" spans="1:14" ht="30.6">
      <c r="A87" s="1657">
        <v>43</v>
      </c>
      <c r="B87" s="1597" t="s">
        <v>1337</v>
      </c>
      <c r="C87" s="1598" t="s">
        <v>84</v>
      </c>
      <c r="D87" s="1599">
        <f t="shared" si="2"/>
        <v>22.29</v>
      </c>
      <c r="E87" s="1599">
        <v>3.8</v>
      </c>
      <c r="F87" s="1599">
        <v>18.489999999999998</v>
      </c>
      <c r="G87" s="1599"/>
      <c r="H87" s="1598" t="s">
        <v>390</v>
      </c>
      <c r="I87" s="1598" t="s">
        <v>1113</v>
      </c>
      <c r="J87" s="1598" t="s">
        <v>1674</v>
      </c>
      <c r="K87" s="1598"/>
      <c r="L87" s="1600" t="s">
        <v>1743</v>
      </c>
      <c r="M87" s="1601"/>
      <c r="N87" s="1602"/>
    </row>
    <row r="88" spans="1:14" ht="45.9">
      <c r="A88" s="1596">
        <v>44</v>
      </c>
      <c r="B88" s="1597" t="s">
        <v>733</v>
      </c>
      <c r="C88" s="1598" t="s">
        <v>84</v>
      </c>
      <c r="D88" s="1599">
        <f t="shared" si="2"/>
        <v>0.16</v>
      </c>
      <c r="E88" s="1599"/>
      <c r="F88" s="1599">
        <v>0.16</v>
      </c>
      <c r="G88" s="1599">
        <v>0.16</v>
      </c>
      <c r="H88" s="1598" t="s">
        <v>464</v>
      </c>
      <c r="I88" s="1598">
        <v>2021</v>
      </c>
      <c r="J88" s="1598" t="s">
        <v>1670</v>
      </c>
      <c r="K88" s="1598"/>
      <c r="L88" s="1597" t="s">
        <v>1744</v>
      </c>
      <c r="M88" s="1636"/>
      <c r="N88" s="1598"/>
    </row>
    <row r="89" spans="1:14" ht="45.9">
      <c r="A89" s="1657">
        <v>45</v>
      </c>
      <c r="B89" s="1597" t="s">
        <v>734</v>
      </c>
      <c r="C89" s="1598" t="s">
        <v>84</v>
      </c>
      <c r="D89" s="1599">
        <f t="shared" si="2"/>
        <v>0.22</v>
      </c>
      <c r="E89" s="1599"/>
      <c r="F89" s="1599">
        <v>0.22</v>
      </c>
      <c r="G89" s="1599">
        <v>0.22</v>
      </c>
      <c r="H89" s="1598" t="s">
        <v>464</v>
      </c>
      <c r="I89" s="1598">
        <v>2021</v>
      </c>
      <c r="J89" s="1598" t="s">
        <v>1670</v>
      </c>
      <c r="K89" s="1598"/>
      <c r="L89" s="1597" t="s">
        <v>1745</v>
      </c>
      <c r="M89" s="1636"/>
      <c r="N89" s="1598"/>
    </row>
    <row r="90" spans="1:14" ht="45.9">
      <c r="A90" s="1596">
        <v>46</v>
      </c>
      <c r="B90" s="1631" t="s">
        <v>1746</v>
      </c>
      <c r="C90" s="1610" t="s">
        <v>84</v>
      </c>
      <c r="D90" s="1599">
        <f t="shared" si="2"/>
        <v>0.11</v>
      </c>
      <c r="E90" s="1604"/>
      <c r="F90" s="1604">
        <v>0.11</v>
      </c>
      <c r="G90" s="1604">
        <v>0.11</v>
      </c>
      <c r="H90" s="1610" t="s">
        <v>400</v>
      </c>
      <c r="I90" s="1598">
        <v>2021</v>
      </c>
      <c r="J90" s="1598" t="s">
        <v>1670</v>
      </c>
      <c r="K90" s="1598"/>
      <c r="L90" s="1632" t="s">
        <v>1746</v>
      </c>
      <c r="M90" s="1633"/>
      <c r="N90" s="1602"/>
    </row>
    <row r="91" spans="1:14" ht="30.6">
      <c r="A91" s="1657">
        <v>47</v>
      </c>
      <c r="B91" s="1597" t="s">
        <v>1341</v>
      </c>
      <c r="C91" s="1598" t="s">
        <v>84</v>
      </c>
      <c r="D91" s="1599">
        <f t="shared" si="2"/>
        <v>6.5</v>
      </c>
      <c r="E91" s="1599"/>
      <c r="F91" s="1599">
        <v>6.5</v>
      </c>
      <c r="G91" s="1599"/>
      <c r="H91" s="1598" t="s">
        <v>400</v>
      </c>
      <c r="I91" s="1598" t="s">
        <v>1110</v>
      </c>
      <c r="J91" s="1598" t="s">
        <v>1674</v>
      </c>
      <c r="K91" s="1598"/>
      <c r="L91" s="1600" t="s">
        <v>1747</v>
      </c>
      <c r="M91" s="1601" t="s">
        <v>1342</v>
      </c>
      <c r="N91" s="1602" t="s">
        <v>1343</v>
      </c>
    </row>
    <row r="92" spans="1:14" ht="18.600000000000001" customHeight="1">
      <c r="A92" s="1596">
        <v>48</v>
      </c>
      <c r="B92" s="1597" t="s">
        <v>1748</v>
      </c>
      <c r="C92" s="1598" t="s">
        <v>84</v>
      </c>
      <c r="D92" s="1599">
        <f>E92+F92</f>
        <v>17.5</v>
      </c>
      <c r="E92" s="1599"/>
      <c r="F92" s="1599">
        <v>17.5</v>
      </c>
      <c r="G92" s="1599"/>
      <c r="H92" s="1598" t="s">
        <v>400</v>
      </c>
      <c r="I92" s="1598" t="s">
        <v>1110</v>
      </c>
      <c r="J92" s="1598" t="s">
        <v>1674</v>
      </c>
      <c r="K92" s="1598"/>
      <c r="L92" s="1600" t="s">
        <v>1376</v>
      </c>
      <c r="M92" s="1601"/>
      <c r="N92" s="1602"/>
    </row>
    <row r="93" spans="1:14" ht="30.6">
      <c r="A93" s="1657">
        <v>49</v>
      </c>
      <c r="B93" s="1597" t="s">
        <v>1749</v>
      </c>
      <c r="C93" s="1598" t="s">
        <v>84</v>
      </c>
      <c r="D93" s="1599">
        <f>E93+F93</f>
        <v>20</v>
      </c>
      <c r="E93" s="1599"/>
      <c r="F93" s="1599">
        <v>20</v>
      </c>
      <c r="G93" s="1599"/>
      <c r="H93" s="1598" t="s">
        <v>423</v>
      </c>
      <c r="I93" s="1598"/>
      <c r="J93" s="1598" t="s">
        <v>1670</v>
      </c>
      <c r="K93" s="1598"/>
      <c r="L93" s="1600"/>
      <c r="M93" s="1601"/>
      <c r="N93" s="1602"/>
    </row>
    <row r="94" spans="1:14" ht="30.6">
      <c r="A94" s="1596">
        <v>50</v>
      </c>
      <c r="B94" s="1597" t="s">
        <v>1750</v>
      </c>
      <c r="C94" s="1598" t="s">
        <v>84</v>
      </c>
      <c r="D94" s="1599">
        <f t="shared" si="2"/>
        <v>2</v>
      </c>
      <c r="E94" s="1599"/>
      <c r="F94" s="1599">
        <v>2</v>
      </c>
      <c r="G94" s="1599"/>
      <c r="H94" s="1598" t="s">
        <v>622</v>
      </c>
      <c r="I94" s="1598" t="s">
        <v>1113</v>
      </c>
      <c r="J94" s="1598" t="s">
        <v>1670</v>
      </c>
      <c r="K94" s="1598"/>
      <c r="L94" s="1600" t="s">
        <v>1751</v>
      </c>
      <c r="M94" s="1601" t="s">
        <v>1147</v>
      </c>
      <c r="N94" s="1602" t="s">
        <v>1148</v>
      </c>
    </row>
    <row r="95" spans="1:14">
      <c r="A95" s="1596">
        <v>54</v>
      </c>
      <c r="B95" s="1597" t="s">
        <v>1752</v>
      </c>
      <c r="C95" s="1598" t="s">
        <v>84</v>
      </c>
      <c r="D95" s="1599">
        <f t="shared" si="2"/>
        <v>50</v>
      </c>
      <c r="E95" s="1599"/>
      <c r="F95" s="1599">
        <v>50</v>
      </c>
      <c r="G95" s="1599"/>
      <c r="H95" s="1598" t="s">
        <v>368</v>
      </c>
      <c r="I95" s="1598"/>
      <c r="J95" s="1598"/>
      <c r="K95" s="1598"/>
      <c r="L95" s="1600"/>
      <c r="M95" s="1601"/>
      <c r="N95" s="1602"/>
    </row>
    <row r="96" spans="1:14">
      <c r="A96" s="1657">
        <v>55</v>
      </c>
      <c r="B96" s="1597" t="s">
        <v>1753</v>
      </c>
      <c r="C96" s="1598" t="s">
        <v>84</v>
      </c>
      <c r="D96" s="1599"/>
      <c r="E96" s="1599"/>
      <c r="F96" s="1599"/>
      <c r="G96" s="1599"/>
      <c r="H96" s="1586" t="s">
        <v>1668</v>
      </c>
      <c r="I96" s="1598"/>
      <c r="J96" s="1598"/>
      <c r="K96" s="1598"/>
      <c r="L96" s="1600"/>
      <c r="M96" s="1601"/>
      <c r="N96" s="1602"/>
    </row>
    <row r="97" spans="1:14">
      <c r="A97" s="1590" t="s">
        <v>434</v>
      </c>
      <c r="B97" s="1616" t="s">
        <v>86</v>
      </c>
      <c r="C97" s="1586"/>
      <c r="D97" s="1587">
        <f t="shared" si="2"/>
        <v>6.5</v>
      </c>
      <c r="E97" s="1617">
        <f>E98</f>
        <v>0</v>
      </c>
      <c r="F97" s="1617">
        <f>F98+F99</f>
        <v>6.5</v>
      </c>
      <c r="G97" s="1617">
        <f>G98</f>
        <v>0</v>
      </c>
      <c r="H97" s="1586" t="s">
        <v>1668</v>
      </c>
      <c r="I97" s="1592"/>
      <c r="J97" s="1598"/>
      <c r="K97" s="1592"/>
      <c r="L97" s="1618" t="s">
        <v>86</v>
      </c>
      <c r="M97" s="1666"/>
      <c r="N97" s="1667"/>
    </row>
    <row r="98" spans="1:14" ht="45.9">
      <c r="A98" s="1596">
        <v>1</v>
      </c>
      <c r="B98" s="1597" t="s">
        <v>1754</v>
      </c>
      <c r="C98" s="1598" t="s">
        <v>1166</v>
      </c>
      <c r="D98" s="1599">
        <f t="shared" si="2"/>
        <v>3.2</v>
      </c>
      <c r="E98" s="1599"/>
      <c r="F98" s="1599">
        <v>3.2</v>
      </c>
      <c r="G98" s="1599"/>
      <c r="H98" s="1598" t="s">
        <v>464</v>
      </c>
      <c r="I98" s="1598" t="s">
        <v>1113</v>
      </c>
      <c r="J98" s="1598" t="s">
        <v>1670</v>
      </c>
      <c r="K98" s="1598"/>
      <c r="L98" s="1600" t="s">
        <v>1755</v>
      </c>
      <c r="M98" s="1601"/>
      <c r="N98" s="1602"/>
    </row>
    <row r="99" spans="1:14" ht="30.6">
      <c r="A99" s="1596">
        <v>2</v>
      </c>
      <c r="B99" s="1597" t="s">
        <v>1756</v>
      </c>
      <c r="C99" s="1598" t="s">
        <v>87</v>
      </c>
      <c r="D99" s="1599">
        <f t="shared" si="2"/>
        <v>3.3</v>
      </c>
      <c r="E99" s="1599"/>
      <c r="F99" s="1599">
        <v>3.3</v>
      </c>
      <c r="G99" s="1599"/>
      <c r="H99" s="1598" t="s">
        <v>464</v>
      </c>
      <c r="I99" s="1598"/>
      <c r="J99" s="1598" t="s">
        <v>1670</v>
      </c>
      <c r="K99" s="1598"/>
      <c r="L99" s="1600"/>
      <c r="M99" s="1601"/>
      <c r="N99" s="1602"/>
    </row>
    <row r="100" spans="1:14">
      <c r="A100" s="1590" t="s">
        <v>1757</v>
      </c>
      <c r="B100" s="1591" t="s">
        <v>330</v>
      </c>
      <c r="C100" s="1592"/>
      <c r="D100" s="1587">
        <f>E100+F100</f>
        <v>608.30839999999989</v>
      </c>
      <c r="E100" s="1668">
        <f>E101+E176+E194+E196+E201+E216+E218+E226+E230+E233+E236+E239</f>
        <v>131.42499999999998</v>
      </c>
      <c r="F100" s="1668">
        <f>F101+F176+F194+F196+F201+F216+F218+F226+F230+F233+F236+F239</f>
        <v>476.88339999999994</v>
      </c>
      <c r="G100" s="1668"/>
      <c r="H100" s="1586" t="s">
        <v>1668</v>
      </c>
      <c r="I100" s="1592"/>
      <c r="J100" s="1598"/>
      <c r="K100" s="1592"/>
      <c r="L100" s="1593"/>
      <c r="M100" s="1594"/>
      <c r="N100" s="1595"/>
    </row>
    <row r="101" spans="1:14">
      <c r="A101" s="1669">
        <v>1</v>
      </c>
      <c r="B101" s="1670" t="s">
        <v>97</v>
      </c>
      <c r="C101" s="1671"/>
      <c r="D101" s="1672">
        <f>E101+F101</f>
        <v>269.59439999999995</v>
      </c>
      <c r="E101" s="1673">
        <f>SUM(E102:E174)-SUM(E108:E120)</f>
        <v>37.969999999999992</v>
      </c>
      <c r="F101" s="1673">
        <f>SUM(F102:F174)-SUM(F108:F120)</f>
        <v>231.62439999999995</v>
      </c>
      <c r="G101" s="1673">
        <f>SUM(G102:G107)+SUM(G132:G173)</f>
        <v>61.83</v>
      </c>
      <c r="H101" s="1586" t="s">
        <v>1668</v>
      </c>
      <c r="I101" s="1674"/>
      <c r="J101" s="1598"/>
      <c r="K101" s="1674"/>
      <c r="L101" s="1675" t="s">
        <v>97</v>
      </c>
      <c r="M101" s="1666"/>
      <c r="N101" s="1667"/>
    </row>
    <row r="102" spans="1:14" ht="30.6">
      <c r="A102" s="1669" t="s">
        <v>38</v>
      </c>
      <c r="B102" s="1676" t="s">
        <v>1758</v>
      </c>
      <c r="C102" s="1674" t="s">
        <v>98</v>
      </c>
      <c r="D102" s="1677">
        <f t="shared" si="2"/>
        <v>30.1</v>
      </c>
      <c r="E102" s="1677"/>
      <c r="F102" s="1677">
        <v>30.1</v>
      </c>
      <c r="G102" s="1677"/>
      <c r="H102" s="1674" t="s">
        <v>1127</v>
      </c>
      <c r="I102" s="1674" t="s">
        <v>1110</v>
      </c>
      <c r="J102" s="1598" t="s">
        <v>1670</v>
      </c>
      <c r="K102" s="1674"/>
      <c r="L102" s="1678" t="s">
        <v>1759</v>
      </c>
      <c r="M102" s="1666"/>
      <c r="N102" s="1667"/>
    </row>
    <row r="103" spans="1:14" ht="45.9">
      <c r="A103" s="1669" t="s">
        <v>43</v>
      </c>
      <c r="B103" s="1656" t="s">
        <v>1760</v>
      </c>
      <c r="C103" s="1674" t="s">
        <v>98</v>
      </c>
      <c r="D103" s="1677">
        <f t="shared" si="2"/>
        <v>47.169999999999995</v>
      </c>
      <c r="E103" s="1677">
        <v>19.369999999999994</v>
      </c>
      <c r="F103" s="1672">
        <v>27.8</v>
      </c>
      <c r="G103" s="1672">
        <v>27.8</v>
      </c>
      <c r="H103" s="1674" t="s">
        <v>1761</v>
      </c>
      <c r="I103" s="1674">
        <v>2021</v>
      </c>
      <c r="J103" s="1598" t="s">
        <v>1670</v>
      </c>
      <c r="K103" s="1674"/>
      <c r="L103" s="1678" t="s">
        <v>1762</v>
      </c>
      <c r="M103" s="1666" t="s">
        <v>1187</v>
      </c>
      <c r="N103" s="1667"/>
    </row>
    <row r="104" spans="1:14" ht="45.9">
      <c r="A104" s="1669" t="s">
        <v>46</v>
      </c>
      <c r="B104" s="1676" t="s">
        <v>1763</v>
      </c>
      <c r="C104" s="1674" t="s">
        <v>98</v>
      </c>
      <c r="D104" s="1677">
        <f t="shared" si="2"/>
        <v>19.760000000000002</v>
      </c>
      <c r="E104" s="1677"/>
      <c r="F104" s="1677">
        <v>19.760000000000002</v>
      </c>
      <c r="G104" s="1677"/>
      <c r="H104" s="1674" t="s">
        <v>1184</v>
      </c>
      <c r="I104" s="1674" t="s">
        <v>1113</v>
      </c>
      <c r="J104" s="1598" t="s">
        <v>1670</v>
      </c>
      <c r="K104" s="1674"/>
      <c r="L104" s="1678" t="s">
        <v>1764</v>
      </c>
      <c r="M104" s="1666" t="s">
        <v>1183</v>
      </c>
      <c r="N104" s="1667"/>
    </row>
    <row r="105" spans="1:14" ht="45.9">
      <c r="A105" s="1669" t="s">
        <v>49</v>
      </c>
      <c r="B105" s="1676" t="s">
        <v>1765</v>
      </c>
      <c r="C105" s="1674" t="s">
        <v>98</v>
      </c>
      <c r="D105" s="1677">
        <f t="shared" si="2"/>
        <v>21.6</v>
      </c>
      <c r="E105" s="1677"/>
      <c r="F105" s="1677">
        <v>21.6</v>
      </c>
      <c r="G105" s="1677"/>
      <c r="H105" s="1674" t="s">
        <v>1766</v>
      </c>
      <c r="I105" s="1674" t="s">
        <v>1113</v>
      </c>
      <c r="J105" s="1598" t="s">
        <v>1670</v>
      </c>
      <c r="K105" s="1674"/>
      <c r="L105" s="1678" t="s">
        <v>1767</v>
      </c>
      <c r="M105" s="1666"/>
      <c r="N105" s="1667"/>
    </row>
    <row r="106" spans="1:14" s="1648" customFormat="1" ht="30.6">
      <c r="A106" s="1638" t="s">
        <v>52</v>
      </c>
      <c r="B106" s="1679" t="s">
        <v>1768</v>
      </c>
      <c r="C106" s="1643" t="s">
        <v>98</v>
      </c>
      <c r="D106" s="1641">
        <f t="shared" si="2"/>
        <v>23.75</v>
      </c>
      <c r="E106" s="1641"/>
      <c r="F106" s="1641">
        <v>23.75</v>
      </c>
      <c r="G106" s="1641">
        <v>23.75</v>
      </c>
      <c r="H106" s="1643" t="s">
        <v>1769</v>
      </c>
      <c r="I106" s="1643">
        <v>2021</v>
      </c>
      <c r="J106" s="1643" t="s">
        <v>1670</v>
      </c>
      <c r="K106" s="1643"/>
      <c r="L106" s="1680" t="s">
        <v>478</v>
      </c>
      <c r="M106" s="1655" t="s">
        <v>1199</v>
      </c>
      <c r="N106" s="1646" t="s">
        <v>1200</v>
      </c>
    </row>
    <row r="107" spans="1:14" ht="76.5">
      <c r="A107" s="1669" t="s">
        <v>55</v>
      </c>
      <c r="B107" s="1676" t="s">
        <v>1770</v>
      </c>
      <c r="C107" s="1674" t="s">
        <v>98</v>
      </c>
      <c r="D107" s="1677">
        <f t="shared" si="2"/>
        <v>20.32</v>
      </c>
      <c r="E107" s="1677"/>
      <c r="F107" s="1677">
        <v>20.32</v>
      </c>
      <c r="G107" s="1677"/>
      <c r="H107" s="1674" t="s">
        <v>1771</v>
      </c>
      <c r="I107" s="1681"/>
      <c r="J107" s="1598" t="s">
        <v>1670</v>
      </c>
      <c r="K107" s="1674"/>
      <c r="L107" s="1678" t="s">
        <v>1772</v>
      </c>
      <c r="M107" s="1666" t="s">
        <v>1167</v>
      </c>
      <c r="N107" s="1667"/>
    </row>
    <row r="108" spans="1:14" ht="30.6">
      <c r="A108" s="1669"/>
      <c r="B108" s="1676" t="s">
        <v>1168</v>
      </c>
      <c r="C108" s="1674" t="s">
        <v>98</v>
      </c>
      <c r="D108" s="1677">
        <f t="shared" si="2"/>
        <v>2.1800000000000002</v>
      </c>
      <c r="E108" s="1677"/>
      <c r="F108" s="1677">
        <v>2.1800000000000002</v>
      </c>
      <c r="G108" s="1677"/>
      <c r="H108" s="1674" t="s">
        <v>644</v>
      </c>
      <c r="I108" s="1674" t="s">
        <v>1110</v>
      </c>
      <c r="J108" s="1598" t="s">
        <v>1670</v>
      </c>
      <c r="K108" s="1674"/>
      <c r="L108" s="1678" t="s">
        <v>1168</v>
      </c>
      <c r="M108" s="1666"/>
      <c r="N108" s="1667"/>
    </row>
    <row r="109" spans="1:14" ht="30.6">
      <c r="A109" s="1669"/>
      <c r="B109" s="1676" t="s">
        <v>1169</v>
      </c>
      <c r="C109" s="1674" t="s">
        <v>98</v>
      </c>
      <c r="D109" s="1677">
        <f t="shared" si="2"/>
        <v>1.32</v>
      </c>
      <c r="E109" s="1677"/>
      <c r="F109" s="1677">
        <v>1.32</v>
      </c>
      <c r="G109" s="1677"/>
      <c r="H109" s="1674" t="s">
        <v>371</v>
      </c>
      <c r="I109" s="1674" t="s">
        <v>1110</v>
      </c>
      <c r="J109" s="1598" t="s">
        <v>1670</v>
      </c>
      <c r="K109" s="1674"/>
      <c r="L109" s="1678" t="s">
        <v>1169</v>
      </c>
      <c r="M109" s="1666"/>
      <c r="N109" s="1667"/>
    </row>
    <row r="110" spans="1:14" ht="30.6">
      <c r="A110" s="1669"/>
      <c r="B110" s="1676" t="s">
        <v>1170</v>
      </c>
      <c r="C110" s="1674" t="s">
        <v>98</v>
      </c>
      <c r="D110" s="1677">
        <f t="shared" si="2"/>
        <v>2.6</v>
      </c>
      <c r="E110" s="1677"/>
      <c r="F110" s="1677">
        <v>2.6</v>
      </c>
      <c r="G110" s="1677"/>
      <c r="H110" s="1674" t="s">
        <v>371</v>
      </c>
      <c r="I110" s="1674" t="s">
        <v>1110</v>
      </c>
      <c r="J110" s="1598" t="s">
        <v>1670</v>
      </c>
      <c r="K110" s="1674"/>
      <c r="L110" s="1678" t="s">
        <v>1170</v>
      </c>
      <c r="M110" s="1666"/>
      <c r="N110" s="1667"/>
    </row>
    <row r="111" spans="1:14" ht="30.6">
      <c r="A111" s="1669"/>
      <c r="B111" s="1676" t="s">
        <v>1171</v>
      </c>
      <c r="C111" s="1674" t="s">
        <v>98</v>
      </c>
      <c r="D111" s="1677">
        <f t="shared" si="2"/>
        <v>0.41</v>
      </c>
      <c r="E111" s="1677"/>
      <c r="F111" s="1677">
        <v>0.41</v>
      </c>
      <c r="G111" s="1677"/>
      <c r="H111" s="1674" t="s">
        <v>661</v>
      </c>
      <c r="I111" s="1674" t="s">
        <v>1110</v>
      </c>
      <c r="J111" s="1598" t="s">
        <v>1670</v>
      </c>
      <c r="K111" s="1674"/>
      <c r="L111" s="1678" t="s">
        <v>1171</v>
      </c>
      <c r="M111" s="1666"/>
      <c r="N111" s="1667"/>
    </row>
    <row r="112" spans="1:14" ht="30.6">
      <c r="A112" s="1669"/>
      <c r="B112" s="1676" t="s">
        <v>1172</v>
      </c>
      <c r="C112" s="1674" t="s">
        <v>98</v>
      </c>
      <c r="D112" s="1677">
        <f t="shared" si="2"/>
        <v>0.8</v>
      </c>
      <c r="E112" s="1677"/>
      <c r="F112" s="1677">
        <v>0.8</v>
      </c>
      <c r="G112" s="1677"/>
      <c r="H112" s="1674" t="s">
        <v>661</v>
      </c>
      <c r="I112" s="1674" t="s">
        <v>1110</v>
      </c>
      <c r="J112" s="1598" t="s">
        <v>1670</v>
      </c>
      <c r="K112" s="1674"/>
      <c r="L112" s="1678" t="s">
        <v>1172</v>
      </c>
      <c r="M112" s="1666"/>
      <c r="N112" s="1667"/>
    </row>
    <row r="113" spans="1:14" ht="30.6">
      <c r="A113" s="1669"/>
      <c r="B113" s="1676" t="s">
        <v>1173</v>
      </c>
      <c r="C113" s="1674" t="s">
        <v>98</v>
      </c>
      <c r="D113" s="1677">
        <f t="shared" si="2"/>
        <v>0.41</v>
      </c>
      <c r="E113" s="1677"/>
      <c r="F113" s="1677">
        <v>0.41</v>
      </c>
      <c r="G113" s="1677"/>
      <c r="H113" s="1674" t="s">
        <v>661</v>
      </c>
      <c r="I113" s="1674" t="s">
        <v>1110</v>
      </c>
      <c r="J113" s="1598" t="s">
        <v>1670</v>
      </c>
      <c r="K113" s="1674"/>
      <c r="L113" s="1678" t="s">
        <v>1173</v>
      </c>
      <c r="M113" s="1666"/>
      <c r="N113" s="1667"/>
    </row>
    <row r="114" spans="1:14" ht="30.6">
      <c r="A114" s="1669"/>
      <c r="B114" s="1676" t="s">
        <v>1174</v>
      </c>
      <c r="C114" s="1674" t="s">
        <v>98</v>
      </c>
      <c r="D114" s="1677">
        <f t="shared" si="2"/>
        <v>1.81</v>
      </c>
      <c r="E114" s="1677"/>
      <c r="F114" s="1677">
        <v>1.81</v>
      </c>
      <c r="G114" s="1677"/>
      <c r="H114" s="1674" t="s">
        <v>464</v>
      </c>
      <c r="I114" s="1674" t="s">
        <v>1110</v>
      </c>
      <c r="J114" s="1598" t="s">
        <v>1670</v>
      </c>
      <c r="K114" s="1674"/>
      <c r="L114" s="1678" t="s">
        <v>1174</v>
      </c>
      <c r="M114" s="1666"/>
      <c r="N114" s="1667"/>
    </row>
    <row r="115" spans="1:14" ht="30.6">
      <c r="A115" s="1669"/>
      <c r="B115" s="1676" t="s">
        <v>1175</v>
      </c>
      <c r="C115" s="1674" t="s">
        <v>98</v>
      </c>
      <c r="D115" s="1677">
        <f t="shared" si="2"/>
        <v>1.94</v>
      </c>
      <c r="E115" s="1677"/>
      <c r="F115" s="1677">
        <v>1.94</v>
      </c>
      <c r="G115" s="1677"/>
      <c r="H115" s="1674" t="s">
        <v>423</v>
      </c>
      <c r="I115" s="1674" t="s">
        <v>1110</v>
      </c>
      <c r="J115" s="1598" t="s">
        <v>1670</v>
      </c>
      <c r="K115" s="1674"/>
      <c r="L115" s="1678" t="s">
        <v>1175</v>
      </c>
      <c r="M115" s="1666"/>
      <c r="N115" s="1667"/>
    </row>
    <row r="116" spans="1:14" ht="30.6">
      <c r="A116" s="1669"/>
      <c r="B116" s="1676" t="s">
        <v>1176</v>
      </c>
      <c r="C116" s="1674" t="s">
        <v>98</v>
      </c>
      <c r="D116" s="1677">
        <f t="shared" si="2"/>
        <v>1.1000000000000001</v>
      </c>
      <c r="E116" s="1677"/>
      <c r="F116" s="1677">
        <v>1.1000000000000001</v>
      </c>
      <c r="G116" s="1677"/>
      <c r="H116" s="1674" t="s">
        <v>426</v>
      </c>
      <c r="I116" s="1674" t="s">
        <v>1110</v>
      </c>
      <c r="J116" s="1598" t="s">
        <v>1670</v>
      </c>
      <c r="K116" s="1674"/>
      <c r="L116" s="1678" t="s">
        <v>1176</v>
      </c>
      <c r="M116" s="1666"/>
      <c r="N116" s="1667"/>
    </row>
    <row r="117" spans="1:14" ht="30.6">
      <c r="A117" s="1682"/>
      <c r="B117" s="1676" t="s">
        <v>1177</v>
      </c>
      <c r="C117" s="1674" t="s">
        <v>98</v>
      </c>
      <c r="D117" s="1677">
        <f t="shared" ref="D117:D178" si="3">E117+F117</f>
        <v>3.31</v>
      </c>
      <c r="E117" s="1677"/>
      <c r="F117" s="1677">
        <v>3.31</v>
      </c>
      <c r="G117" s="1677"/>
      <c r="H117" s="1674" t="s">
        <v>400</v>
      </c>
      <c r="I117" s="1674" t="s">
        <v>1110</v>
      </c>
      <c r="J117" s="1598" t="s">
        <v>1670</v>
      </c>
      <c r="K117" s="1674"/>
      <c r="L117" s="1678" t="s">
        <v>1177</v>
      </c>
      <c r="M117" s="1666"/>
      <c r="N117" s="1667"/>
    </row>
    <row r="118" spans="1:14" ht="30.6">
      <c r="A118" s="1669"/>
      <c r="B118" s="1676" t="s">
        <v>1178</v>
      </c>
      <c r="C118" s="1674" t="s">
        <v>98</v>
      </c>
      <c r="D118" s="1677">
        <f t="shared" si="3"/>
        <v>3.1</v>
      </c>
      <c r="E118" s="1677"/>
      <c r="F118" s="1677">
        <v>3.1</v>
      </c>
      <c r="G118" s="1677"/>
      <c r="H118" s="1674" t="s">
        <v>400</v>
      </c>
      <c r="I118" s="1674" t="s">
        <v>1110</v>
      </c>
      <c r="J118" s="1598" t="s">
        <v>1670</v>
      </c>
      <c r="K118" s="1674"/>
      <c r="L118" s="1678" t="s">
        <v>1178</v>
      </c>
      <c r="M118" s="1666"/>
      <c r="N118" s="1667"/>
    </row>
    <row r="119" spans="1:14" ht="30.6">
      <c r="A119" s="1669"/>
      <c r="B119" s="1676" t="s">
        <v>1179</v>
      </c>
      <c r="C119" s="1674" t="s">
        <v>98</v>
      </c>
      <c r="D119" s="1677">
        <f t="shared" si="3"/>
        <v>0.8</v>
      </c>
      <c r="E119" s="1677"/>
      <c r="F119" s="1677">
        <v>0.8</v>
      </c>
      <c r="G119" s="1677"/>
      <c r="H119" s="1674" t="s">
        <v>400</v>
      </c>
      <c r="I119" s="1674" t="s">
        <v>1110</v>
      </c>
      <c r="J119" s="1598" t="s">
        <v>1670</v>
      </c>
      <c r="K119" s="1674"/>
      <c r="L119" s="1678" t="s">
        <v>1179</v>
      </c>
      <c r="M119" s="1666"/>
      <c r="N119" s="1667"/>
    </row>
    <row r="120" spans="1:14" ht="30.6">
      <c r="A120" s="1669"/>
      <c r="B120" s="1676" t="s">
        <v>1180</v>
      </c>
      <c r="C120" s="1674" t="s">
        <v>98</v>
      </c>
      <c r="D120" s="1677">
        <f t="shared" si="3"/>
        <v>0.54</v>
      </c>
      <c r="E120" s="1677"/>
      <c r="F120" s="1677">
        <v>0.54</v>
      </c>
      <c r="G120" s="1677"/>
      <c r="H120" s="1674" t="s">
        <v>400</v>
      </c>
      <c r="I120" s="1674" t="s">
        <v>1110</v>
      </c>
      <c r="J120" s="1598" t="s">
        <v>1670</v>
      </c>
      <c r="K120" s="1674"/>
      <c r="L120" s="1678" t="s">
        <v>1180</v>
      </c>
      <c r="M120" s="1666"/>
      <c r="N120" s="1667"/>
    </row>
    <row r="121" spans="1:14" ht="30.6">
      <c r="A121" s="1669" t="s">
        <v>59</v>
      </c>
      <c r="B121" s="1676" t="s">
        <v>626</v>
      </c>
      <c r="C121" s="1674" t="s">
        <v>98</v>
      </c>
      <c r="D121" s="1677">
        <f t="shared" si="3"/>
        <v>2.96</v>
      </c>
      <c r="E121" s="1677"/>
      <c r="F121" s="1677">
        <v>2.96</v>
      </c>
      <c r="G121" s="1677">
        <v>2.96</v>
      </c>
      <c r="H121" s="1674" t="s">
        <v>627</v>
      </c>
      <c r="I121" s="1674">
        <v>2021</v>
      </c>
      <c r="J121" s="1598" t="s">
        <v>1670</v>
      </c>
      <c r="K121" s="1674"/>
      <c r="L121" s="1678" t="s">
        <v>1773</v>
      </c>
      <c r="M121" s="1666"/>
      <c r="N121" s="1667"/>
    </row>
    <row r="122" spans="1:14" ht="30.6">
      <c r="A122" s="1669" t="s">
        <v>62</v>
      </c>
      <c r="B122" s="1676" t="s">
        <v>1774</v>
      </c>
      <c r="C122" s="1674" t="s">
        <v>98</v>
      </c>
      <c r="D122" s="1677">
        <f t="shared" si="3"/>
        <v>0.35</v>
      </c>
      <c r="E122" s="1677"/>
      <c r="F122" s="1677">
        <v>0.35</v>
      </c>
      <c r="G122" s="1677">
        <v>0.35</v>
      </c>
      <c r="H122" s="1674" t="s">
        <v>471</v>
      </c>
      <c r="I122" s="1674">
        <v>2021</v>
      </c>
      <c r="J122" s="1598" t="s">
        <v>1670</v>
      </c>
      <c r="K122" s="1674"/>
      <c r="L122" s="1678" t="s">
        <v>1775</v>
      </c>
      <c r="M122" s="1666"/>
      <c r="N122" s="1667"/>
    </row>
    <row r="123" spans="1:14" ht="30.6">
      <c r="A123" s="1669" t="s">
        <v>65</v>
      </c>
      <c r="B123" s="1676" t="s">
        <v>1776</v>
      </c>
      <c r="C123" s="1674" t="s">
        <v>98</v>
      </c>
      <c r="D123" s="1677">
        <f t="shared" si="3"/>
        <v>7.2</v>
      </c>
      <c r="E123" s="1677"/>
      <c r="F123" s="1677">
        <v>7.2</v>
      </c>
      <c r="G123" s="1677">
        <v>7.2</v>
      </c>
      <c r="H123" s="1674" t="s">
        <v>1197</v>
      </c>
      <c r="I123" s="1674">
        <v>2021</v>
      </c>
      <c r="J123" s="1598" t="s">
        <v>1670</v>
      </c>
      <c r="K123" s="1674"/>
      <c r="L123" s="1678" t="s">
        <v>1777</v>
      </c>
      <c r="M123" s="1666"/>
      <c r="N123" s="1667"/>
    </row>
    <row r="124" spans="1:14" ht="30.6">
      <c r="A124" s="1669" t="s">
        <v>826</v>
      </c>
      <c r="B124" s="1676" t="s">
        <v>1778</v>
      </c>
      <c r="C124" s="1674" t="s">
        <v>98</v>
      </c>
      <c r="D124" s="1677">
        <f t="shared" si="3"/>
        <v>1.86</v>
      </c>
      <c r="E124" s="1677"/>
      <c r="F124" s="1677">
        <v>1.86</v>
      </c>
      <c r="G124" s="1677">
        <v>1.27</v>
      </c>
      <c r="H124" s="1674" t="s">
        <v>1185</v>
      </c>
      <c r="I124" s="1674">
        <v>2021</v>
      </c>
      <c r="J124" s="1598" t="s">
        <v>1670</v>
      </c>
      <c r="K124" s="1674"/>
      <c r="L124" s="1678" t="s">
        <v>1778</v>
      </c>
      <c r="M124" s="1666"/>
      <c r="N124" s="1667"/>
    </row>
    <row r="125" spans="1:14" ht="30.6">
      <c r="A125" s="1669" t="s">
        <v>827</v>
      </c>
      <c r="B125" s="1683" t="s">
        <v>1779</v>
      </c>
      <c r="C125" s="1684" t="s">
        <v>98</v>
      </c>
      <c r="D125" s="1677">
        <f t="shared" si="3"/>
        <v>0.69000000000000006</v>
      </c>
      <c r="E125" s="1685">
        <v>0.03</v>
      </c>
      <c r="F125" s="1685">
        <v>0.66</v>
      </c>
      <c r="G125" s="1685">
        <v>0.66</v>
      </c>
      <c r="H125" s="1684" t="s">
        <v>475</v>
      </c>
      <c r="I125" s="1684">
        <v>2021</v>
      </c>
      <c r="J125" s="1598" t="s">
        <v>1670</v>
      </c>
      <c r="K125" s="1684"/>
      <c r="L125" s="1678" t="s">
        <v>1779</v>
      </c>
      <c r="M125" s="1666"/>
      <c r="N125" s="1667"/>
    </row>
    <row r="126" spans="1:14" s="1648" customFormat="1" ht="30.6">
      <c r="A126" s="1669" t="s">
        <v>828</v>
      </c>
      <c r="B126" s="1686" t="s">
        <v>1780</v>
      </c>
      <c r="C126" s="1687" t="s">
        <v>98</v>
      </c>
      <c r="D126" s="1677">
        <f t="shared" si="3"/>
        <v>0.21440000000000001</v>
      </c>
      <c r="E126" s="1687"/>
      <c r="F126" s="1688">
        <v>0.21440000000000001</v>
      </c>
      <c r="G126" s="1687"/>
      <c r="H126" s="1687" t="s">
        <v>1781</v>
      </c>
      <c r="I126" s="1643" t="s">
        <v>1113</v>
      </c>
      <c r="J126" s="1598" t="s">
        <v>1670</v>
      </c>
      <c r="K126" s="1643"/>
      <c r="L126" s="1643" t="s">
        <v>1692</v>
      </c>
    </row>
    <row r="127" spans="1:14" ht="30.6">
      <c r="A127" s="1669" t="s">
        <v>829</v>
      </c>
      <c r="B127" s="1676" t="s">
        <v>647</v>
      </c>
      <c r="C127" s="1674" t="s">
        <v>98</v>
      </c>
      <c r="D127" s="1677">
        <f t="shared" si="3"/>
        <v>0.71</v>
      </c>
      <c r="E127" s="1677"/>
      <c r="F127" s="1677">
        <v>0.71</v>
      </c>
      <c r="G127" s="1677">
        <v>0.71</v>
      </c>
      <c r="H127" s="1674" t="s">
        <v>648</v>
      </c>
      <c r="I127" s="1674">
        <v>2021</v>
      </c>
      <c r="J127" s="1598" t="s">
        <v>1670</v>
      </c>
      <c r="K127" s="1674"/>
      <c r="L127" s="1678" t="s">
        <v>1782</v>
      </c>
      <c r="M127" s="1666"/>
      <c r="N127" s="1667"/>
    </row>
    <row r="128" spans="1:14" ht="30.6">
      <c r="A128" s="1669" t="s">
        <v>831</v>
      </c>
      <c r="B128" s="1676" t="s">
        <v>380</v>
      </c>
      <c r="C128" s="1674" t="s">
        <v>98</v>
      </c>
      <c r="D128" s="1677">
        <f t="shared" si="3"/>
        <v>3.5</v>
      </c>
      <c r="E128" s="1677">
        <v>1.27</v>
      </c>
      <c r="F128" s="1677">
        <v>2.23</v>
      </c>
      <c r="G128" s="1677">
        <v>1.1499999999999999</v>
      </c>
      <c r="H128" s="1674" t="s">
        <v>1189</v>
      </c>
      <c r="I128" s="1674">
        <v>2021</v>
      </c>
      <c r="J128" s="1598" t="s">
        <v>1670</v>
      </c>
      <c r="K128" s="1674"/>
      <c r="L128" s="1678" t="s">
        <v>1783</v>
      </c>
      <c r="M128" s="1666" t="s">
        <v>1188</v>
      </c>
      <c r="N128" s="1667" t="s">
        <v>1190</v>
      </c>
    </row>
    <row r="129" spans="1:14" ht="30.6">
      <c r="A129" s="1669" t="s">
        <v>832</v>
      </c>
      <c r="B129" s="1676" t="s">
        <v>1784</v>
      </c>
      <c r="C129" s="1674" t="s">
        <v>98</v>
      </c>
      <c r="D129" s="1677">
        <f t="shared" si="3"/>
        <v>0.4</v>
      </c>
      <c r="E129" s="1677"/>
      <c r="F129" s="1677">
        <v>0.4</v>
      </c>
      <c r="G129" s="1677">
        <v>0.4</v>
      </c>
      <c r="H129" s="1674" t="s">
        <v>1785</v>
      </c>
      <c r="I129" s="1674">
        <v>2021</v>
      </c>
      <c r="J129" s="1598" t="s">
        <v>1670</v>
      </c>
      <c r="K129" s="1674"/>
      <c r="L129" s="1678" t="s">
        <v>1784</v>
      </c>
      <c r="M129" s="1666"/>
      <c r="N129" s="1667"/>
    </row>
    <row r="130" spans="1:14" ht="30.6">
      <c r="A130" s="1669" t="s">
        <v>833</v>
      </c>
      <c r="B130" s="1676" t="s">
        <v>614</v>
      </c>
      <c r="C130" s="1674" t="s">
        <v>98</v>
      </c>
      <c r="D130" s="1677">
        <f t="shared" si="3"/>
        <v>0.16</v>
      </c>
      <c r="E130" s="1677"/>
      <c r="F130" s="1677">
        <v>0.16</v>
      </c>
      <c r="G130" s="1677">
        <v>0.16</v>
      </c>
      <c r="H130" s="1674" t="s">
        <v>615</v>
      </c>
      <c r="I130" s="1674">
        <v>2021</v>
      </c>
      <c r="J130" s="1598" t="s">
        <v>1670</v>
      </c>
      <c r="K130" s="1674"/>
      <c r="L130" s="1678" t="s">
        <v>1786</v>
      </c>
      <c r="M130" s="1666"/>
      <c r="N130" s="1667"/>
    </row>
    <row r="131" spans="1:14" ht="30.6">
      <c r="A131" s="1669" t="s">
        <v>834</v>
      </c>
      <c r="B131" s="1676" t="s">
        <v>641</v>
      </c>
      <c r="C131" s="1674" t="s">
        <v>98</v>
      </c>
      <c r="D131" s="1677">
        <f t="shared" si="3"/>
        <v>0.14000000000000001</v>
      </c>
      <c r="E131" s="1677"/>
      <c r="F131" s="1677">
        <v>0.14000000000000001</v>
      </c>
      <c r="G131" s="1677">
        <v>0.14000000000000001</v>
      </c>
      <c r="H131" s="1674" t="s">
        <v>449</v>
      </c>
      <c r="I131" s="1674">
        <v>2021</v>
      </c>
      <c r="J131" s="1598" t="s">
        <v>1670</v>
      </c>
      <c r="K131" s="1674"/>
      <c r="L131" s="1678" t="s">
        <v>641</v>
      </c>
      <c r="M131" s="1666"/>
      <c r="N131" s="1667"/>
    </row>
    <row r="132" spans="1:14" ht="30.6">
      <c r="A132" s="1669" t="s">
        <v>835</v>
      </c>
      <c r="B132" s="1676" t="s">
        <v>1787</v>
      </c>
      <c r="C132" s="1674" t="s">
        <v>98</v>
      </c>
      <c r="D132" s="1677">
        <f t="shared" si="3"/>
        <v>2.7</v>
      </c>
      <c r="E132" s="1677"/>
      <c r="F132" s="1677">
        <v>2.7</v>
      </c>
      <c r="G132" s="1677">
        <v>2.7</v>
      </c>
      <c r="H132" s="1689" t="s">
        <v>411</v>
      </c>
      <c r="I132" s="1674">
        <v>2021</v>
      </c>
      <c r="J132" s="1598" t="s">
        <v>1670</v>
      </c>
      <c r="K132" s="1674"/>
      <c r="L132" s="1678" t="s">
        <v>1788</v>
      </c>
      <c r="M132" s="1666"/>
      <c r="N132" s="1667"/>
    </row>
    <row r="133" spans="1:14" ht="30.6">
      <c r="A133" s="1669" t="s">
        <v>836</v>
      </c>
      <c r="B133" s="1676" t="s">
        <v>1789</v>
      </c>
      <c r="C133" s="1674" t="s">
        <v>98</v>
      </c>
      <c r="D133" s="1677">
        <f t="shared" si="3"/>
        <v>1.41</v>
      </c>
      <c r="E133" s="1677"/>
      <c r="F133" s="1677">
        <v>1.41</v>
      </c>
      <c r="G133" s="1677"/>
      <c r="H133" s="1674" t="s">
        <v>509</v>
      </c>
      <c r="I133" s="1690" t="s">
        <v>1110</v>
      </c>
      <c r="J133" s="1598" t="s">
        <v>1670</v>
      </c>
      <c r="K133" s="1674"/>
      <c r="L133" s="1678" t="s">
        <v>1789</v>
      </c>
      <c r="M133" s="1666" t="s">
        <v>1202</v>
      </c>
      <c r="N133" s="1667"/>
    </row>
    <row r="134" spans="1:14" ht="30.6">
      <c r="A134" s="1669" t="s">
        <v>837</v>
      </c>
      <c r="B134" s="1676" t="s">
        <v>1790</v>
      </c>
      <c r="C134" s="1674" t="s">
        <v>98</v>
      </c>
      <c r="D134" s="1677">
        <f t="shared" si="3"/>
        <v>1.48</v>
      </c>
      <c r="E134" s="1677"/>
      <c r="F134" s="1677">
        <v>1.48</v>
      </c>
      <c r="G134" s="1677">
        <v>1.48</v>
      </c>
      <c r="H134" s="1674" t="s">
        <v>368</v>
      </c>
      <c r="I134" s="1674">
        <v>2021</v>
      </c>
      <c r="J134" s="1598" t="s">
        <v>1670</v>
      </c>
      <c r="K134" s="1674"/>
      <c r="L134" s="1678" t="s">
        <v>1791</v>
      </c>
      <c r="M134" s="1666"/>
      <c r="N134" s="1667"/>
    </row>
    <row r="135" spans="1:14" ht="30.6">
      <c r="A135" s="1669" t="s">
        <v>838</v>
      </c>
      <c r="B135" s="1676" t="s">
        <v>639</v>
      </c>
      <c r="C135" s="1674" t="s">
        <v>98</v>
      </c>
      <c r="D135" s="1677">
        <f t="shared" si="3"/>
        <v>0.9</v>
      </c>
      <c r="E135" s="1677"/>
      <c r="F135" s="1677">
        <v>0.9</v>
      </c>
      <c r="G135" s="1677">
        <v>0.9</v>
      </c>
      <c r="H135" s="1674" t="s">
        <v>368</v>
      </c>
      <c r="I135" s="1674">
        <v>2021</v>
      </c>
      <c r="J135" s="1598" t="s">
        <v>1670</v>
      </c>
      <c r="K135" s="1674"/>
      <c r="L135" s="1678" t="s">
        <v>1792</v>
      </c>
      <c r="M135" s="1666"/>
      <c r="N135" s="1667"/>
    </row>
    <row r="136" spans="1:14" ht="30.6">
      <c r="A136" s="1669" t="s">
        <v>839</v>
      </c>
      <c r="B136" s="1676" t="s">
        <v>479</v>
      </c>
      <c r="C136" s="1674" t="s">
        <v>98</v>
      </c>
      <c r="D136" s="1677">
        <f t="shared" si="3"/>
        <v>1.65</v>
      </c>
      <c r="E136" s="1677">
        <v>1.27</v>
      </c>
      <c r="F136" s="1677">
        <v>0.38</v>
      </c>
      <c r="G136" s="1677">
        <v>0.38</v>
      </c>
      <c r="H136" s="1674" t="s">
        <v>368</v>
      </c>
      <c r="I136" s="1674">
        <v>2021</v>
      </c>
      <c r="J136" s="1598" t="s">
        <v>1670</v>
      </c>
      <c r="K136" s="1674"/>
      <c r="L136" s="1678" t="s">
        <v>1793</v>
      </c>
      <c r="M136" s="1666"/>
      <c r="N136" s="1667"/>
    </row>
    <row r="137" spans="1:14" ht="30.6">
      <c r="A137" s="1669" t="s">
        <v>840</v>
      </c>
      <c r="B137" s="1676" t="s">
        <v>1201</v>
      </c>
      <c r="C137" s="1674" t="s">
        <v>98</v>
      </c>
      <c r="D137" s="1677">
        <f t="shared" si="3"/>
        <v>2.9</v>
      </c>
      <c r="E137" s="1677"/>
      <c r="F137" s="1677">
        <v>2.9</v>
      </c>
      <c r="G137" s="1677"/>
      <c r="H137" s="1674" t="s">
        <v>368</v>
      </c>
      <c r="I137" s="1674" t="s">
        <v>1113</v>
      </c>
      <c r="J137" s="1598" t="s">
        <v>1670</v>
      </c>
      <c r="K137" s="1674"/>
      <c r="L137" s="1678" t="s">
        <v>1794</v>
      </c>
      <c r="M137" s="1666"/>
      <c r="N137" s="1667"/>
    </row>
    <row r="138" spans="1:14" ht="30.6">
      <c r="A138" s="1669" t="s">
        <v>841</v>
      </c>
      <c r="B138" s="1676" t="s">
        <v>1186</v>
      </c>
      <c r="C138" s="1674" t="s">
        <v>98</v>
      </c>
      <c r="D138" s="1677">
        <f t="shared" si="3"/>
        <v>3</v>
      </c>
      <c r="E138" s="1677"/>
      <c r="F138" s="1677">
        <v>3</v>
      </c>
      <c r="G138" s="1677"/>
      <c r="H138" s="1674" t="s">
        <v>368</v>
      </c>
      <c r="I138" s="1674" t="s">
        <v>1110</v>
      </c>
      <c r="J138" s="1598" t="s">
        <v>1670</v>
      </c>
      <c r="K138" s="1674"/>
      <c r="L138" s="1678" t="s">
        <v>1795</v>
      </c>
      <c r="M138" s="1666"/>
      <c r="N138" s="1667"/>
    </row>
    <row r="139" spans="1:14" ht="30.6">
      <c r="A139" s="1669" t="s">
        <v>842</v>
      </c>
      <c r="B139" s="1676" t="s">
        <v>1796</v>
      </c>
      <c r="C139" s="1674" t="s">
        <v>98</v>
      </c>
      <c r="D139" s="1677">
        <f t="shared" si="3"/>
        <v>1.5</v>
      </c>
      <c r="E139" s="1677"/>
      <c r="F139" s="1677">
        <v>1.5</v>
      </c>
      <c r="G139" s="1677"/>
      <c r="H139" s="1674" t="s">
        <v>368</v>
      </c>
      <c r="I139" s="1674" t="s">
        <v>1113</v>
      </c>
      <c r="J139" s="1598" t="s">
        <v>1674</v>
      </c>
      <c r="K139" s="1674"/>
      <c r="L139" s="1678" t="s">
        <v>1797</v>
      </c>
      <c r="M139" s="1666"/>
      <c r="N139" s="1667"/>
    </row>
    <row r="140" spans="1:14" ht="30.6">
      <c r="A140" s="1669" t="s">
        <v>843</v>
      </c>
      <c r="B140" s="1676" t="s">
        <v>1798</v>
      </c>
      <c r="C140" s="1674" t="s">
        <v>98</v>
      </c>
      <c r="D140" s="1677">
        <f t="shared" si="3"/>
        <v>0.21</v>
      </c>
      <c r="E140" s="1677"/>
      <c r="F140" s="1677">
        <v>0.21</v>
      </c>
      <c r="G140" s="1677"/>
      <c r="H140" s="1674" t="s">
        <v>796</v>
      </c>
      <c r="I140" s="1674" t="s">
        <v>1113</v>
      </c>
      <c r="J140" s="1598" t="s">
        <v>1670</v>
      </c>
      <c r="K140" s="1674"/>
      <c r="L140" s="1678"/>
      <c r="M140" s="1666"/>
      <c r="N140" s="1667"/>
    </row>
    <row r="141" spans="1:14" ht="30.6">
      <c r="A141" s="1669" t="s">
        <v>844</v>
      </c>
      <c r="B141" s="1676" t="s">
        <v>1799</v>
      </c>
      <c r="C141" s="1674" t="s">
        <v>98</v>
      </c>
      <c r="D141" s="1677">
        <f t="shared" si="3"/>
        <v>0.1</v>
      </c>
      <c r="E141" s="1677"/>
      <c r="F141" s="1677">
        <v>0.1</v>
      </c>
      <c r="G141" s="1677"/>
      <c r="H141" s="1674" t="s">
        <v>796</v>
      </c>
      <c r="I141" s="1674" t="s">
        <v>1113</v>
      </c>
      <c r="J141" s="1598" t="s">
        <v>1670</v>
      </c>
      <c r="K141" s="1674"/>
      <c r="L141" s="1678"/>
      <c r="M141" s="1666"/>
      <c r="N141" s="1667"/>
    </row>
    <row r="142" spans="1:14" s="1648" customFormat="1" ht="30.6">
      <c r="A142" s="1669" t="s">
        <v>1800</v>
      </c>
      <c r="B142" s="1676" t="s">
        <v>1182</v>
      </c>
      <c r="C142" s="1674" t="s">
        <v>98</v>
      </c>
      <c r="D142" s="1677">
        <f t="shared" si="3"/>
        <v>0.33</v>
      </c>
      <c r="E142" s="1677"/>
      <c r="F142" s="1677">
        <v>0.33</v>
      </c>
      <c r="G142" s="1677"/>
      <c r="H142" s="1674" t="s">
        <v>796</v>
      </c>
      <c r="I142" s="1674" t="s">
        <v>1113</v>
      </c>
      <c r="J142" s="1598" t="s">
        <v>1670</v>
      </c>
      <c r="K142" s="1674"/>
      <c r="L142" s="1676" t="s">
        <v>1801</v>
      </c>
      <c r="M142" s="1691"/>
      <c r="N142" s="1692"/>
    </row>
    <row r="143" spans="1:14" s="1648" customFormat="1" ht="30.6">
      <c r="A143" s="1669" t="s">
        <v>1802</v>
      </c>
      <c r="B143" s="1676" t="s">
        <v>606</v>
      </c>
      <c r="C143" s="1674" t="s">
        <v>98</v>
      </c>
      <c r="D143" s="1677">
        <f t="shared" si="3"/>
        <v>1.1299999999999999</v>
      </c>
      <c r="E143" s="1677">
        <v>0.13</v>
      </c>
      <c r="F143" s="1677">
        <v>1</v>
      </c>
      <c r="G143" s="1677">
        <v>1</v>
      </c>
      <c r="H143" s="1674" t="s">
        <v>404</v>
      </c>
      <c r="I143" s="1674">
        <v>2021</v>
      </c>
      <c r="J143" s="1598" t="s">
        <v>1670</v>
      </c>
      <c r="K143" s="1674"/>
      <c r="L143" s="1676" t="s">
        <v>606</v>
      </c>
      <c r="M143" s="1691"/>
      <c r="N143" s="1692"/>
    </row>
    <row r="144" spans="1:14" s="1648" customFormat="1" ht="30.6">
      <c r="A144" s="1669" t="s">
        <v>1803</v>
      </c>
      <c r="B144" s="1693" t="s">
        <v>1804</v>
      </c>
      <c r="C144" s="1694" t="s">
        <v>98</v>
      </c>
      <c r="D144" s="1677">
        <f t="shared" si="3"/>
        <v>0.31</v>
      </c>
      <c r="E144" s="1695"/>
      <c r="F144" s="542">
        <v>0.31</v>
      </c>
      <c r="G144" s="1695"/>
      <c r="H144" s="1696" t="s">
        <v>495</v>
      </c>
      <c r="I144" s="1643" t="s">
        <v>1113</v>
      </c>
      <c r="J144" s="1598" t="s">
        <v>1670</v>
      </c>
      <c r="K144" s="1643"/>
      <c r="L144" s="1643" t="s">
        <v>1692</v>
      </c>
      <c r="M144" s="1697"/>
    </row>
    <row r="145" spans="1:14" s="1648" customFormat="1" ht="30.6">
      <c r="A145" s="1669" t="s">
        <v>1805</v>
      </c>
      <c r="B145" s="1676" t="s">
        <v>1806</v>
      </c>
      <c r="C145" s="1674" t="s">
        <v>98</v>
      </c>
      <c r="D145" s="1677">
        <f t="shared" si="3"/>
        <v>0.02</v>
      </c>
      <c r="E145" s="1677"/>
      <c r="F145" s="1677">
        <v>0.02</v>
      </c>
      <c r="G145" s="1677">
        <v>0.02</v>
      </c>
      <c r="H145" s="1674" t="s">
        <v>768</v>
      </c>
      <c r="I145" s="1674">
        <v>2021</v>
      </c>
      <c r="J145" s="1598" t="s">
        <v>1670</v>
      </c>
      <c r="K145" s="1674"/>
      <c r="L145" s="1676" t="s">
        <v>1806</v>
      </c>
      <c r="M145" s="1691"/>
      <c r="N145" s="1692"/>
    </row>
    <row r="146" spans="1:14" s="1648" customFormat="1" ht="30.6">
      <c r="A146" s="1669" t="s">
        <v>1807</v>
      </c>
      <c r="B146" s="1676" t="s">
        <v>1808</v>
      </c>
      <c r="C146" s="1674" t="s">
        <v>98</v>
      </c>
      <c r="D146" s="1677">
        <f t="shared" si="3"/>
        <v>7.0000000000000007E-2</v>
      </c>
      <c r="E146" s="1677"/>
      <c r="F146" s="1677">
        <v>7.0000000000000007E-2</v>
      </c>
      <c r="G146" s="1677"/>
      <c r="H146" s="1674" t="s">
        <v>768</v>
      </c>
      <c r="I146" s="1674" t="s">
        <v>1113</v>
      </c>
      <c r="J146" s="1598" t="s">
        <v>1670</v>
      </c>
      <c r="K146" s="1674"/>
      <c r="L146" s="1676"/>
      <c r="M146" s="1691"/>
      <c r="N146" s="1692"/>
    </row>
    <row r="147" spans="1:14" s="1648" customFormat="1" ht="75" customHeight="1">
      <c r="A147" s="1669" t="s">
        <v>1809</v>
      </c>
      <c r="B147" s="1676" t="s">
        <v>1810</v>
      </c>
      <c r="C147" s="1674" t="s">
        <v>98</v>
      </c>
      <c r="D147" s="1677">
        <f t="shared" si="3"/>
        <v>1.1599999999999999</v>
      </c>
      <c r="E147" s="1677"/>
      <c r="F147" s="1677">
        <v>1.1599999999999999</v>
      </c>
      <c r="G147" s="1677"/>
      <c r="H147" s="1674" t="s">
        <v>429</v>
      </c>
      <c r="I147" s="1690" t="s">
        <v>1110</v>
      </c>
      <c r="J147" s="1598" t="s">
        <v>1670</v>
      </c>
      <c r="K147" s="1674"/>
      <c r="L147" s="1676" t="s">
        <v>1810</v>
      </c>
      <c r="M147" s="1691" t="s">
        <v>1202</v>
      </c>
      <c r="N147" s="1692"/>
    </row>
    <row r="148" spans="1:14" ht="39" customHeight="1">
      <c r="A148" s="1669" t="s">
        <v>1811</v>
      </c>
      <c r="B148" s="1670" t="s">
        <v>1812</v>
      </c>
      <c r="C148" s="1643" t="s">
        <v>98</v>
      </c>
      <c r="D148" s="1677">
        <f t="shared" si="3"/>
        <v>0.13</v>
      </c>
      <c r="E148" s="1673"/>
      <c r="F148" s="1673">
        <v>0.13</v>
      </c>
      <c r="G148" s="1673"/>
      <c r="H148" s="1643" t="s">
        <v>803</v>
      </c>
      <c r="I148" s="1674" t="s">
        <v>1113</v>
      </c>
      <c r="J148" s="1598" t="s">
        <v>1670</v>
      </c>
      <c r="K148" s="1598"/>
      <c r="L148" s="1598" t="s">
        <v>1692</v>
      </c>
      <c r="M148" s="1666"/>
      <c r="N148" s="1667"/>
    </row>
    <row r="149" spans="1:14" ht="30.6">
      <c r="A149" s="1669" t="s">
        <v>1813</v>
      </c>
      <c r="B149" s="1670" t="s">
        <v>1814</v>
      </c>
      <c r="C149" s="1643" t="s">
        <v>98</v>
      </c>
      <c r="D149" s="1677">
        <f t="shared" si="3"/>
        <v>0.03</v>
      </c>
      <c r="E149" s="1673"/>
      <c r="F149" s="1673">
        <v>0.03</v>
      </c>
      <c r="G149" s="1673"/>
      <c r="H149" s="1643" t="s">
        <v>803</v>
      </c>
      <c r="I149" s="1674" t="s">
        <v>1113</v>
      </c>
      <c r="J149" s="1598" t="s">
        <v>1670</v>
      </c>
      <c r="K149" s="1598"/>
      <c r="L149" s="1598" t="s">
        <v>1692</v>
      </c>
      <c r="M149" s="1666"/>
      <c r="N149" s="1667"/>
    </row>
    <row r="150" spans="1:14" ht="30.6">
      <c r="A150" s="1669" t="s">
        <v>1815</v>
      </c>
      <c r="B150" s="1676" t="s">
        <v>611</v>
      </c>
      <c r="C150" s="1674" t="s">
        <v>98</v>
      </c>
      <c r="D150" s="1677">
        <f t="shared" si="3"/>
        <v>14.73</v>
      </c>
      <c r="E150" s="1677">
        <v>14.63</v>
      </c>
      <c r="F150" s="1677">
        <v>0.1</v>
      </c>
      <c r="G150" s="1677">
        <v>0.1</v>
      </c>
      <c r="H150" s="1640" t="s">
        <v>562</v>
      </c>
      <c r="I150" s="1674">
        <v>2021</v>
      </c>
      <c r="J150" s="1598" t="s">
        <v>1670</v>
      </c>
      <c r="K150" s="1674"/>
      <c r="L150" s="1676" t="s">
        <v>1816</v>
      </c>
      <c r="M150" s="1666"/>
      <c r="N150" s="1667"/>
    </row>
    <row r="151" spans="1:14" ht="30.6">
      <c r="A151" s="1669" t="s">
        <v>1817</v>
      </c>
      <c r="B151" s="1676" t="s">
        <v>1818</v>
      </c>
      <c r="C151" s="1674" t="s">
        <v>98</v>
      </c>
      <c r="D151" s="1677">
        <f t="shared" si="3"/>
        <v>1.58</v>
      </c>
      <c r="E151" s="1677"/>
      <c r="F151" s="1677">
        <v>1.58</v>
      </c>
      <c r="G151" s="1677"/>
      <c r="H151" s="1640" t="s">
        <v>562</v>
      </c>
      <c r="I151" s="1690" t="s">
        <v>1110</v>
      </c>
      <c r="J151" s="1598" t="s">
        <v>1670</v>
      </c>
      <c r="K151" s="1674"/>
      <c r="L151" s="1676" t="s">
        <v>1818</v>
      </c>
      <c r="M151" s="1666" t="s">
        <v>1202</v>
      </c>
      <c r="N151" s="1667"/>
    </row>
    <row r="152" spans="1:14" ht="30.6">
      <c r="A152" s="1669" t="s">
        <v>1819</v>
      </c>
      <c r="B152" s="1698" t="s">
        <v>1820</v>
      </c>
      <c r="C152" s="1699" t="s">
        <v>98</v>
      </c>
      <c r="D152" s="1677">
        <f t="shared" si="3"/>
        <v>0.21</v>
      </c>
      <c r="E152" s="1700"/>
      <c r="F152" s="1700">
        <v>0.21</v>
      </c>
      <c r="G152" s="1700">
        <v>0.21</v>
      </c>
      <c r="H152" s="1699" t="s">
        <v>473</v>
      </c>
      <c r="I152" s="1699">
        <v>2021</v>
      </c>
      <c r="J152" s="1598" t="s">
        <v>1670</v>
      </c>
      <c r="K152" s="1674"/>
      <c r="L152" s="1676" t="s">
        <v>1820</v>
      </c>
      <c r="M152" s="1666"/>
      <c r="N152" s="1667"/>
    </row>
    <row r="153" spans="1:14" ht="30.6">
      <c r="A153" s="1669" t="s">
        <v>1821</v>
      </c>
      <c r="B153" s="1676" t="s">
        <v>1822</v>
      </c>
      <c r="C153" s="1674" t="s">
        <v>98</v>
      </c>
      <c r="D153" s="1677">
        <f t="shared" si="3"/>
        <v>0.2</v>
      </c>
      <c r="E153" s="1677"/>
      <c r="F153" s="1677">
        <v>0.2</v>
      </c>
      <c r="G153" s="1677">
        <v>0.06</v>
      </c>
      <c r="H153" s="1674" t="s">
        <v>624</v>
      </c>
      <c r="I153" s="1674">
        <v>2021</v>
      </c>
      <c r="J153" s="1598" t="s">
        <v>1670</v>
      </c>
      <c r="K153" s="1674"/>
      <c r="L153" s="1676" t="s">
        <v>1822</v>
      </c>
      <c r="M153" s="1666"/>
      <c r="N153" s="1667"/>
    </row>
    <row r="154" spans="1:14" ht="30.6">
      <c r="A154" s="1669" t="s">
        <v>1823</v>
      </c>
      <c r="B154" s="1676" t="s">
        <v>1824</v>
      </c>
      <c r="C154" s="1674" t="s">
        <v>98</v>
      </c>
      <c r="D154" s="1677">
        <f t="shared" si="3"/>
        <v>0.17</v>
      </c>
      <c r="E154" s="1677"/>
      <c r="F154" s="1677">
        <v>0.17</v>
      </c>
      <c r="G154" s="1677"/>
      <c r="H154" s="1674" t="s">
        <v>473</v>
      </c>
      <c r="I154" s="1598" t="s">
        <v>1113</v>
      </c>
      <c r="J154" s="1598" t="s">
        <v>1670</v>
      </c>
      <c r="K154" s="1598"/>
      <c r="L154" s="1602" t="s">
        <v>1692</v>
      </c>
      <c r="M154" s="1666"/>
      <c r="N154" s="1667"/>
    </row>
    <row r="155" spans="1:14" ht="30.6">
      <c r="A155" s="1669" t="s">
        <v>1825</v>
      </c>
      <c r="B155" s="1676" t="s">
        <v>1826</v>
      </c>
      <c r="C155" s="1674" t="s">
        <v>98</v>
      </c>
      <c r="D155" s="1677">
        <f t="shared" si="3"/>
        <v>7.0000000000000007E-2</v>
      </c>
      <c r="E155" s="1677"/>
      <c r="F155" s="1677">
        <v>7.0000000000000007E-2</v>
      </c>
      <c r="G155" s="1677"/>
      <c r="H155" s="1674" t="s">
        <v>473</v>
      </c>
      <c r="I155" s="1598" t="s">
        <v>1113</v>
      </c>
      <c r="J155" s="1598" t="s">
        <v>1670</v>
      </c>
      <c r="K155" s="1598"/>
      <c r="L155" s="1602" t="s">
        <v>1692</v>
      </c>
      <c r="M155" s="1666"/>
      <c r="N155" s="1667"/>
    </row>
    <row r="156" spans="1:14" ht="30.6">
      <c r="A156" s="1669" t="s">
        <v>1827</v>
      </c>
      <c r="B156" s="1676" t="s">
        <v>1828</v>
      </c>
      <c r="C156" s="1674" t="s">
        <v>98</v>
      </c>
      <c r="D156" s="1677">
        <f t="shared" si="3"/>
        <v>0.22</v>
      </c>
      <c r="E156" s="1677"/>
      <c r="F156" s="1677">
        <v>0.22</v>
      </c>
      <c r="G156" s="1677"/>
      <c r="H156" s="1674" t="s">
        <v>624</v>
      </c>
      <c r="I156" s="1598" t="s">
        <v>1113</v>
      </c>
      <c r="J156" s="1598" t="s">
        <v>1670</v>
      </c>
      <c r="K156" s="1598"/>
      <c r="L156" s="1602" t="s">
        <v>1692</v>
      </c>
      <c r="M156" s="1666"/>
      <c r="N156" s="1667"/>
    </row>
    <row r="157" spans="1:14" ht="30.6">
      <c r="A157" s="1669" t="s">
        <v>1829</v>
      </c>
      <c r="B157" s="1676" t="s">
        <v>1830</v>
      </c>
      <c r="C157" s="1674" t="s">
        <v>98</v>
      </c>
      <c r="D157" s="1677">
        <f t="shared" si="3"/>
        <v>0.13</v>
      </c>
      <c r="E157" s="1677"/>
      <c r="F157" s="1677">
        <v>0.13</v>
      </c>
      <c r="G157" s="1677"/>
      <c r="H157" s="1674" t="s">
        <v>624</v>
      </c>
      <c r="I157" s="1598" t="s">
        <v>1113</v>
      </c>
      <c r="J157" s="1598" t="s">
        <v>1670</v>
      </c>
      <c r="K157" s="1598"/>
      <c r="L157" s="1602" t="s">
        <v>1692</v>
      </c>
      <c r="M157" s="1666"/>
      <c r="N157" s="1667"/>
    </row>
    <row r="158" spans="1:14" ht="30.6">
      <c r="A158" s="1669" t="s">
        <v>1831</v>
      </c>
      <c r="B158" s="1693" t="s">
        <v>1832</v>
      </c>
      <c r="C158" s="1694" t="s">
        <v>98</v>
      </c>
      <c r="D158" s="1677">
        <f t="shared" si="3"/>
        <v>0.28999999999999998</v>
      </c>
      <c r="E158" s="1695"/>
      <c r="F158" s="542">
        <v>0.28999999999999998</v>
      </c>
      <c r="G158" s="1695"/>
      <c r="H158" s="1696" t="s">
        <v>383</v>
      </c>
      <c r="I158" s="1643"/>
      <c r="J158" s="1598" t="s">
        <v>1670</v>
      </c>
      <c r="K158" s="1643"/>
      <c r="L158" s="1646"/>
      <c r="M158" s="1701"/>
      <c r="N158" s="1702"/>
    </row>
    <row r="159" spans="1:14" ht="30.6">
      <c r="A159" s="1669" t="s">
        <v>1833</v>
      </c>
      <c r="B159" s="1703" t="s">
        <v>1834</v>
      </c>
      <c r="C159" s="1704" t="s">
        <v>98</v>
      </c>
      <c r="D159" s="1677">
        <f t="shared" si="3"/>
        <v>0.08</v>
      </c>
      <c r="E159" s="1695"/>
      <c r="F159" s="542">
        <v>0.08</v>
      </c>
      <c r="G159" s="1695"/>
      <c r="H159" s="1696" t="s">
        <v>377</v>
      </c>
      <c r="I159" s="1643" t="s">
        <v>1113</v>
      </c>
      <c r="J159" s="1598" t="s">
        <v>1670</v>
      </c>
      <c r="K159" s="1643"/>
      <c r="L159" s="1646" t="s">
        <v>1692</v>
      </c>
      <c r="M159" s="1701"/>
      <c r="N159" s="1702"/>
    </row>
    <row r="160" spans="1:14" ht="30.6">
      <c r="A160" s="1669" t="s">
        <v>1835</v>
      </c>
      <c r="B160" s="1703" t="s">
        <v>1836</v>
      </c>
      <c r="C160" s="1696" t="s">
        <v>98</v>
      </c>
      <c r="D160" s="1677">
        <f t="shared" si="3"/>
        <v>0.32</v>
      </c>
      <c r="E160" s="1695"/>
      <c r="F160" s="542">
        <v>0.32</v>
      </c>
      <c r="G160" s="1695"/>
      <c r="H160" s="1696" t="s">
        <v>377</v>
      </c>
      <c r="I160" s="1643" t="s">
        <v>1113</v>
      </c>
      <c r="J160" s="1598" t="s">
        <v>1670</v>
      </c>
      <c r="K160" s="1643"/>
      <c r="L160" s="1646" t="s">
        <v>1692</v>
      </c>
      <c r="M160" s="1701"/>
      <c r="N160" s="1702"/>
    </row>
    <row r="161" spans="1:14" ht="30.6">
      <c r="A161" s="1669" t="s">
        <v>1837</v>
      </c>
      <c r="B161" s="1703" t="s">
        <v>548</v>
      </c>
      <c r="C161" s="1704" t="s">
        <v>98</v>
      </c>
      <c r="D161" s="1677">
        <f t="shared" si="3"/>
        <v>0.9</v>
      </c>
      <c r="E161" s="1695"/>
      <c r="F161" s="1705">
        <v>0.9</v>
      </c>
      <c r="G161" s="1695"/>
      <c r="H161" s="1696" t="s">
        <v>377</v>
      </c>
      <c r="I161" s="1643" t="s">
        <v>1113</v>
      </c>
      <c r="J161" s="1598" t="s">
        <v>1670</v>
      </c>
      <c r="K161" s="1643"/>
      <c r="L161" s="1646" t="s">
        <v>1692</v>
      </c>
      <c r="M161" s="1701"/>
      <c r="N161" s="1702"/>
    </row>
    <row r="162" spans="1:14" ht="30.6">
      <c r="A162" s="1669" t="s">
        <v>1838</v>
      </c>
      <c r="B162" s="1676" t="s">
        <v>1839</v>
      </c>
      <c r="C162" s="1674" t="s">
        <v>98</v>
      </c>
      <c r="D162" s="1677">
        <f t="shared" si="3"/>
        <v>0.6</v>
      </c>
      <c r="E162" s="1677">
        <v>0.37</v>
      </c>
      <c r="F162" s="1677">
        <v>0.23</v>
      </c>
      <c r="G162" s="1677">
        <v>0.23</v>
      </c>
      <c r="H162" s="1674" t="s">
        <v>505</v>
      </c>
      <c r="I162" s="1674">
        <v>2021</v>
      </c>
      <c r="J162" s="1598" t="s">
        <v>1670</v>
      </c>
      <c r="K162" s="1674"/>
      <c r="L162" s="1678" t="s">
        <v>1840</v>
      </c>
      <c r="M162" s="1666" t="s">
        <v>587</v>
      </c>
      <c r="N162" s="1667"/>
    </row>
    <row r="163" spans="1:14" s="1648" customFormat="1" ht="30.6">
      <c r="A163" s="1669" t="s">
        <v>1841</v>
      </c>
      <c r="B163" s="1676" t="s">
        <v>1842</v>
      </c>
      <c r="C163" s="1674" t="s">
        <v>98</v>
      </c>
      <c r="D163" s="1677">
        <f t="shared" si="3"/>
        <v>0.95</v>
      </c>
      <c r="E163" s="1677"/>
      <c r="F163" s="1677">
        <v>0.95</v>
      </c>
      <c r="G163" s="1677"/>
      <c r="H163" s="1674" t="s">
        <v>505</v>
      </c>
      <c r="I163" s="1674" t="s">
        <v>1113</v>
      </c>
      <c r="J163" s="1598" t="s">
        <v>1670</v>
      </c>
      <c r="K163" s="1674"/>
      <c r="L163" s="1678" t="s">
        <v>1843</v>
      </c>
      <c r="M163" s="1666"/>
      <c r="N163" s="1667"/>
    </row>
    <row r="164" spans="1:14" ht="30.6">
      <c r="A164" s="1669" t="s">
        <v>1844</v>
      </c>
      <c r="B164" s="1676" t="s">
        <v>1181</v>
      </c>
      <c r="C164" s="1674" t="s">
        <v>98</v>
      </c>
      <c r="D164" s="1677">
        <f t="shared" si="3"/>
        <v>5</v>
      </c>
      <c r="E164" s="1677"/>
      <c r="F164" s="1677">
        <v>5</v>
      </c>
      <c r="G164" s="1677"/>
      <c r="H164" s="1674" t="s">
        <v>505</v>
      </c>
      <c r="I164" s="1674" t="s">
        <v>1110</v>
      </c>
      <c r="J164" s="1598" t="s">
        <v>1670</v>
      </c>
      <c r="K164" s="1674"/>
      <c r="L164" s="1678" t="s">
        <v>1845</v>
      </c>
      <c r="M164" s="1666"/>
      <c r="N164" s="1667"/>
    </row>
    <row r="165" spans="1:14" ht="30.6">
      <c r="A165" s="1669" t="s">
        <v>1846</v>
      </c>
      <c r="B165" s="1676" t="s">
        <v>1847</v>
      </c>
      <c r="C165" s="1674" t="s">
        <v>98</v>
      </c>
      <c r="D165" s="1677">
        <f t="shared" si="3"/>
        <v>1.07</v>
      </c>
      <c r="E165" s="1677"/>
      <c r="F165" s="1677">
        <v>1.07</v>
      </c>
      <c r="G165" s="1677">
        <v>1.07</v>
      </c>
      <c r="H165" s="1674" t="s">
        <v>390</v>
      </c>
      <c r="I165" s="1674">
        <v>2021</v>
      </c>
      <c r="J165" s="1598" t="s">
        <v>1670</v>
      </c>
      <c r="K165" s="1674"/>
      <c r="L165" s="1678" t="s">
        <v>1848</v>
      </c>
      <c r="M165" s="1666"/>
      <c r="N165" s="1667"/>
    </row>
    <row r="166" spans="1:14" ht="30.6">
      <c r="A166" s="1669" t="s">
        <v>1849</v>
      </c>
      <c r="B166" s="1676" t="s">
        <v>1850</v>
      </c>
      <c r="C166" s="1674" t="s">
        <v>98</v>
      </c>
      <c r="D166" s="1677">
        <f t="shared" si="3"/>
        <v>1.2</v>
      </c>
      <c r="E166" s="1677"/>
      <c r="F166" s="1677">
        <v>1.2</v>
      </c>
      <c r="G166" s="1677">
        <v>1.2</v>
      </c>
      <c r="H166" s="1674" t="s">
        <v>644</v>
      </c>
      <c r="I166" s="1674">
        <v>2021</v>
      </c>
      <c r="J166" s="1598" t="s">
        <v>1670</v>
      </c>
      <c r="K166" s="1674"/>
      <c r="L166" s="1678" t="s">
        <v>1851</v>
      </c>
      <c r="M166" s="1666"/>
      <c r="N166" s="1667"/>
    </row>
    <row r="167" spans="1:14" ht="30.6">
      <c r="A167" s="1669" t="s">
        <v>1852</v>
      </c>
      <c r="B167" s="1676" t="s">
        <v>1198</v>
      </c>
      <c r="C167" s="1674" t="s">
        <v>98</v>
      </c>
      <c r="D167" s="1677">
        <f t="shared" si="3"/>
        <v>0.63</v>
      </c>
      <c r="E167" s="1677"/>
      <c r="F167" s="1677">
        <v>0.63</v>
      </c>
      <c r="G167" s="1677">
        <v>0.63</v>
      </c>
      <c r="H167" s="1674" t="s">
        <v>644</v>
      </c>
      <c r="I167" s="1674">
        <v>2021</v>
      </c>
      <c r="J167" s="1598" t="s">
        <v>1670</v>
      </c>
      <c r="K167" s="1674"/>
      <c r="L167" s="1678" t="s">
        <v>1853</v>
      </c>
      <c r="M167" s="1666"/>
      <c r="N167" s="1667"/>
    </row>
    <row r="168" spans="1:14" ht="30.6">
      <c r="A168" s="1669" t="s">
        <v>1854</v>
      </c>
      <c r="B168" s="1676" t="s">
        <v>1855</v>
      </c>
      <c r="C168" s="1674" t="s">
        <v>98</v>
      </c>
      <c r="D168" s="1677">
        <f t="shared" si="3"/>
        <v>8</v>
      </c>
      <c r="E168" s="1677"/>
      <c r="F168" s="1677">
        <v>8</v>
      </c>
      <c r="G168" s="1677"/>
      <c r="H168" s="1674" t="s">
        <v>464</v>
      </c>
      <c r="I168" s="1674"/>
      <c r="J168" s="1598" t="s">
        <v>1670</v>
      </c>
      <c r="K168" s="1674"/>
      <c r="L168" s="1678"/>
      <c r="M168" s="1706"/>
      <c r="N168" s="1667"/>
    </row>
    <row r="169" spans="1:14" ht="30.6">
      <c r="A169" s="1669" t="s">
        <v>1856</v>
      </c>
      <c r="B169" s="1676" t="s">
        <v>1191</v>
      </c>
      <c r="C169" s="1674" t="s">
        <v>98</v>
      </c>
      <c r="D169" s="1677">
        <f t="shared" si="3"/>
        <v>5.23</v>
      </c>
      <c r="E169" s="1677"/>
      <c r="F169" s="1677">
        <v>5.23</v>
      </c>
      <c r="G169" s="1677"/>
      <c r="H169" s="1674" t="s">
        <v>464</v>
      </c>
      <c r="I169" s="1674" t="s">
        <v>1110</v>
      </c>
      <c r="J169" s="1598" t="s">
        <v>1670</v>
      </c>
      <c r="K169" s="1674"/>
      <c r="L169" s="1678" t="s">
        <v>1857</v>
      </c>
      <c r="M169" s="1666"/>
      <c r="N169" s="1667" t="s">
        <v>1192</v>
      </c>
    </row>
    <row r="170" spans="1:14" ht="30.6">
      <c r="A170" s="1669" t="s">
        <v>1858</v>
      </c>
      <c r="B170" s="1676" t="s">
        <v>1859</v>
      </c>
      <c r="C170" s="1674" t="s">
        <v>98</v>
      </c>
      <c r="D170" s="1677">
        <f t="shared" si="3"/>
        <v>27</v>
      </c>
      <c r="E170" s="1677"/>
      <c r="F170" s="1677">
        <v>27</v>
      </c>
      <c r="G170" s="1677"/>
      <c r="H170" s="1674" t="s">
        <v>423</v>
      </c>
      <c r="I170" s="1674" t="s">
        <v>1110</v>
      </c>
      <c r="J170" s="1598" t="s">
        <v>1670</v>
      </c>
      <c r="K170" s="1674"/>
      <c r="L170" s="1678" t="s">
        <v>1860</v>
      </c>
      <c r="M170" s="1666"/>
      <c r="N170" s="1667"/>
    </row>
    <row r="171" spans="1:14" ht="30.6">
      <c r="A171" s="1669" t="s">
        <v>1861</v>
      </c>
      <c r="B171" s="1676" t="s">
        <v>1862</v>
      </c>
      <c r="C171" s="1674" t="s">
        <v>98</v>
      </c>
      <c r="D171" s="1677">
        <f t="shared" si="3"/>
        <v>0.15</v>
      </c>
      <c r="E171" s="1677">
        <v>0.12</v>
      </c>
      <c r="F171" s="1677">
        <v>0.03</v>
      </c>
      <c r="G171" s="1677">
        <v>0.15000000000000002</v>
      </c>
      <c r="H171" s="1674" t="s">
        <v>379</v>
      </c>
      <c r="I171" s="1674">
        <v>2021</v>
      </c>
      <c r="J171" s="1598" t="s">
        <v>1670</v>
      </c>
      <c r="K171" s="1674"/>
      <c r="L171" s="1678" t="s">
        <v>1862</v>
      </c>
      <c r="M171" s="1666"/>
      <c r="N171" s="1667"/>
    </row>
    <row r="172" spans="1:14" ht="30.6">
      <c r="A172" s="1669" t="s">
        <v>1863</v>
      </c>
      <c r="B172" s="1639" t="s">
        <v>1864</v>
      </c>
      <c r="C172" s="1640" t="s">
        <v>98</v>
      </c>
      <c r="D172" s="1641">
        <f t="shared" si="3"/>
        <v>0.13</v>
      </c>
      <c r="E172" s="1707"/>
      <c r="F172" s="1707">
        <v>0.13</v>
      </c>
      <c r="G172" s="1707">
        <v>0.13</v>
      </c>
      <c r="H172" s="1640" t="s">
        <v>379</v>
      </c>
      <c r="I172" s="1643">
        <v>2021</v>
      </c>
      <c r="J172" s="1598" t="s">
        <v>1670</v>
      </c>
      <c r="K172" s="1643"/>
      <c r="L172" s="1644" t="s">
        <v>1865</v>
      </c>
      <c r="M172" s="1645"/>
      <c r="N172" s="1646"/>
    </row>
    <row r="173" spans="1:14" ht="30.6">
      <c r="A173" s="1669" t="s">
        <v>1866</v>
      </c>
      <c r="B173" s="1676" t="s">
        <v>1867</v>
      </c>
      <c r="C173" s="1674" t="s">
        <v>98</v>
      </c>
      <c r="D173" s="1677">
        <f t="shared" si="3"/>
        <v>0.8</v>
      </c>
      <c r="E173" s="1677">
        <v>0.78</v>
      </c>
      <c r="F173" s="1677">
        <v>0.02</v>
      </c>
      <c r="G173" s="1677">
        <v>0.02</v>
      </c>
      <c r="H173" s="1674" t="s">
        <v>532</v>
      </c>
      <c r="I173" s="1674">
        <v>2021</v>
      </c>
      <c r="J173" s="1598" t="s">
        <v>1670</v>
      </c>
      <c r="K173" s="1674"/>
      <c r="L173" s="1678" t="s">
        <v>1867</v>
      </c>
      <c r="M173" s="1666"/>
      <c r="N173" s="1667"/>
    </row>
    <row r="174" spans="1:14" ht="30.6">
      <c r="A174" s="1669" t="s">
        <v>1868</v>
      </c>
      <c r="B174" s="1708" t="s">
        <v>1869</v>
      </c>
      <c r="C174" s="1696" t="s">
        <v>98</v>
      </c>
      <c r="D174" s="1677">
        <f t="shared" si="3"/>
        <v>0.02</v>
      </c>
      <c r="E174" s="1695"/>
      <c r="F174" s="542">
        <v>0.02</v>
      </c>
      <c r="G174" s="1695"/>
      <c r="H174" s="1696" t="s">
        <v>532</v>
      </c>
      <c r="I174" s="1643" t="s">
        <v>1113</v>
      </c>
      <c r="J174" s="1598" t="s">
        <v>1670</v>
      </c>
      <c r="K174" s="1643"/>
      <c r="L174" s="1646" t="s">
        <v>1692</v>
      </c>
      <c r="M174" s="1701"/>
      <c r="N174" s="1702"/>
    </row>
    <row r="175" spans="1:14">
      <c r="A175" s="1669"/>
      <c r="B175" s="1708" t="s">
        <v>1870</v>
      </c>
      <c r="C175" s="1696"/>
      <c r="D175" s="1677"/>
      <c r="E175" s="1695"/>
      <c r="F175" s="542"/>
      <c r="G175" s="1695"/>
      <c r="H175" s="1586" t="s">
        <v>1668</v>
      </c>
      <c r="I175" s="1643"/>
      <c r="J175" s="1598"/>
      <c r="K175" s="1643"/>
      <c r="L175" s="1646"/>
      <c r="M175" s="1701"/>
      <c r="N175" s="1702"/>
    </row>
    <row r="176" spans="1:14">
      <c r="A176" s="1669">
        <v>2</v>
      </c>
      <c r="B176" s="1670" t="s">
        <v>99</v>
      </c>
      <c r="C176" s="1671"/>
      <c r="D176" s="1672">
        <f t="shared" si="3"/>
        <v>182.71</v>
      </c>
      <c r="E176" s="1673">
        <f>SUM(E177:E192)</f>
        <v>59.983999999999995</v>
      </c>
      <c r="F176" s="1673">
        <f>SUM(F177:F193)</f>
        <v>122.72600000000001</v>
      </c>
      <c r="G176" s="1673">
        <f>SUM(G177:G192)</f>
        <v>58.61</v>
      </c>
      <c r="H176" s="1586" t="s">
        <v>1668</v>
      </c>
      <c r="I176" s="1674"/>
      <c r="J176" s="1598"/>
      <c r="K176" s="1674"/>
      <c r="L176" s="1675" t="s">
        <v>99</v>
      </c>
      <c r="M176" s="1666"/>
      <c r="N176" s="1667"/>
    </row>
    <row r="177" spans="1:15" ht="30.6">
      <c r="A177" s="1669" t="s">
        <v>70</v>
      </c>
      <c r="B177" s="1676" t="s">
        <v>1871</v>
      </c>
      <c r="C177" s="1674" t="s">
        <v>618</v>
      </c>
      <c r="D177" s="1677">
        <f t="shared" si="3"/>
        <v>14</v>
      </c>
      <c r="E177" s="1677"/>
      <c r="F177" s="1677">
        <v>14</v>
      </c>
      <c r="G177" s="1677">
        <v>14</v>
      </c>
      <c r="H177" s="1674" t="s">
        <v>1872</v>
      </c>
      <c r="I177" s="1674">
        <v>2021</v>
      </c>
      <c r="J177" s="1598" t="s">
        <v>1670</v>
      </c>
      <c r="K177" s="1674"/>
      <c r="L177" s="1678" t="s">
        <v>1873</v>
      </c>
      <c r="M177" s="1666"/>
      <c r="N177" s="1667"/>
    </row>
    <row r="178" spans="1:15" ht="45.9">
      <c r="A178" s="1669" t="s">
        <v>73</v>
      </c>
      <c r="B178" s="1676" t="s">
        <v>665</v>
      </c>
      <c r="C178" s="1674" t="s">
        <v>100</v>
      </c>
      <c r="D178" s="1677">
        <f t="shared" si="3"/>
        <v>7.42</v>
      </c>
      <c r="E178" s="1677"/>
      <c r="F178" s="1677">
        <v>7.42</v>
      </c>
      <c r="G178" s="1677">
        <v>7.4</v>
      </c>
      <c r="H178" s="1674" t="s">
        <v>1207</v>
      </c>
      <c r="I178" s="1674">
        <v>2021</v>
      </c>
      <c r="J178" s="1598" t="s">
        <v>1670</v>
      </c>
      <c r="K178" s="1674"/>
      <c r="L178" s="1678" t="s">
        <v>665</v>
      </c>
      <c r="M178" s="1666" t="s">
        <v>667</v>
      </c>
      <c r="N178" s="1667"/>
    </row>
    <row r="179" spans="1:15" ht="45.9">
      <c r="A179" s="1669" t="s">
        <v>76</v>
      </c>
      <c r="B179" s="1676" t="s">
        <v>1210</v>
      </c>
      <c r="C179" s="1674" t="s">
        <v>100</v>
      </c>
      <c r="D179" s="1677">
        <f>E179+F179</f>
        <v>7.25</v>
      </c>
      <c r="E179" s="1677">
        <v>7.1340000000000003</v>
      </c>
      <c r="F179" s="1677">
        <v>0.11599999999999999</v>
      </c>
      <c r="G179" s="1677">
        <v>0.12</v>
      </c>
      <c r="H179" s="1674" t="s">
        <v>622</v>
      </c>
      <c r="I179" s="1674">
        <v>2021</v>
      </c>
      <c r="J179" s="1598" t="s">
        <v>1670</v>
      </c>
      <c r="K179" s="1674"/>
      <c r="L179" s="1678" t="s">
        <v>1210</v>
      </c>
      <c r="M179" s="1666" t="s">
        <v>623</v>
      </c>
      <c r="N179" s="1667"/>
    </row>
    <row r="180" spans="1:15" ht="30.6">
      <c r="A180" s="1669" t="s">
        <v>79</v>
      </c>
      <c r="B180" s="1676" t="s">
        <v>1209</v>
      </c>
      <c r="C180" s="1674" t="s">
        <v>100</v>
      </c>
      <c r="D180" s="1677">
        <f>E180+F180</f>
        <v>4.29</v>
      </c>
      <c r="E180" s="1677"/>
      <c r="F180" s="1677">
        <v>4.29</v>
      </c>
      <c r="G180" s="1677">
        <v>4.29</v>
      </c>
      <c r="H180" s="1674" t="s">
        <v>371</v>
      </c>
      <c r="I180" s="1674">
        <v>2021</v>
      </c>
      <c r="J180" s="1598" t="s">
        <v>1670</v>
      </c>
      <c r="K180" s="1674"/>
      <c r="L180" s="1678" t="s">
        <v>1874</v>
      </c>
      <c r="M180" s="1666"/>
      <c r="N180" s="1667"/>
    </row>
    <row r="181" spans="1:15" ht="34.200000000000003">
      <c r="A181" s="1669" t="s">
        <v>82</v>
      </c>
      <c r="B181" s="1676" t="s">
        <v>1208</v>
      </c>
      <c r="C181" s="1674" t="s">
        <v>100</v>
      </c>
      <c r="D181" s="1677">
        <f>E181+F181</f>
        <v>0.82</v>
      </c>
      <c r="E181" s="1677"/>
      <c r="F181" s="1677">
        <v>0.82</v>
      </c>
      <c r="G181" s="1677">
        <v>0.82</v>
      </c>
      <c r="H181" s="1674" t="s">
        <v>368</v>
      </c>
      <c r="I181" s="1674">
        <v>2021</v>
      </c>
      <c r="J181" s="1598" t="s">
        <v>1670</v>
      </c>
      <c r="K181" s="1674"/>
      <c r="L181" s="1678" t="s">
        <v>1875</v>
      </c>
      <c r="M181" s="1666" t="s">
        <v>657</v>
      </c>
      <c r="N181" s="1667"/>
    </row>
    <row r="182" spans="1:15" s="1709" customFormat="1" ht="30.6">
      <c r="A182" s="1669" t="s">
        <v>85</v>
      </c>
      <c r="B182" s="1676" t="s">
        <v>1876</v>
      </c>
      <c r="C182" s="1674" t="s">
        <v>100</v>
      </c>
      <c r="D182" s="1677">
        <v>0.1</v>
      </c>
      <c r="E182" s="1677"/>
      <c r="F182" s="1677">
        <v>0.1</v>
      </c>
      <c r="G182" s="1677"/>
      <c r="H182" s="1674" t="s">
        <v>624</v>
      </c>
      <c r="I182" s="1674" t="s">
        <v>1113</v>
      </c>
      <c r="J182" s="1598" t="s">
        <v>1670</v>
      </c>
      <c r="K182" s="1674"/>
      <c r="L182" s="1667" t="s">
        <v>1692</v>
      </c>
      <c r="M182" s="1666"/>
      <c r="N182" s="1667"/>
      <c r="O182" s="1563"/>
    </row>
    <row r="183" spans="1:15" s="1709" customFormat="1" ht="34.799999999999997" customHeight="1">
      <c r="A183" s="1669" t="s">
        <v>88</v>
      </c>
      <c r="B183" s="1676" t="s">
        <v>1877</v>
      </c>
      <c r="C183" s="1674" t="s">
        <v>100</v>
      </c>
      <c r="D183" s="1677">
        <f>E183+F183</f>
        <v>2.0299999999999998</v>
      </c>
      <c r="E183" s="1677"/>
      <c r="F183" s="1677">
        <v>2.0299999999999998</v>
      </c>
      <c r="G183" s="1677"/>
      <c r="H183" s="1689" t="s">
        <v>383</v>
      </c>
      <c r="I183" s="1674"/>
      <c r="J183" s="1598" t="s">
        <v>1670</v>
      </c>
      <c r="K183" s="1674"/>
      <c r="L183" s="1678"/>
      <c r="M183" s="1666"/>
      <c r="N183" s="1667"/>
      <c r="O183" s="1563"/>
    </row>
    <row r="184" spans="1:15" s="1709" customFormat="1" ht="30.6">
      <c r="A184" s="1669" t="s">
        <v>91</v>
      </c>
      <c r="B184" s="1676" t="s">
        <v>1204</v>
      </c>
      <c r="C184" s="1674" t="s">
        <v>100</v>
      </c>
      <c r="D184" s="1677">
        <f>E184+F184</f>
        <v>0.3</v>
      </c>
      <c r="E184" s="1677">
        <v>0.06</v>
      </c>
      <c r="F184" s="1677">
        <v>0.24</v>
      </c>
      <c r="G184" s="1677">
        <v>0.24</v>
      </c>
      <c r="H184" s="1674" t="s">
        <v>377</v>
      </c>
      <c r="I184" s="1674">
        <v>2021</v>
      </c>
      <c r="J184" s="1598" t="s">
        <v>1670</v>
      </c>
      <c r="K184" s="1674"/>
      <c r="L184" s="1678" t="s">
        <v>1878</v>
      </c>
      <c r="M184" s="1666"/>
      <c r="N184" s="1667"/>
      <c r="O184" s="1563"/>
    </row>
    <row r="185" spans="1:15" s="1709" customFormat="1" ht="30.6">
      <c r="A185" s="1669" t="s">
        <v>94</v>
      </c>
      <c r="B185" s="1676" t="s">
        <v>663</v>
      </c>
      <c r="C185" s="1674" t="s">
        <v>100</v>
      </c>
      <c r="D185" s="1677">
        <f>E185+F185</f>
        <v>2.63</v>
      </c>
      <c r="E185" s="1677"/>
      <c r="F185" s="1677">
        <v>2.63</v>
      </c>
      <c r="G185" s="1677">
        <v>2.63</v>
      </c>
      <c r="H185" s="1674" t="s">
        <v>505</v>
      </c>
      <c r="I185" s="1674">
        <v>2021</v>
      </c>
      <c r="J185" s="1598" t="s">
        <v>1670</v>
      </c>
      <c r="K185" s="1674"/>
      <c r="L185" s="1676" t="s">
        <v>1879</v>
      </c>
      <c r="M185" s="1666"/>
      <c r="N185" s="1667"/>
      <c r="O185" s="1563"/>
    </row>
    <row r="186" spans="1:15" s="1709" customFormat="1" ht="30.6">
      <c r="A186" s="1669" t="s">
        <v>129</v>
      </c>
      <c r="B186" s="1676" t="s">
        <v>1211</v>
      </c>
      <c r="C186" s="1674" t="s">
        <v>100</v>
      </c>
      <c r="D186" s="1677">
        <f>E186+F186</f>
        <v>0.88</v>
      </c>
      <c r="E186" s="1677"/>
      <c r="F186" s="1677">
        <v>0.88</v>
      </c>
      <c r="G186" s="1677">
        <v>0.88</v>
      </c>
      <c r="H186" s="1674" t="s">
        <v>505</v>
      </c>
      <c r="I186" s="1674">
        <v>2021</v>
      </c>
      <c r="J186" s="1598" t="s">
        <v>1670</v>
      </c>
      <c r="K186" s="1674"/>
      <c r="L186" s="1676" t="s">
        <v>1880</v>
      </c>
      <c r="M186" s="1666"/>
      <c r="N186" s="1667"/>
      <c r="O186" s="1563"/>
    </row>
    <row r="187" spans="1:15" s="1709" customFormat="1" ht="45.9">
      <c r="A187" s="1669" t="s">
        <v>132</v>
      </c>
      <c r="B187" s="1676" t="s">
        <v>1881</v>
      </c>
      <c r="C187" s="1674" t="s">
        <v>100</v>
      </c>
      <c r="D187" s="1677">
        <v>12.23</v>
      </c>
      <c r="E187" s="1677">
        <v>2.74</v>
      </c>
      <c r="F187" s="1677">
        <v>9.49</v>
      </c>
      <c r="G187" s="1677">
        <v>6.76</v>
      </c>
      <c r="H187" s="1689" t="s">
        <v>661</v>
      </c>
      <c r="I187" s="1674">
        <v>2021</v>
      </c>
      <c r="J187" s="1598" t="s">
        <v>1670</v>
      </c>
      <c r="K187" s="1674"/>
      <c r="L187" s="1678" t="s">
        <v>1882</v>
      </c>
      <c r="M187" s="1666"/>
      <c r="N187" s="1667"/>
      <c r="O187" s="1563"/>
    </row>
    <row r="188" spans="1:15" s="1709" customFormat="1" ht="30.6">
      <c r="A188" s="1669" t="s">
        <v>135</v>
      </c>
      <c r="B188" s="1676" t="s">
        <v>1205</v>
      </c>
      <c r="C188" s="1674" t="s">
        <v>100</v>
      </c>
      <c r="D188" s="1677">
        <f>E188+F188</f>
        <v>0.36</v>
      </c>
      <c r="E188" s="1677"/>
      <c r="F188" s="1677">
        <v>0.36</v>
      </c>
      <c r="G188" s="1677">
        <v>0.02</v>
      </c>
      <c r="H188" s="1674" t="s">
        <v>390</v>
      </c>
      <c r="I188" s="1674">
        <v>2021</v>
      </c>
      <c r="J188" s="1598" t="s">
        <v>1670</v>
      </c>
      <c r="K188" s="1674"/>
      <c r="L188" s="1678" t="s">
        <v>1883</v>
      </c>
      <c r="M188" s="1666"/>
      <c r="N188" s="1667"/>
      <c r="O188" s="1563"/>
    </row>
    <row r="189" spans="1:15" s="1709" customFormat="1" ht="30.6">
      <c r="A189" s="1669" t="s">
        <v>138</v>
      </c>
      <c r="B189" s="1676" t="s">
        <v>779</v>
      </c>
      <c r="C189" s="1674" t="s">
        <v>100</v>
      </c>
      <c r="D189" s="1677">
        <f>E189+F189</f>
        <v>0.02</v>
      </c>
      <c r="E189" s="1677"/>
      <c r="F189" s="1677">
        <v>0.02</v>
      </c>
      <c r="G189" s="1677"/>
      <c r="H189" s="1674" t="s">
        <v>390</v>
      </c>
      <c r="I189" s="1674"/>
      <c r="J189" s="1598" t="s">
        <v>1670</v>
      </c>
      <c r="K189" s="1674"/>
      <c r="L189" s="1678"/>
      <c r="M189" s="1666"/>
      <c r="N189" s="1667"/>
      <c r="O189" s="1563"/>
    </row>
    <row r="190" spans="1:15" s="1709" customFormat="1" ht="30.6">
      <c r="A190" s="1669" t="s">
        <v>141</v>
      </c>
      <c r="B190" s="1676" t="s">
        <v>480</v>
      </c>
      <c r="C190" s="1674" t="s">
        <v>100</v>
      </c>
      <c r="D190" s="1677">
        <f>E190+F190</f>
        <v>71.5</v>
      </c>
      <c r="E190" s="1677">
        <v>50.05</v>
      </c>
      <c r="F190" s="1677">
        <v>21.450000000000003</v>
      </c>
      <c r="G190" s="1677">
        <v>21.450000000000003</v>
      </c>
      <c r="H190" s="1674" t="s">
        <v>464</v>
      </c>
      <c r="I190" s="1674">
        <v>2021</v>
      </c>
      <c r="J190" s="1598" t="s">
        <v>1670</v>
      </c>
      <c r="K190" s="1674"/>
      <c r="L190" s="1678" t="s">
        <v>1884</v>
      </c>
      <c r="M190" s="1666"/>
      <c r="N190" s="1667"/>
      <c r="O190" s="1563"/>
    </row>
    <row r="191" spans="1:15" s="1709" customFormat="1" ht="30.6">
      <c r="A191" s="1669" t="s">
        <v>144</v>
      </c>
      <c r="B191" s="1676" t="s">
        <v>1885</v>
      </c>
      <c r="C191" s="1674" t="s">
        <v>100</v>
      </c>
      <c r="D191" s="1677">
        <f>E191+F191</f>
        <v>2.7</v>
      </c>
      <c r="E191" s="1677"/>
      <c r="F191" s="1677">
        <v>2.7</v>
      </c>
      <c r="G191" s="1677"/>
      <c r="H191" s="1674" t="s">
        <v>464</v>
      </c>
      <c r="I191" s="1674"/>
      <c r="J191" s="1598" t="s">
        <v>1670</v>
      </c>
      <c r="K191" s="1674"/>
      <c r="L191" s="1678"/>
      <c r="M191" s="1666"/>
      <c r="N191" s="1667"/>
      <c r="O191" s="1563"/>
    </row>
    <row r="192" spans="1:15" s="1709" customFormat="1" ht="30.6">
      <c r="A192" s="1669" t="s">
        <v>147</v>
      </c>
      <c r="B192" s="1676" t="s">
        <v>1886</v>
      </c>
      <c r="C192" s="1674" t="s">
        <v>100</v>
      </c>
      <c r="D192" s="1677">
        <v>53.98</v>
      </c>
      <c r="E192" s="1677"/>
      <c r="F192" s="1677">
        <v>53.98</v>
      </c>
      <c r="G192" s="1677"/>
      <c r="H192" s="1674" t="s">
        <v>400</v>
      </c>
      <c r="I192" s="1674" t="s">
        <v>1113</v>
      </c>
      <c r="J192" s="1598" t="s">
        <v>1670</v>
      </c>
      <c r="K192" s="1674"/>
      <c r="L192" s="1667" t="s">
        <v>1692</v>
      </c>
      <c r="M192" s="1666"/>
      <c r="N192" s="1667"/>
      <c r="O192" s="1563"/>
    </row>
    <row r="193" spans="1:15" s="1709" customFormat="1" ht="30.6">
      <c r="A193" s="1669" t="s">
        <v>150</v>
      </c>
      <c r="B193" s="1676" t="s">
        <v>553</v>
      </c>
      <c r="C193" s="1674" t="s">
        <v>100</v>
      </c>
      <c r="D193" s="1677">
        <f>E193+F193</f>
        <v>2.2000000000000002</v>
      </c>
      <c r="E193" s="1677"/>
      <c r="F193" s="1677">
        <v>2.2000000000000002</v>
      </c>
      <c r="G193" s="1677"/>
      <c r="H193" s="1674" t="s">
        <v>400</v>
      </c>
      <c r="I193" s="1674" t="s">
        <v>1113</v>
      </c>
      <c r="J193" s="1598" t="s">
        <v>1670</v>
      </c>
      <c r="K193" s="1674"/>
      <c r="L193" s="1678" t="s">
        <v>1887</v>
      </c>
      <c r="M193" s="1666"/>
      <c r="N193" s="1667"/>
      <c r="O193" s="1563"/>
    </row>
    <row r="194" spans="1:15" s="1709" customFormat="1">
      <c r="A194" s="1669">
        <v>3</v>
      </c>
      <c r="B194" s="1676" t="s">
        <v>333</v>
      </c>
      <c r="C194" s="1674"/>
      <c r="D194" s="1677">
        <f>E194+F194</f>
        <v>2.71</v>
      </c>
      <c r="E194" s="1677">
        <f>E195</f>
        <v>1.51</v>
      </c>
      <c r="F194" s="1677">
        <f>F195</f>
        <v>1.2</v>
      </c>
      <c r="G194" s="1677"/>
      <c r="H194" s="1586" t="s">
        <v>1668</v>
      </c>
      <c r="I194" s="1674"/>
      <c r="J194" s="1598"/>
      <c r="K194" s="1674"/>
      <c r="L194" s="1678"/>
      <c r="M194" s="1666"/>
      <c r="N194" s="1667"/>
      <c r="O194" s="1563"/>
    </row>
    <row r="195" spans="1:15" s="1709" customFormat="1" ht="30.6">
      <c r="A195" s="1669" t="s">
        <v>343</v>
      </c>
      <c r="B195" s="1676" t="s">
        <v>1888</v>
      </c>
      <c r="C195" s="1674" t="s">
        <v>102</v>
      </c>
      <c r="D195" s="1677">
        <f t="shared" ref="D195:D244" si="4">E195+F195</f>
        <v>2.71</v>
      </c>
      <c r="E195" s="1677">
        <v>1.51</v>
      </c>
      <c r="F195" s="1677">
        <v>1.2</v>
      </c>
      <c r="G195" s="1677"/>
      <c r="H195" s="1689" t="s">
        <v>966</v>
      </c>
      <c r="I195" s="1674"/>
      <c r="J195" s="1598" t="s">
        <v>1670</v>
      </c>
      <c r="K195" s="1674"/>
      <c r="L195" s="1678"/>
      <c r="M195" s="1666"/>
      <c r="N195" s="1667"/>
      <c r="O195" s="1563"/>
    </row>
    <row r="196" spans="1:15" s="1709" customFormat="1">
      <c r="A196" s="1669">
        <v>4</v>
      </c>
      <c r="B196" s="1670" t="s">
        <v>334</v>
      </c>
      <c r="C196" s="1671"/>
      <c r="D196" s="1672">
        <f>E196+F196</f>
        <v>13</v>
      </c>
      <c r="E196" s="1673">
        <f>E197</f>
        <v>0</v>
      </c>
      <c r="F196" s="1673">
        <f>SUM(F197:F200)</f>
        <v>13</v>
      </c>
      <c r="G196" s="1673">
        <f>G197</f>
        <v>0</v>
      </c>
      <c r="H196" s="1586" t="s">
        <v>1668</v>
      </c>
      <c r="I196" s="1674"/>
      <c r="J196" s="1598"/>
      <c r="K196" s="1674"/>
      <c r="L196" s="1675" t="s">
        <v>1212</v>
      </c>
      <c r="M196" s="1666"/>
      <c r="N196" s="1667"/>
      <c r="O196" s="1563"/>
    </row>
    <row r="197" spans="1:15" s="1709" customFormat="1" ht="30.6">
      <c r="A197" s="1669" t="s">
        <v>1889</v>
      </c>
      <c r="B197" s="1676" t="s">
        <v>1890</v>
      </c>
      <c r="C197" s="1674" t="s">
        <v>104</v>
      </c>
      <c r="D197" s="1677">
        <f t="shared" si="4"/>
        <v>0.2</v>
      </c>
      <c r="E197" s="1677"/>
      <c r="F197" s="1677">
        <v>0.2</v>
      </c>
      <c r="G197" s="1677"/>
      <c r="H197" s="1674" t="s">
        <v>404</v>
      </c>
      <c r="I197" s="1674" t="s">
        <v>1113</v>
      </c>
      <c r="J197" s="1598" t="s">
        <v>1670</v>
      </c>
      <c r="K197" s="1674"/>
      <c r="L197" s="1678" t="s">
        <v>1891</v>
      </c>
      <c r="M197" s="1666"/>
      <c r="N197" s="1667"/>
      <c r="O197" s="1563"/>
    </row>
    <row r="198" spans="1:15" s="1709" customFormat="1" ht="29.7" customHeight="1">
      <c r="A198" s="1669" t="s">
        <v>1892</v>
      </c>
      <c r="B198" s="1676" t="s">
        <v>1893</v>
      </c>
      <c r="C198" s="1674" t="s">
        <v>104</v>
      </c>
      <c r="D198" s="1677">
        <f t="shared" si="4"/>
        <v>2.2000000000000002</v>
      </c>
      <c r="E198" s="1677"/>
      <c r="F198" s="1677">
        <v>2.2000000000000002</v>
      </c>
      <c r="G198" s="1677"/>
      <c r="H198" s="1674" t="s">
        <v>398</v>
      </c>
      <c r="I198" s="1674"/>
      <c r="J198" s="1598" t="s">
        <v>1670</v>
      </c>
      <c r="K198" s="1674"/>
      <c r="L198" s="1678"/>
      <c r="M198" s="1666"/>
      <c r="N198" s="1667"/>
      <c r="O198" s="1563"/>
    </row>
    <row r="199" spans="1:15" s="1709" customFormat="1" ht="27.3" customHeight="1">
      <c r="A199" s="1669" t="s">
        <v>1894</v>
      </c>
      <c r="B199" s="1676" t="s">
        <v>1895</v>
      </c>
      <c r="C199" s="1674" t="s">
        <v>104</v>
      </c>
      <c r="D199" s="1677">
        <f t="shared" si="4"/>
        <v>4.2</v>
      </c>
      <c r="E199" s="1677"/>
      <c r="F199" s="1677">
        <v>4.2</v>
      </c>
      <c r="G199" s="1677"/>
      <c r="H199" s="1674" t="s">
        <v>368</v>
      </c>
      <c r="I199" s="1674"/>
      <c r="J199" s="1598" t="s">
        <v>1670</v>
      </c>
      <c r="K199" s="1674"/>
      <c r="L199" s="1678"/>
      <c r="M199" s="1666"/>
      <c r="N199" s="1667"/>
      <c r="O199" s="1563"/>
    </row>
    <row r="200" spans="1:15" s="1709" customFormat="1" ht="27.3" customHeight="1">
      <c r="A200" s="1669" t="s">
        <v>1894</v>
      </c>
      <c r="B200" s="1676" t="s">
        <v>1895</v>
      </c>
      <c r="C200" s="1674" t="s">
        <v>104</v>
      </c>
      <c r="D200" s="1677">
        <f t="shared" si="4"/>
        <v>6.4</v>
      </c>
      <c r="E200" s="1677"/>
      <c r="F200" s="1677">
        <v>6.4</v>
      </c>
      <c r="G200" s="1677"/>
      <c r="H200" s="1674" t="s">
        <v>368</v>
      </c>
      <c r="I200" s="1674"/>
      <c r="J200" s="1598" t="s">
        <v>1670</v>
      </c>
      <c r="K200" s="1674"/>
      <c r="L200" s="1678"/>
      <c r="M200" s="1666"/>
      <c r="N200" s="1667"/>
      <c r="O200" s="1563"/>
    </row>
    <row r="201" spans="1:15" s="1709" customFormat="1" ht="27.3" customHeight="1">
      <c r="A201" s="1669">
        <v>5</v>
      </c>
      <c r="B201" s="1670" t="s">
        <v>335</v>
      </c>
      <c r="C201" s="1671"/>
      <c r="D201" s="1672">
        <f>E201+F201</f>
        <v>52.774000000000001</v>
      </c>
      <c r="E201" s="1673">
        <f>SUM(E202:E214)-E203-E207</f>
        <v>19.331</v>
      </c>
      <c r="F201" s="1673">
        <f>SUM(F202:F214)-F203-F207</f>
        <v>33.442999999999998</v>
      </c>
      <c r="G201" s="1673">
        <f>SUM(G202:G212)</f>
        <v>17.91</v>
      </c>
      <c r="H201" s="1586" t="s">
        <v>1668</v>
      </c>
      <c r="I201" s="1674"/>
      <c r="J201" s="1598"/>
      <c r="K201" s="1674"/>
      <c r="L201" s="1675" t="s">
        <v>105</v>
      </c>
      <c r="M201" s="1666"/>
      <c r="N201" s="1667"/>
      <c r="O201" s="1563"/>
    </row>
    <row r="202" spans="1:15" s="1709" customFormat="1" ht="30.6">
      <c r="A202" s="1669" t="s">
        <v>1896</v>
      </c>
      <c r="B202" s="1676" t="s">
        <v>600</v>
      </c>
      <c r="C202" s="1674" t="s">
        <v>106</v>
      </c>
      <c r="D202" s="1672">
        <f>E202+F202</f>
        <v>14.86</v>
      </c>
      <c r="E202" s="1677">
        <v>8.77</v>
      </c>
      <c r="F202" s="1677">
        <v>6.09</v>
      </c>
      <c r="G202" s="1677">
        <v>14.84</v>
      </c>
      <c r="H202" s="1674" t="s">
        <v>368</v>
      </c>
      <c r="I202" s="1674">
        <v>2021</v>
      </c>
      <c r="J202" s="1598" t="s">
        <v>1670</v>
      </c>
      <c r="K202" s="1674"/>
      <c r="L202" s="1678" t="s">
        <v>600</v>
      </c>
      <c r="M202" s="1666"/>
      <c r="N202" s="1667"/>
      <c r="O202" s="1563"/>
    </row>
    <row r="203" spans="1:15" s="1709" customFormat="1" ht="45.9">
      <c r="A203" s="1669"/>
      <c r="B203" s="1676" t="s">
        <v>1897</v>
      </c>
      <c r="C203" s="1674" t="s">
        <v>106</v>
      </c>
      <c r="D203" s="1672">
        <f>E203+F203</f>
        <v>2.1</v>
      </c>
      <c r="E203" s="1677"/>
      <c r="F203" s="1677">
        <v>2.1</v>
      </c>
      <c r="G203" s="1677"/>
      <c r="H203" s="1674" t="s">
        <v>368</v>
      </c>
      <c r="I203" s="1674"/>
      <c r="J203" s="1598" t="s">
        <v>1670</v>
      </c>
      <c r="K203" s="1674"/>
      <c r="L203" s="1678"/>
      <c r="M203" s="1666"/>
      <c r="N203" s="1667"/>
      <c r="O203" s="1563"/>
    </row>
    <row r="204" spans="1:15" s="1709" customFormat="1" ht="30.6">
      <c r="A204" s="1669" t="s">
        <v>1898</v>
      </c>
      <c r="B204" s="1676" t="s">
        <v>1899</v>
      </c>
      <c r="C204" s="1674" t="s">
        <v>106</v>
      </c>
      <c r="D204" s="1677">
        <f>E204+F204</f>
        <v>8.34</v>
      </c>
      <c r="E204" s="1677"/>
      <c r="F204" s="1677">
        <v>8.34</v>
      </c>
      <c r="G204" s="1677"/>
      <c r="H204" s="1674" t="s">
        <v>368</v>
      </c>
      <c r="I204" s="1674" t="s">
        <v>1113</v>
      </c>
      <c r="J204" s="1598" t="s">
        <v>1674</v>
      </c>
      <c r="K204" s="1674"/>
      <c r="L204" s="1678" t="s">
        <v>1900</v>
      </c>
      <c r="M204" s="1666" t="s">
        <v>1346</v>
      </c>
      <c r="N204" s="1667" t="s">
        <v>1347</v>
      </c>
      <c r="O204" s="1563"/>
    </row>
    <row r="205" spans="1:15" s="1709" customFormat="1" ht="30.6">
      <c r="A205" s="1669" t="s">
        <v>1901</v>
      </c>
      <c r="B205" s="1676" t="s">
        <v>1348</v>
      </c>
      <c r="C205" s="1674" t="s">
        <v>106</v>
      </c>
      <c r="D205" s="1677">
        <f>E205+F205</f>
        <v>1.4630000000000001</v>
      </c>
      <c r="E205" s="1677"/>
      <c r="F205" s="1677">
        <v>1.4630000000000001</v>
      </c>
      <c r="G205" s="1677"/>
      <c r="H205" s="1674" t="s">
        <v>368</v>
      </c>
      <c r="I205" s="1674" t="s">
        <v>1110</v>
      </c>
      <c r="J205" s="1598" t="s">
        <v>1674</v>
      </c>
      <c r="K205" s="1674"/>
      <c r="L205" s="1678" t="s">
        <v>1902</v>
      </c>
      <c r="M205" s="1666"/>
      <c r="N205" s="1667"/>
      <c r="O205" s="1563"/>
    </row>
    <row r="206" spans="1:15" s="1709" customFormat="1" ht="32.4" customHeight="1">
      <c r="A206" s="1669" t="s">
        <v>1903</v>
      </c>
      <c r="B206" s="1710" t="s">
        <v>373</v>
      </c>
      <c r="C206" s="1674" t="s">
        <v>106</v>
      </c>
      <c r="D206" s="1677">
        <v>12.09</v>
      </c>
      <c r="E206" s="1677">
        <v>10.561</v>
      </c>
      <c r="F206" s="1677">
        <v>0.86</v>
      </c>
      <c r="G206" s="1677">
        <v>0.79999999999999993</v>
      </c>
      <c r="H206" s="1674" t="s">
        <v>505</v>
      </c>
      <c r="I206" s="1674">
        <v>2021</v>
      </c>
      <c r="J206" s="1598" t="s">
        <v>1670</v>
      </c>
      <c r="K206" s="1674"/>
      <c r="L206" s="1711" t="s">
        <v>1904</v>
      </c>
      <c r="M206" s="1666"/>
      <c r="N206" s="1667"/>
      <c r="O206" s="1563"/>
    </row>
    <row r="207" spans="1:15" s="1709" customFormat="1" ht="30.6">
      <c r="A207" s="1669"/>
      <c r="B207" s="1712" t="s">
        <v>1905</v>
      </c>
      <c r="C207" s="1674" t="s">
        <v>106</v>
      </c>
      <c r="D207" s="1677">
        <f t="shared" ref="D207:D216" si="5">E207+F207</f>
        <v>2.27</v>
      </c>
      <c r="E207" s="1677">
        <v>2.27</v>
      </c>
      <c r="F207" s="1677"/>
      <c r="G207" s="1677">
        <v>2.27</v>
      </c>
      <c r="H207" s="1674" t="s">
        <v>505</v>
      </c>
      <c r="I207" s="1674">
        <v>2021</v>
      </c>
      <c r="J207" s="1598" t="s">
        <v>1670</v>
      </c>
      <c r="K207" s="1674"/>
      <c r="L207" s="1713" t="s">
        <v>1906</v>
      </c>
      <c r="M207" s="1666"/>
      <c r="N207" s="1667"/>
      <c r="O207" s="1563"/>
    </row>
    <row r="208" spans="1:15" s="1709" customFormat="1" ht="30.6">
      <c r="A208" s="1669" t="s">
        <v>1907</v>
      </c>
      <c r="B208" s="1676" t="s">
        <v>1216</v>
      </c>
      <c r="C208" s="1674" t="s">
        <v>106</v>
      </c>
      <c r="D208" s="1677">
        <f t="shared" si="5"/>
        <v>3.5</v>
      </c>
      <c r="E208" s="1677"/>
      <c r="F208" s="1677">
        <v>3.5</v>
      </c>
      <c r="G208" s="1677"/>
      <c r="H208" s="1674" t="s">
        <v>661</v>
      </c>
      <c r="I208" s="1674" t="s">
        <v>1110</v>
      </c>
      <c r="J208" s="1598" t="s">
        <v>1670</v>
      </c>
      <c r="K208" s="1674"/>
      <c r="L208" s="1678" t="s">
        <v>1908</v>
      </c>
      <c r="M208" s="1666"/>
      <c r="N208" s="1667"/>
      <c r="O208" s="1563"/>
    </row>
    <row r="209" spans="1:15" s="1709" customFormat="1" ht="30.6">
      <c r="A209" s="1669" t="s">
        <v>1909</v>
      </c>
      <c r="B209" s="1676" t="s">
        <v>1910</v>
      </c>
      <c r="C209" s="1674" t="s">
        <v>106</v>
      </c>
      <c r="D209" s="1677">
        <f t="shared" si="5"/>
        <v>1.8</v>
      </c>
      <c r="E209" s="1677"/>
      <c r="F209" s="1677">
        <v>1.8</v>
      </c>
      <c r="G209" s="1677"/>
      <c r="H209" s="1674" t="s">
        <v>661</v>
      </c>
      <c r="I209" s="1674" t="s">
        <v>1113</v>
      </c>
      <c r="J209" s="1598" t="s">
        <v>1670</v>
      </c>
      <c r="K209" s="1674" t="s">
        <v>1911</v>
      </c>
      <c r="L209" s="1678" t="s">
        <v>1912</v>
      </c>
      <c r="M209" s="1666"/>
      <c r="N209" s="1667"/>
      <c r="O209" s="1563"/>
    </row>
    <row r="210" spans="1:15" s="1709" customFormat="1" ht="30.6">
      <c r="A210" s="1669" t="s">
        <v>1913</v>
      </c>
      <c r="B210" s="1676" t="s">
        <v>1914</v>
      </c>
      <c r="C210" s="1674" t="s">
        <v>106</v>
      </c>
      <c r="D210" s="1677">
        <f t="shared" si="5"/>
        <v>2</v>
      </c>
      <c r="E210" s="1677"/>
      <c r="F210" s="1677">
        <v>2</v>
      </c>
      <c r="G210" s="1677"/>
      <c r="H210" s="1674" t="s">
        <v>644</v>
      </c>
      <c r="I210" s="1674" t="s">
        <v>1110</v>
      </c>
      <c r="J210" s="1598" t="s">
        <v>1670</v>
      </c>
      <c r="K210" s="1674"/>
      <c r="L210" s="1678" t="s">
        <v>1915</v>
      </c>
      <c r="M210" s="1666"/>
      <c r="N210" s="1667"/>
      <c r="O210" s="1563"/>
    </row>
    <row r="211" spans="1:15" s="1709" customFormat="1" ht="30.6">
      <c r="A211" s="1669" t="s">
        <v>1916</v>
      </c>
      <c r="B211" s="1676" t="s">
        <v>1917</v>
      </c>
      <c r="C211" s="1674" t="s">
        <v>106</v>
      </c>
      <c r="D211" s="1677">
        <f t="shared" si="5"/>
        <v>4.16</v>
      </c>
      <c r="E211" s="1677"/>
      <c r="F211" s="1677">
        <v>4.16</v>
      </c>
      <c r="G211" s="1677"/>
      <c r="H211" s="1674" t="s">
        <v>400</v>
      </c>
      <c r="I211" s="1674" t="s">
        <v>1113</v>
      </c>
      <c r="J211" s="1598" t="s">
        <v>1670</v>
      </c>
      <c r="K211" s="1674" t="s">
        <v>1918</v>
      </c>
      <c r="L211" s="1678"/>
      <c r="M211" s="1666"/>
      <c r="N211" s="1667"/>
      <c r="O211" s="1563"/>
    </row>
    <row r="212" spans="1:15" s="1709" customFormat="1" ht="30.9" customHeight="1">
      <c r="A212" s="1669" t="s">
        <v>1919</v>
      </c>
      <c r="B212" s="1676" t="s">
        <v>1213</v>
      </c>
      <c r="C212" s="1674" t="s">
        <v>106</v>
      </c>
      <c r="D212" s="1677">
        <f t="shared" si="5"/>
        <v>2</v>
      </c>
      <c r="E212" s="1677"/>
      <c r="F212" s="1677">
        <v>2</v>
      </c>
      <c r="G212" s="1677"/>
      <c r="H212" s="1674" t="s">
        <v>398</v>
      </c>
      <c r="I212" s="1674" t="s">
        <v>1110</v>
      </c>
      <c r="J212" s="1598" t="s">
        <v>1670</v>
      </c>
      <c r="K212" s="1674"/>
      <c r="L212" s="1678" t="s">
        <v>1920</v>
      </c>
      <c r="M212" s="1666"/>
      <c r="N212" s="1667"/>
      <c r="O212" s="1563"/>
    </row>
    <row r="213" spans="1:15" s="1709" customFormat="1" ht="38.4" customHeight="1">
      <c r="A213" s="1669" t="s">
        <v>1921</v>
      </c>
      <c r="B213" s="1676" t="s">
        <v>1214</v>
      </c>
      <c r="C213" s="1674" t="s">
        <v>106</v>
      </c>
      <c r="D213" s="1677">
        <f t="shared" si="5"/>
        <v>3</v>
      </c>
      <c r="E213" s="1677"/>
      <c r="F213" s="1677">
        <v>3</v>
      </c>
      <c r="G213" s="1677"/>
      <c r="H213" s="1674" t="s">
        <v>398</v>
      </c>
      <c r="I213" s="1674" t="s">
        <v>1110</v>
      </c>
      <c r="J213" s="1598" t="s">
        <v>1670</v>
      </c>
      <c r="K213" s="1674"/>
      <c r="L213" s="1678" t="s">
        <v>1922</v>
      </c>
      <c r="M213" s="1666"/>
      <c r="N213" s="1667"/>
      <c r="O213" s="1563"/>
    </row>
    <row r="214" spans="1:15" s="1709" customFormat="1" ht="45" customHeight="1">
      <c r="A214" s="1669" t="s">
        <v>1923</v>
      </c>
      <c r="B214" s="1676" t="s">
        <v>1215</v>
      </c>
      <c r="C214" s="1674" t="s">
        <v>106</v>
      </c>
      <c r="D214" s="1677">
        <f t="shared" si="5"/>
        <v>0.23</v>
      </c>
      <c r="E214" s="1677"/>
      <c r="F214" s="1677">
        <v>0.23</v>
      </c>
      <c r="G214" s="1677">
        <v>0.21</v>
      </c>
      <c r="H214" s="1674" t="s">
        <v>423</v>
      </c>
      <c r="I214" s="1674">
        <v>2021</v>
      </c>
      <c r="J214" s="1598" t="s">
        <v>1670</v>
      </c>
      <c r="K214" s="1674"/>
      <c r="L214" s="1678" t="s">
        <v>1215</v>
      </c>
      <c r="M214" s="1666"/>
      <c r="N214" s="1667"/>
      <c r="O214" s="1563"/>
    </row>
    <row r="215" spans="1:15">
      <c r="A215" s="1669"/>
      <c r="B215" s="1708" t="s">
        <v>1924</v>
      </c>
      <c r="C215" s="1696"/>
      <c r="D215" s="1677"/>
      <c r="E215" s="1695"/>
      <c r="F215" s="542"/>
      <c r="G215" s="1695"/>
      <c r="H215" s="1586" t="s">
        <v>1668</v>
      </c>
      <c r="I215" s="1643"/>
      <c r="J215" s="1598"/>
      <c r="K215" s="1643"/>
      <c r="L215" s="1646"/>
      <c r="M215" s="1701"/>
      <c r="N215" s="1702"/>
    </row>
    <row r="216" spans="1:15" s="1709" customFormat="1">
      <c r="A216" s="1669">
        <v>6</v>
      </c>
      <c r="B216" s="1670" t="s">
        <v>336</v>
      </c>
      <c r="C216" s="1671"/>
      <c r="D216" s="1672">
        <f t="shared" si="5"/>
        <v>35</v>
      </c>
      <c r="E216" s="1673">
        <f>SUM(E217:E217)</f>
        <v>0</v>
      </c>
      <c r="F216" s="1673">
        <f>SUM(F217:F217)</f>
        <v>35</v>
      </c>
      <c r="G216" s="1673">
        <f>SUM(G217:G217)</f>
        <v>0</v>
      </c>
      <c r="H216" s="1586" t="s">
        <v>1668</v>
      </c>
      <c r="I216" s="1674"/>
      <c r="J216" s="1598"/>
      <c r="K216" s="1674"/>
      <c r="L216" s="1675" t="s">
        <v>107</v>
      </c>
      <c r="M216" s="1666"/>
      <c r="N216" s="1667"/>
      <c r="O216" s="1563"/>
    </row>
    <row r="217" spans="1:15" s="1709" customFormat="1" ht="26.7" customHeight="1">
      <c r="A217" s="1669" t="s">
        <v>1925</v>
      </c>
      <c r="B217" s="1676" t="s">
        <v>1926</v>
      </c>
      <c r="C217" s="1674" t="s">
        <v>108</v>
      </c>
      <c r="D217" s="1677">
        <f t="shared" si="4"/>
        <v>35</v>
      </c>
      <c r="E217" s="1677"/>
      <c r="F217" s="1677">
        <v>35</v>
      </c>
      <c r="G217" s="1677"/>
      <c r="H217" s="1674" t="s">
        <v>368</v>
      </c>
      <c r="I217" s="1674" t="s">
        <v>1110</v>
      </c>
      <c r="J217" s="1598" t="s">
        <v>1670</v>
      </c>
      <c r="K217" s="1674"/>
      <c r="L217" s="1678" t="s">
        <v>1927</v>
      </c>
      <c r="M217" s="1666" t="s">
        <v>1217</v>
      </c>
      <c r="N217" s="1667" t="s">
        <v>1218</v>
      </c>
      <c r="O217" s="1563"/>
    </row>
    <row r="218" spans="1:15" s="1709" customFormat="1" ht="19.5" customHeight="1">
      <c r="A218" s="1669">
        <v>7</v>
      </c>
      <c r="B218" s="1670" t="s">
        <v>109</v>
      </c>
      <c r="C218" s="1671"/>
      <c r="D218" s="1672">
        <f>E218+F218</f>
        <v>2.9699999999999998</v>
      </c>
      <c r="E218" s="1673">
        <f>SUM(E219:E225)</f>
        <v>0</v>
      </c>
      <c r="F218" s="1673">
        <f>SUM(F219:F225)</f>
        <v>2.9699999999999998</v>
      </c>
      <c r="G218" s="1673">
        <f>SUM(G219:G225)</f>
        <v>2.82</v>
      </c>
      <c r="H218" s="1586" t="s">
        <v>1668</v>
      </c>
      <c r="I218" s="1674"/>
      <c r="J218" s="1598"/>
      <c r="K218" s="1674"/>
      <c r="L218" s="1675" t="s">
        <v>109</v>
      </c>
      <c r="M218" s="1666"/>
      <c r="N218" s="1667"/>
      <c r="O218" s="1563"/>
    </row>
    <row r="219" spans="1:15" s="1709" customFormat="1" ht="19.5" customHeight="1">
      <c r="A219" s="1669" t="s">
        <v>1928</v>
      </c>
      <c r="B219" s="1670" t="s">
        <v>707</v>
      </c>
      <c r="C219" s="1714" t="s">
        <v>110</v>
      </c>
      <c r="D219" s="1677">
        <f t="shared" si="4"/>
        <v>0.5</v>
      </c>
      <c r="E219" s="1715"/>
      <c r="F219" s="1715">
        <v>0.5</v>
      </c>
      <c r="G219" s="1715">
        <v>0.5</v>
      </c>
      <c r="H219" s="1714" t="s">
        <v>708</v>
      </c>
      <c r="I219" s="1674">
        <v>2021</v>
      </c>
      <c r="J219" s="1598" t="s">
        <v>1670</v>
      </c>
      <c r="K219" s="1674"/>
      <c r="L219" s="1675" t="s">
        <v>707</v>
      </c>
      <c r="M219" s="1666"/>
      <c r="N219" s="1667"/>
      <c r="O219" s="1563"/>
    </row>
    <row r="220" spans="1:15" s="1709" customFormat="1" ht="33.6" customHeight="1">
      <c r="A220" s="1669" t="s">
        <v>1929</v>
      </c>
      <c r="B220" s="1716" t="s">
        <v>710</v>
      </c>
      <c r="C220" s="1714" t="s">
        <v>110</v>
      </c>
      <c r="D220" s="1677">
        <f>E220+F220</f>
        <v>0.2</v>
      </c>
      <c r="E220" s="1717"/>
      <c r="F220" s="1717">
        <v>0.2</v>
      </c>
      <c r="G220" s="1717">
        <v>0.2</v>
      </c>
      <c r="H220" s="1714" t="s">
        <v>1930</v>
      </c>
      <c r="I220" s="1674">
        <v>2021</v>
      </c>
      <c r="J220" s="1598" t="s">
        <v>1670</v>
      </c>
      <c r="K220" s="1674"/>
      <c r="L220" s="1718" t="s">
        <v>710</v>
      </c>
      <c r="M220" s="1666"/>
      <c r="N220" s="1667"/>
      <c r="O220" s="1563"/>
    </row>
    <row r="221" spans="1:15" s="1709" customFormat="1" ht="17.399999999999999" customHeight="1">
      <c r="A221" s="1669" t="s">
        <v>1931</v>
      </c>
      <c r="B221" s="1716" t="s">
        <v>504</v>
      </c>
      <c r="C221" s="1714" t="s">
        <v>110</v>
      </c>
      <c r="D221" s="1677">
        <f>E221+F221</f>
        <v>0.37</v>
      </c>
      <c r="E221" s="1673"/>
      <c r="F221" s="1673">
        <v>0.37</v>
      </c>
      <c r="G221" s="1673">
        <v>0.22</v>
      </c>
      <c r="H221" s="1714" t="s">
        <v>713</v>
      </c>
      <c r="I221" s="1674">
        <v>2021</v>
      </c>
      <c r="J221" s="1598" t="s">
        <v>1670</v>
      </c>
      <c r="K221" s="1674"/>
      <c r="L221" s="1718" t="s">
        <v>504</v>
      </c>
      <c r="M221" s="1666"/>
      <c r="N221" s="1667"/>
      <c r="O221" s="1563"/>
    </row>
    <row r="222" spans="1:15" s="1709" customFormat="1" ht="17.399999999999999" customHeight="1">
      <c r="A222" s="1669" t="s">
        <v>1932</v>
      </c>
      <c r="B222" s="1716" t="s">
        <v>712</v>
      </c>
      <c r="C222" s="1714" t="s">
        <v>110</v>
      </c>
      <c r="D222" s="1677">
        <f>E222+F222</f>
        <v>1.19</v>
      </c>
      <c r="E222" s="1717"/>
      <c r="F222" s="1717">
        <v>1.19</v>
      </c>
      <c r="G222" s="1717">
        <v>1.19</v>
      </c>
      <c r="H222" s="1714" t="s">
        <v>713</v>
      </c>
      <c r="I222" s="1674">
        <v>2021</v>
      </c>
      <c r="J222" s="1598" t="s">
        <v>1670</v>
      </c>
      <c r="K222" s="1674"/>
      <c r="L222" s="1718" t="s">
        <v>712</v>
      </c>
      <c r="M222" s="1666"/>
      <c r="N222" s="1667"/>
      <c r="O222" s="1563"/>
    </row>
    <row r="223" spans="1:15" s="1709" customFormat="1" ht="17.399999999999999" customHeight="1">
      <c r="A223" s="1669" t="s">
        <v>1933</v>
      </c>
      <c r="B223" s="1676" t="s">
        <v>715</v>
      </c>
      <c r="C223" s="1714" t="s">
        <v>110</v>
      </c>
      <c r="D223" s="1677">
        <f t="shared" si="4"/>
        <v>0.39</v>
      </c>
      <c r="E223" s="1677"/>
      <c r="F223" s="1677">
        <v>0.39</v>
      </c>
      <c r="G223" s="1677">
        <v>0.39</v>
      </c>
      <c r="H223" s="1674" t="s">
        <v>505</v>
      </c>
      <c r="I223" s="1674">
        <v>2021</v>
      </c>
      <c r="J223" s="1598" t="s">
        <v>1670</v>
      </c>
      <c r="K223" s="1674"/>
      <c r="L223" s="1678" t="s">
        <v>715</v>
      </c>
      <c r="M223" s="1666"/>
      <c r="N223" s="1667"/>
      <c r="O223" s="1563"/>
    </row>
    <row r="224" spans="1:15" s="1709" customFormat="1" ht="17.399999999999999" customHeight="1">
      <c r="A224" s="1669" t="s">
        <v>1934</v>
      </c>
      <c r="B224" s="1716" t="s">
        <v>717</v>
      </c>
      <c r="C224" s="1714" t="s">
        <v>110</v>
      </c>
      <c r="D224" s="1677">
        <f t="shared" si="4"/>
        <v>0.11</v>
      </c>
      <c r="E224" s="1717"/>
      <c r="F224" s="1717">
        <v>0.11</v>
      </c>
      <c r="G224" s="1717">
        <v>0.11</v>
      </c>
      <c r="H224" s="1714" t="s">
        <v>505</v>
      </c>
      <c r="I224" s="1674">
        <v>2021</v>
      </c>
      <c r="J224" s="1598" t="s">
        <v>1670</v>
      </c>
      <c r="K224" s="1674"/>
      <c r="L224" s="1718" t="s">
        <v>717</v>
      </c>
      <c r="M224" s="1666"/>
      <c r="N224" s="1667"/>
      <c r="O224" s="1563"/>
    </row>
    <row r="225" spans="1:15" s="1709" customFormat="1" ht="17.399999999999999" customHeight="1">
      <c r="A225" s="1669" t="s">
        <v>1935</v>
      </c>
      <c r="B225" s="1716" t="s">
        <v>506</v>
      </c>
      <c r="C225" s="1714" t="s">
        <v>110</v>
      </c>
      <c r="D225" s="1677">
        <f t="shared" si="4"/>
        <v>0.21</v>
      </c>
      <c r="E225" s="1673"/>
      <c r="F225" s="1673">
        <v>0.21</v>
      </c>
      <c r="G225" s="1673">
        <v>0.21</v>
      </c>
      <c r="H225" s="1714" t="s">
        <v>464</v>
      </c>
      <c r="I225" s="1674">
        <v>2021</v>
      </c>
      <c r="J225" s="1598" t="s">
        <v>1670</v>
      </c>
      <c r="K225" s="1674"/>
      <c r="L225" s="1718" t="s">
        <v>506</v>
      </c>
      <c r="M225" s="1666"/>
      <c r="N225" s="1667"/>
      <c r="O225" s="1563"/>
    </row>
    <row r="226" spans="1:15" s="1709" customFormat="1" ht="23.1" customHeight="1">
      <c r="A226" s="1669">
        <v>8</v>
      </c>
      <c r="B226" s="1670" t="s">
        <v>1219</v>
      </c>
      <c r="C226" s="1671"/>
      <c r="D226" s="1672">
        <f>E226+F226</f>
        <v>23.259999999999998</v>
      </c>
      <c r="E226" s="1673">
        <f>E227+E228+E229</f>
        <v>1.68</v>
      </c>
      <c r="F226" s="1673">
        <f>SUM(F227:F229)</f>
        <v>21.58</v>
      </c>
      <c r="G226" s="1673">
        <f>G227+G228</f>
        <v>10.63</v>
      </c>
      <c r="H226" s="1586" t="s">
        <v>1668</v>
      </c>
      <c r="I226" s="1674"/>
      <c r="J226" s="1598"/>
      <c r="K226" s="1674"/>
      <c r="L226" s="1675" t="s">
        <v>1219</v>
      </c>
      <c r="M226" s="1666"/>
      <c r="N226" s="1667"/>
      <c r="O226" s="1563"/>
    </row>
    <row r="227" spans="1:15" s="1709" customFormat="1" ht="30.6">
      <c r="A227" s="1669" t="s">
        <v>1936</v>
      </c>
      <c r="B227" s="1676" t="s">
        <v>671</v>
      </c>
      <c r="C227" s="1674" t="s">
        <v>118</v>
      </c>
      <c r="D227" s="1677">
        <f t="shared" si="4"/>
        <v>10.23</v>
      </c>
      <c r="E227" s="1677"/>
      <c r="F227" s="1677">
        <v>10.23</v>
      </c>
      <c r="G227" s="1677">
        <v>8.81</v>
      </c>
      <c r="H227" s="1674" t="s">
        <v>505</v>
      </c>
      <c r="I227" s="1674">
        <v>2021</v>
      </c>
      <c r="J227" s="1598" t="s">
        <v>1670</v>
      </c>
      <c r="K227" s="1674"/>
      <c r="L227" s="1678" t="s">
        <v>671</v>
      </c>
      <c r="M227" s="1666"/>
      <c r="N227" s="1667"/>
      <c r="O227" s="1563"/>
    </row>
    <row r="228" spans="1:15" s="1709" customFormat="1" ht="30.6">
      <c r="A228" s="1669" t="s">
        <v>1937</v>
      </c>
      <c r="B228" s="1676" t="s">
        <v>669</v>
      </c>
      <c r="C228" s="1674" t="s">
        <v>118</v>
      </c>
      <c r="D228" s="1677">
        <f t="shared" si="4"/>
        <v>3.5</v>
      </c>
      <c r="E228" s="1677">
        <v>1.68</v>
      </c>
      <c r="F228" s="1677">
        <v>1.82</v>
      </c>
      <c r="G228" s="1677">
        <v>1.82</v>
      </c>
      <c r="H228" s="1674" t="s">
        <v>661</v>
      </c>
      <c r="I228" s="1674">
        <v>2021</v>
      </c>
      <c r="J228" s="1598" t="s">
        <v>1670</v>
      </c>
      <c r="K228" s="1674"/>
      <c r="L228" s="1678" t="s">
        <v>1938</v>
      </c>
      <c r="M228" s="1666"/>
      <c r="N228" s="1667"/>
      <c r="O228" s="1563"/>
    </row>
    <row r="229" spans="1:15" s="1709" customFormat="1" ht="30.6">
      <c r="A229" s="1669" t="s">
        <v>1939</v>
      </c>
      <c r="B229" s="1676" t="s">
        <v>1940</v>
      </c>
      <c r="C229" s="1674" t="s">
        <v>118</v>
      </c>
      <c r="D229" s="1677">
        <f t="shared" si="4"/>
        <v>9.5299999999999994</v>
      </c>
      <c r="E229" s="1677"/>
      <c r="F229" s="1677">
        <v>9.5299999999999994</v>
      </c>
      <c r="G229" s="1677"/>
      <c r="H229" s="1674" t="s">
        <v>368</v>
      </c>
      <c r="I229" s="1674"/>
      <c r="J229" s="1598" t="s">
        <v>1670</v>
      </c>
      <c r="K229" s="1674"/>
      <c r="L229" s="1678"/>
      <c r="M229" s="1666"/>
      <c r="N229" s="1667"/>
      <c r="O229" s="1563"/>
    </row>
    <row r="230" spans="1:15" s="1709" customFormat="1">
      <c r="A230" s="1669">
        <v>9</v>
      </c>
      <c r="B230" s="1670" t="s">
        <v>119</v>
      </c>
      <c r="C230" s="1671"/>
      <c r="D230" s="1672">
        <f>E230+F230</f>
        <v>0.41000000000000003</v>
      </c>
      <c r="E230" s="1673"/>
      <c r="F230" s="1673">
        <f>F231+F232</f>
        <v>0.41000000000000003</v>
      </c>
      <c r="G230" s="1673">
        <f>SUM(G231)</f>
        <v>0.21</v>
      </c>
      <c r="H230" s="1586" t="s">
        <v>1668</v>
      </c>
      <c r="I230" s="1674"/>
      <c r="J230" s="1598"/>
      <c r="K230" s="1674"/>
      <c r="L230" s="1675" t="s">
        <v>1220</v>
      </c>
      <c r="M230" s="1666"/>
      <c r="N230" s="1667"/>
      <c r="O230" s="1563"/>
    </row>
    <row r="231" spans="1:15" s="1709" customFormat="1" ht="15.9" customHeight="1">
      <c r="A231" s="1669" t="s">
        <v>1941</v>
      </c>
      <c r="B231" s="1719" t="s">
        <v>1942</v>
      </c>
      <c r="C231" s="1720" t="s">
        <v>120</v>
      </c>
      <c r="D231" s="1677">
        <f t="shared" si="4"/>
        <v>0.21</v>
      </c>
      <c r="E231" s="1721"/>
      <c r="F231" s="1721">
        <v>0.21</v>
      </c>
      <c r="G231" s="1721">
        <v>0.21</v>
      </c>
      <c r="H231" s="1714" t="s">
        <v>803</v>
      </c>
      <c r="I231" s="1674">
        <v>2021</v>
      </c>
      <c r="J231" s="1598" t="s">
        <v>1670</v>
      </c>
      <c r="K231" s="1674"/>
      <c r="L231" s="1722" t="s">
        <v>1942</v>
      </c>
      <c r="M231" s="1666" t="s">
        <v>804</v>
      </c>
      <c r="N231" s="1667"/>
      <c r="O231" s="1563"/>
    </row>
    <row r="232" spans="1:15" s="1709" customFormat="1" ht="15.9" customHeight="1">
      <c r="A232" s="1669" t="s">
        <v>1943</v>
      </c>
      <c r="B232" s="1719" t="s">
        <v>1944</v>
      </c>
      <c r="C232" s="1720" t="s">
        <v>120</v>
      </c>
      <c r="D232" s="1677">
        <f t="shared" si="4"/>
        <v>0.2</v>
      </c>
      <c r="E232" s="1721"/>
      <c r="F232" s="1721">
        <v>0.2</v>
      </c>
      <c r="G232" s="1721"/>
      <c r="H232" s="1714" t="s">
        <v>368</v>
      </c>
      <c r="I232" s="1674"/>
      <c r="J232" s="1598" t="s">
        <v>1670</v>
      </c>
      <c r="K232" s="1674"/>
      <c r="L232" s="1722"/>
      <c r="M232" s="1666"/>
      <c r="N232" s="1667"/>
      <c r="O232" s="1563"/>
    </row>
    <row r="233" spans="1:15" s="1709" customFormat="1" ht="15.9" customHeight="1">
      <c r="A233" s="1669">
        <v>10</v>
      </c>
      <c r="B233" s="1670" t="s">
        <v>121</v>
      </c>
      <c r="C233" s="1671"/>
      <c r="D233" s="1672">
        <f>E233+F233</f>
        <v>23.1</v>
      </c>
      <c r="E233" s="1673">
        <f t="shared" ref="E233:F233" si="6">E234+E235</f>
        <v>10.32</v>
      </c>
      <c r="F233" s="1673">
        <f t="shared" si="6"/>
        <v>12.78</v>
      </c>
      <c r="G233" s="1673">
        <f>G234+G235</f>
        <v>2.08</v>
      </c>
      <c r="H233" s="1586" t="s">
        <v>1668</v>
      </c>
      <c r="I233" s="1674"/>
      <c r="J233" s="1598"/>
      <c r="K233" s="1674"/>
      <c r="L233" s="1675" t="s">
        <v>121</v>
      </c>
      <c r="M233" s="1666"/>
      <c r="N233" s="1667"/>
      <c r="O233" s="1563"/>
    </row>
    <row r="234" spans="1:15" s="1709" customFormat="1" ht="15.6" customHeight="1">
      <c r="A234" s="1669" t="s">
        <v>1945</v>
      </c>
      <c r="B234" s="1676" t="s">
        <v>485</v>
      </c>
      <c r="C234" s="1674" t="s">
        <v>122</v>
      </c>
      <c r="D234" s="1677">
        <v>3.1</v>
      </c>
      <c r="E234" s="1677">
        <v>1.02</v>
      </c>
      <c r="F234" s="1677">
        <v>2.08</v>
      </c>
      <c r="G234" s="1677">
        <v>2.08</v>
      </c>
      <c r="H234" s="1674" t="s">
        <v>505</v>
      </c>
      <c r="I234" s="1674">
        <v>2021</v>
      </c>
      <c r="J234" s="1598" t="s">
        <v>1670</v>
      </c>
      <c r="K234" s="1674"/>
      <c r="L234" s="1678" t="s">
        <v>485</v>
      </c>
      <c r="M234" s="1666"/>
      <c r="N234" s="1667"/>
      <c r="O234" s="1563"/>
    </row>
    <row r="235" spans="1:15" s="1709" customFormat="1" ht="30.6">
      <c r="A235" s="1669" t="s">
        <v>1946</v>
      </c>
      <c r="B235" s="1676" t="s">
        <v>1221</v>
      </c>
      <c r="C235" s="1674" t="s">
        <v>122</v>
      </c>
      <c r="D235" s="1677">
        <f t="shared" si="4"/>
        <v>20</v>
      </c>
      <c r="E235" s="1677">
        <v>9.3000000000000007</v>
      </c>
      <c r="F235" s="1677">
        <v>10.7</v>
      </c>
      <c r="G235" s="1677"/>
      <c r="H235" s="1674" t="s">
        <v>464</v>
      </c>
      <c r="I235" s="1674" t="s">
        <v>1113</v>
      </c>
      <c r="J235" s="1598" t="s">
        <v>1670</v>
      </c>
      <c r="K235" s="1674"/>
      <c r="L235" s="1678" t="s">
        <v>1947</v>
      </c>
      <c r="M235" s="1666"/>
      <c r="N235" s="1667"/>
      <c r="O235" s="1563"/>
    </row>
    <row r="236" spans="1:15" s="1709" customFormat="1">
      <c r="A236" s="1669">
        <v>11</v>
      </c>
      <c r="B236" s="1670" t="s">
        <v>123</v>
      </c>
      <c r="C236" s="1671"/>
      <c r="D236" s="1672">
        <f>E236+F236</f>
        <v>2.13</v>
      </c>
      <c r="E236" s="1673">
        <f t="shared" ref="E236:F236" si="7">E237+E238</f>
        <v>0.63</v>
      </c>
      <c r="F236" s="1673">
        <f t="shared" si="7"/>
        <v>1.5</v>
      </c>
      <c r="G236" s="1673">
        <f>G237+G238</f>
        <v>0.3</v>
      </c>
      <c r="H236" s="1586" t="s">
        <v>1668</v>
      </c>
      <c r="I236" s="1674"/>
      <c r="J236" s="1598"/>
      <c r="K236" s="1674"/>
      <c r="L236" s="1675" t="s">
        <v>123</v>
      </c>
      <c r="M236" s="1666"/>
      <c r="N236" s="1667"/>
      <c r="O236" s="1563"/>
    </row>
    <row r="237" spans="1:15" s="1709" customFormat="1" ht="30.6">
      <c r="A237" s="1669" t="s">
        <v>1948</v>
      </c>
      <c r="B237" s="1676" t="s">
        <v>1222</v>
      </c>
      <c r="C237" s="1674" t="s">
        <v>124</v>
      </c>
      <c r="D237" s="1677">
        <f t="shared" si="4"/>
        <v>1.2</v>
      </c>
      <c r="E237" s="1677"/>
      <c r="F237" s="1677">
        <v>1.2</v>
      </c>
      <c r="G237" s="1677"/>
      <c r="H237" s="1674" t="s">
        <v>423</v>
      </c>
      <c r="I237" s="1674" t="s">
        <v>1110</v>
      </c>
      <c r="J237" s="1598" t="s">
        <v>1670</v>
      </c>
      <c r="K237" s="1674"/>
      <c r="L237" s="1678" t="s">
        <v>1949</v>
      </c>
      <c r="M237" s="1666"/>
      <c r="N237" s="1667"/>
      <c r="O237" s="1563"/>
    </row>
    <row r="238" spans="1:15" s="1709" customFormat="1" ht="30.6">
      <c r="A238" s="1669" t="s">
        <v>1950</v>
      </c>
      <c r="B238" s="1670" t="s">
        <v>781</v>
      </c>
      <c r="C238" s="1714" t="s">
        <v>124</v>
      </c>
      <c r="D238" s="1677">
        <f t="shared" si="4"/>
        <v>0.92999999999999994</v>
      </c>
      <c r="E238" s="1673">
        <v>0.63</v>
      </c>
      <c r="F238" s="1673">
        <v>0.3</v>
      </c>
      <c r="G238" s="1673">
        <v>0.3</v>
      </c>
      <c r="H238" s="1674" t="s">
        <v>371</v>
      </c>
      <c r="I238" s="1674">
        <v>2021</v>
      </c>
      <c r="J238" s="1598" t="s">
        <v>1670</v>
      </c>
      <c r="K238" s="1674"/>
      <c r="L238" s="1675" t="s">
        <v>1951</v>
      </c>
      <c r="M238" s="1666"/>
      <c r="N238" s="1667"/>
      <c r="O238" s="1563"/>
    </row>
    <row r="239" spans="1:15" s="1709" customFormat="1" ht="45.3" customHeight="1">
      <c r="A239" s="1669">
        <v>12</v>
      </c>
      <c r="B239" s="1670" t="s">
        <v>127</v>
      </c>
      <c r="C239" s="1671"/>
      <c r="D239" s="1672">
        <f>E239+F239</f>
        <v>0.65</v>
      </c>
      <c r="E239" s="1673">
        <f t="shared" ref="E239:F239" si="8">E240+E241</f>
        <v>0</v>
      </c>
      <c r="F239" s="1673">
        <f t="shared" si="8"/>
        <v>0.65</v>
      </c>
      <c r="G239" s="1673">
        <f>G240+G241</f>
        <v>0</v>
      </c>
      <c r="H239" s="1586" t="s">
        <v>1668</v>
      </c>
      <c r="I239" s="1674"/>
      <c r="J239" s="1598"/>
      <c r="K239" s="1674"/>
      <c r="L239" s="1675" t="s">
        <v>127</v>
      </c>
      <c r="M239" s="1666"/>
      <c r="N239" s="1667"/>
      <c r="O239" s="1563"/>
    </row>
    <row r="240" spans="1:15" s="1709" customFormat="1" ht="30.6">
      <c r="A240" s="1669" t="s">
        <v>1372</v>
      </c>
      <c r="B240" s="1676" t="s">
        <v>1952</v>
      </c>
      <c r="C240" s="1674" t="s">
        <v>128</v>
      </c>
      <c r="D240" s="1677">
        <f t="shared" si="4"/>
        <v>0.5</v>
      </c>
      <c r="E240" s="1677"/>
      <c r="F240" s="1677">
        <v>0.5</v>
      </c>
      <c r="G240" s="1677"/>
      <c r="H240" s="1674" t="s">
        <v>377</v>
      </c>
      <c r="I240" s="1674" t="s">
        <v>1113</v>
      </c>
      <c r="J240" s="1598" t="s">
        <v>1670</v>
      </c>
      <c r="K240" s="1674"/>
      <c r="L240" s="1678" t="s">
        <v>1953</v>
      </c>
      <c r="M240" s="1666"/>
      <c r="N240" s="1667"/>
      <c r="O240" s="1563"/>
    </row>
    <row r="241" spans="1:15" s="1709" customFormat="1" ht="30.6">
      <c r="A241" s="1669" t="s">
        <v>1325</v>
      </c>
      <c r="B241" s="1670" t="s">
        <v>1954</v>
      </c>
      <c r="C241" s="1643" t="s">
        <v>128</v>
      </c>
      <c r="D241" s="1677">
        <f t="shared" si="4"/>
        <v>0.15</v>
      </c>
      <c r="E241" s="1673"/>
      <c r="F241" s="1673">
        <v>0.15</v>
      </c>
      <c r="G241" s="1673"/>
      <c r="H241" s="1640" t="s">
        <v>796</v>
      </c>
      <c r="I241" s="1674" t="s">
        <v>1113</v>
      </c>
      <c r="J241" s="1598" t="s">
        <v>1670</v>
      </c>
      <c r="K241" s="1643"/>
      <c r="L241" s="1675"/>
      <c r="M241" s="1666"/>
      <c r="N241" s="1667"/>
      <c r="O241" s="1563"/>
    </row>
    <row r="242" spans="1:15" s="1709" customFormat="1">
      <c r="A242" s="1590" t="s">
        <v>1955</v>
      </c>
      <c r="B242" s="1616" t="s">
        <v>133</v>
      </c>
      <c r="C242" s="1586"/>
      <c r="D242" s="1587">
        <f>E242+F242</f>
        <v>0.19999999999999998</v>
      </c>
      <c r="E242" s="1617">
        <f t="shared" ref="E242" si="9">E243+E244</f>
        <v>0</v>
      </c>
      <c r="F242" s="1617">
        <f>SUM(F243:F248)</f>
        <v>0.19999999999999998</v>
      </c>
      <c r="G242" s="1617">
        <f>G243+G244</f>
        <v>0.06</v>
      </c>
      <c r="H242" s="1586" t="s">
        <v>1668</v>
      </c>
      <c r="I242" s="1592"/>
      <c r="J242" s="1598"/>
      <c r="K242" s="1592"/>
      <c r="L242" s="1618" t="s">
        <v>133</v>
      </c>
      <c r="M242" s="1666"/>
      <c r="N242" s="1667"/>
      <c r="O242" s="1563"/>
    </row>
    <row r="243" spans="1:15" s="1709" customFormat="1" ht="52.2" customHeight="1">
      <c r="A243" s="1596">
        <v>1</v>
      </c>
      <c r="B243" s="1631" t="s">
        <v>1956</v>
      </c>
      <c r="C243" s="1610" t="s">
        <v>134</v>
      </c>
      <c r="D243" s="1599">
        <f t="shared" si="4"/>
        <v>0.03</v>
      </c>
      <c r="E243" s="1612"/>
      <c r="F243" s="1612">
        <v>0.03</v>
      </c>
      <c r="G243" s="1612">
        <v>0.03</v>
      </c>
      <c r="H243" s="1723" t="s">
        <v>383</v>
      </c>
      <c r="I243" s="1598">
        <v>2021</v>
      </c>
      <c r="J243" s="1598" t="s">
        <v>1670</v>
      </c>
      <c r="K243" s="1598"/>
      <c r="L243" s="1632" t="s">
        <v>1956</v>
      </c>
      <c r="M243" s="1633"/>
      <c r="N243" s="1602"/>
      <c r="O243" s="1563"/>
    </row>
    <row r="244" spans="1:15" s="1709" customFormat="1" ht="58.5" customHeight="1">
      <c r="A244" s="1596">
        <v>2</v>
      </c>
      <c r="B244" s="1724" t="s">
        <v>1957</v>
      </c>
      <c r="C244" s="1610" t="s">
        <v>134</v>
      </c>
      <c r="D244" s="1599">
        <f t="shared" si="4"/>
        <v>0.03</v>
      </c>
      <c r="E244" s="1612"/>
      <c r="F244" s="1612">
        <v>0.03</v>
      </c>
      <c r="G244" s="1612">
        <v>0.03</v>
      </c>
      <c r="H244" s="1610" t="s">
        <v>516</v>
      </c>
      <c r="I244" s="1598">
        <v>2021</v>
      </c>
      <c r="J244" s="1598" t="s">
        <v>1670</v>
      </c>
      <c r="K244" s="1598"/>
      <c r="L244" s="1725" t="s">
        <v>1957</v>
      </c>
      <c r="M244" s="1601"/>
      <c r="N244" s="1602"/>
      <c r="O244" s="1563"/>
    </row>
    <row r="245" spans="1:15" s="1709" customFormat="1" ht="49.2" customHeight="1">
      <c r="A245" s="1596">
        <v>3</v>
      </c>
      <c r="B245" s="1597" t="s">
        <v>1958</v>
      </c>
      <c r="C245" s="1598" t="s">
        <v>134</v>
      </c>
      <c r="D245" s="1599">
        <f>E245+F245</f>
        <v>0.03</v>
      </c>
      <c r="E245" s="1599"/>
      <c r="F245" s="1599">
        <v>0.03</v>
      </c>
      <c r="G245" s="1599"/>
      <c r="H245" s="1598" t="s">
        <v>505</v>
      </c>
      <c r="I245" s="1608" t="s">
        <v>1113</v>
      </c>
      <c r="J245" s="1598" t="s">
        <v>1670</v>
      </c>
      <c r="K245" s="1598"/>
      <c r="L245" s="1600" t="s">
        <v>1959</v>
      </c>
      <c r="M245" s="1615" t="s">
        <v>1393</v>
      </c>
      <c r="N245" s="1602"/>
      <c r="O245" s="1563"/>
    </row>
    <row r="246" spans="1:15" s="1709" customFormat="1" ht="30.6">
      <c r="A246" s="1596">
        <v>4</v>
      </c>
      <c r="B246" s="1597" t="s">
        <v>1960</v>
      </c>
      <c r="C246" s="1598" t="s">
        <v>134</v>
      </c>
      <c r="D246" s="1599">
        <f>E246+F246</f>
        <v>0.03</v>
      </c>
      <c r="E246" s="1599"/>
      <c r="F246" s="1599">
        <v>0.03</v>
      </c>
      <c r="G246" s="1599"/>
      <c r="H246" s="1598" t="s">
        <v>505</v>
      </c>
      <c r="I246" s="1608" t="s">
        <v>1113</v>
      </c>
      <c r="J246" s="1598" t="s">
        <v>1670</v>
      </c>
      <c r="K246" s="1598"/>
      <c r="L246" s="1600" t="s">
        <v>1961</v>
      </c>
      <c r="M246" s="1615" t="s">
        <v>1393</v>
      </c>
      <c r="N246" s="1602"/>
      <c r="O246" s="1563"/>
    </row>
    <row r="247" spans="1:15" s="1709" customFormat="1" ht="30.6">
      <c r="A247" s="1596">
        <v>5</v>
      </c>
      <c r="B247" s="1597" t="s">
        <v>1962</v>
      </c>
      <c r="C247" s="1598" t="s">
        <v>134</v>
      </c>
      <c r="D247" s="1599">
        <f>E247+F247</f>
        <v>0.05</v>
      </c>
      <c r="E247" s="1599"/>
      <c r="F247" s="1599">
        <v>0.05</v>
      </c>
      <c r="G247" s="1599"/>
      <c r="H247" s="1598" t="s">
        <v>505</v>
      </c>
      <c r="I247" s="1608"/>
      <c r="J247" s="1598" t="s">
        <v>1670</v>
      </c>
      <c r="K247" s="1598"/>
      <c r="L247" s="1600"/>
      <c r="M247" s="1615"/>
      <c r="N247" s="1602"/>
      <c r="O247" s="1563"/>
    </row>
    <row r="248" spans="1:15" s="1709" customFormat="1" ht="30.6">
      <c r="A248" s="1596">
        <v>6</v>
      </c>
      <c r="B248" s="1597" t="s">
        <v>1963</v>
      </c>
      <c r="C248" s="1598" t="s">
        <v>134</v>
      </c>
      <c r="D248" s="1599">
        <f>E248+F248</f>
        <v>0.03</v>
      </c>
      <c r="E248" s="1599"/>
      <c r="F248" s="1599">
        <v>0.03</v>
      </c>
      <c r="G248" s="1599"/>
      <c r="H248" s="1598" t="s">
        <v>505</v>
      </c>
      <c r="I248" s="1608" t="s">
        <v>1110</v>
      </c>
      <c r="J248" s="1598" t="s">
        <v>1670</v>
      </c>
      <c r="K248" s="1598"/>
      <c r="L248" s="1600" t="s">
        <v>1963</v>
      </c>
      <c r="M248" s="1615" t="s">
        <v>1393</v>
      </c>
      <c r="N248" s="1602"/>
      <c r="O248" s="1563"/>
    </row>
    <row r="249" spans="1:15" s="1709" customFormat="1">
      <c r="A249" s="1590" t="s">
        <v>1964</v>
      </c>
      <c r="B249" s="1591" t="s">
        <v>1306</v>
      </c>
      <c r="C249" s="1586"/>
      <c r="D249" s="1587">
        <f t="shared" ref="D249:D256" si="10">E249+F249</f>
        <v>27.43</v>
      </c>
      <c r="E249" s="1668">
        <f t="shared" ref="E249" si="11">SUM(E250:E253)</f>
        <v>0</v>
      </c>
      <c r="F249" s="1668">
        <f>SUM(F250:F255)</f>
        <v>27.43</v>
      </c>
      <c r="G249" s="1668">
        <f>SUM(G250:G253)</f>
        <v>16.649999999999999</v>
      </c>
      <c r="H249" s="1586" t="s">
        <v>1668</v>
      </c>
      <c r="I249" s="1592"/>
      <c r="J249" s="1598"/>
      <c r="K249" s="1592"/>
      <c r="L249" s="1593" t="s">
        <v>1306</v>
      </c>
      <c r="M249" s="1666"/>
      <c r="N249" s="1667"/>
      <c r="O249" s="1563"/>
    </row>
    <row r="250" spans="1:15" ht="36.6" customHeight="1">
      <c r="A250" s="1596">
        <v>1</v>
      </c>
      <c r="B250" s="1597" t="s">
        <v>1307</v>
      </c>
      <c r="C250" s="1598" t="s">
        <v>137</v>
      </c>
      <c r="D250" s="1599">
        <f t="shared" si="10"/>
        <v>1.17</v>
      </c>
      <c r="E250" s="1599"/>
      <c r="F250" s="1599">
        <v>1.17</v>
      </c>
      <c r="G250" s="1599"/>
      <c r="H250" s="1598" t="s">
        <v>505</v>
      </c>
      <c r="I250" s="1608" t="s">
        <v>1113</v>
      </c>
      <c r="J250" s="1598" t="s">
        <v>1670</v>
      </c>
      <c r="K250" s="1598"/>
      <c r="L250" s="1600" t="s">
        <v>1307</v>
      </c>
      <c r="M250" s="1615"/>
      <c r="N250" s="1602"/>
    </row>
    <row r="251" spans="1:15" ht="30.6">
      <c r="A251" s="1596">
        <v>2</v>
      </c>
      <c r="B251" s="1597" t="s">
        <v>1965</v>
      </c>
      <c r="C251" s="1598" t="s">
        <v>137</v>
      </c>
      <c r="D251" s="1599">
        <f t="shared" si="10"/>
        <v>2</v>
      </c>
      <c r="E251" s="1599"/>
      <c r="F251" s="1599">
        <v>2</v>
      </c>
      <c r="G251" s="1599"/>
      <c r="H251" s="1598" t="s">
        <v>509</v>
      </c>
      <c r="I251" s="1598" t="s">
        <v>1110</v>
      </c>
      <c r="J251" s="1598" t="s">
        <v>1670</v>
      </c>
      <c r="K251" s="1598"/>
      <c r="L251" s="1600" t="s">
        <v>1966</v>
      </c>
      <c r="M251" s="1601" t="s">
        <v>1308</v>
      </c>
      <c r="N251" s="1602" t="s">
        <v>1309</v>
      </c>
    </row>
    <row r="252" spans="1:15" ht="30.6">
      <c r="A252" s="1596">
        <v>3</v>
      </c>
      <c r="B252" s="1597" t="s">
        <v>1967</v>
      </c>
      <c r="C252" s="1598" t="s">
        <v>137</v>
      </c>
      <c r="D252" s="1599">
        <f t="shared" si="10"/>
        <v>0.81</v>
      </c>
      <c r="E252" s="1599"/>
      <c r="F252" s="1599">
        <v>0.81</v>
      </c>
      <c r="G252" s="1599"/>
      <c r="H252" s="1598" t="s">
        <v>377</v>
      </c>
      <c r="I252" s="1598"/>
      <c r="J252" s="1598" t="s">
        <v>1670</v>
      </c>
      <c r="K252" s="1598"/>
      <c r="L252" s="1600"/>
      <c r="M252" s="1601"/>
      <c r="N252" s="1602"/>
    </row>
    <row r="253" spans="1:15" ht="30.6">
      <c r="A253" s="1596">
        <v>4</v>
      </c>
      <c r="B253" s="1597" t="s">
        <v>786</v>
      </c>
      <c r="C253" s="1598" t="s">
        <v>137</v>
      </c>
      <c r="D253" s="1599">
        <f t="shared" si="10"/>
        <v>16.649999999999999</v>
      </c>
      <c r="E253" s="1599"/>
      <c r="F253" s="1599">
        <v>16.649999999999999</v>
      </c>
      <c r="G253" s="1599">
        <v>16.649999999999999</v>
      </c>
      <c r="H253" s="1598" t="s">
        <v>368</v>
      </c>
      <c r="I253" s="1598">
        <v>2021</v>
      </c>
      <c r="J253" s="1598" t="s">
        <v>1670</v>
      </c>
      <c r="K253" s="1598"/>
      <c r="L253" s="1600" t="s">
        <v>786</v>
      </c>
      <c r="M253" s="1601"/>
      <c r="N253" s="1602"/>
    </row>
    <row r="254" spans="1:15" ht="30.6">
      <c r="A254" s="1596">
        <v>5</v>
      </c>
      <c r="B254" s="1597" t="s">
        <v>1968</v>
      </c>
      <c r="C254" s="1598" t="s">
        <v>137</v>
      </c>
      <c r="D254" s="1599">
        <f t="shared" si="10"/>
        <v>0.8</v>
      </c>
      <c r="E254" s="1599"/>
      <c r="F254" s="1599">
        <v>0.8</v>
      </c>
      <c r="G254" s="1599"/>
      <c r="H254" s="1598" t="s">
        <v>1128</v>
      </c>
      <c r="I254" s="1598"/>
      <c r="J254" s="1598" t="s">
        <v>1670</v>
      </c>
      <c r="K254" s="1598"/>
      <c r="L254" s="1600"/>
      <c r="M254" s="1601"/>
      <c r="N254" s="1602"/>
    </row>
    <row r="255" spans="1:15" ht="30.6">
      <c r="A255" s="1596">
        <v>6</v>
      </c>
      <c r="B255" s="1597" t="s">
        <v>1969</v>
      </c>
      <c r="C255" s="1598" t="s">
        <v>137</v>
      </c>
      <c r="D255" s="1599">
        <f t="shared" si="10"/>
        <v>6</v>
      </c>
      <c r="E255" s="1599"/>
      <c r="F255" s="1599">
        <v>6</v>
      </c>
      <c r="G255" s="1599"/>
      <c r="H255" s="1598" t="s">
        <v>464</v>
      </c>
      <c r="I255" s="1598"/>
      <c r="J255" s="1598" t="s">
        <v>1670</v>
      </c>
      <c r="K255" s="1598"/>
      <c r="L255" s="1600"/>
      <c r="M255" s="1601"/>
      <c r="N255" s="1602"/>
    </row>
    <row r="256" spans="1:15">
      <c r="A256" s="1590" t="s">
        <v>1668</v>
      </c>
      <c r="B256" s="1616" t="s">
        <v>139</v>
      </c>
      <c r="C256" s="1586"/>
      <c r="D256" s="1587">
        <f t="shared" si="10"/>
        <v>183.24932999999999</v>
      </c>
      <c r="E256" s="1617">
        <f>SUM(E257:E276)</f>
        <v>66.13</v>
      </c>
      <c r="F256" s="1617">
        <f>SUM(F257:F276)</f>
        <v>117.11933000000001</v>
      </c>
      <c r="G256" s="1617">
        <f>SUM(G257:G265)</f>
        <v>7.5149999999999988</v>
      </c>
      <c r="H256" s="1586" t="s">
        <v>1668</v>
      </c>
      <c r="I256" s="1592"/>
      <c r="J256" s="1598"/>
      <c r="K256" s="1592"/>
      <c r="L256" s="1618" t="s">
        <v>139</v>
      </c>
      <c r="M256" s="1666"/>
      <c r="N256" s="1667"/>
    </row>
    <row r="257" spans="1:14" ht="34.200000000000003">
      <c r="A257" s="1596">
        <v>1</v>
      </c>
      <c r="B257" s="1631" t="s">
        <v>1970</v>
      </c>
      <c r="C257" s="1610" t="s">
        <v>140</v>
      </c>
      <c r="D257" s="1599">
        <f>E257+F257</f>
        <v>0.28000000000000003</v>
      </c>
      <c r="E257" s="1726"/>
      <c r="F257" s="1604">
        <v>0.28000000000000003</v>
      </c>
      <c r="G257" s="1604">
        <v>0.28000000000000003</v>
      </c>
      <c r="H257" s="1610" t="s">
        <v>449</v>
      </c>
      <c r="I257" s="1598">
        <v>2021</v>
      </c>
      <c r="J257" s="1598" t="s">
        <v>1670</v>
      </c>
      <c r="K257" s="1598"/>
      <c r="L257" s="1632" t="s">
        <v>730</v>
      </c>
      <c r="M257" s="1633" t="s">
        <v>649</v>
      </c>
      <c r="N257" s="1602"/>
    </row>
    <row r="258" spans="1:14" ht="32.1" customHeight="1">
      <c r="A258" s="1596">
        <v>2</v>
      </c>
      <c r="B258" s="1611" t="s">
        <v>1971</v>
      </c>
      <c r="C258" s="1610" t="s">
        <v>140</v>
      </c>
      <c r="D258" s="1599">
        <f>E258+F258</f>
        <v>1.915</v>
      </c>
      <c r="E258" s="1604"/>
      <c r="F258" s="1604">
        <v>1.915</v>
      </c>
      <c r="G258" s="1604">
        <v>1.915</v>
      </c>
      <c r="H258" s="1598" t="s">
        <v>368</v>
      </c>
      <c r="I258" s="1598">
        <v>2021</v>
      </c>
      <c r="J258" s="1598" t="s">
        <v>1670</v>
      </c>
      <c r="K258" s="1598"/>
      <c r="L258" s="1613" t="s">
        <v>511</v>
      </c>
      <c r="M258" s="1633"/>
      <c r="N258" s="1602"/>
    </row>
    <row r="259" spans="1:14" ht="30.6">
      <c r="A259" s="1596">
        <v>3</v>
      </c>
      <c r="B259" s="1597" t="s">
        <v>913</v>
      </c>
      <c r="C259" s="1598" t="s">
        <v>140</v>
      </c>
      <c r="D259" s="1599">
        <f>E259+F259</f>
        <v>10.6</v>
      </c>
      <c r="E259" s="1599">
        <v>6.5500000000000007</v>
      </c>
      <c r="F259" s="1599">
        <v>4.0499999999999989</v>
      </c>
      <c r="G259" s="1599">
        <v>4.0499999999999989</v>
      </c>
      <c r="H259" s="1598" t="s">
        <v>368</v>
      </c>
      <c r="I259" s="1598">
        <v>2021</v>
      </c>
      <c r="J259" s="1598" t="s">
        <v>1670</v>
      </c>
      <c r="K259" s="1598"/>
      <c r="L259" s="1600" t="s">
        <v>913</v>
      </c>
      <c r="M259" s="1601" t="s">
        <v>1225</v>
      </c>
      <c r="N259" s="1602" t="s">
        <v>962</v>
      </c>
    </row>
    <row r="260" spans="1:14" ht="30.6">
      <c r="A260" s="1596">
        <v>4</v>
      </c>
      <c r="B260" s="1597" t="s">
        <v>489</v>
      </c>
      <c r="C260" s="1598" t="s">
        <v>140</v>
      </c>
      <c r="D260" s="1599">
        <f>E260+F260</f>
        <v>6</v>
      </c>
      <c r="E260" s="1599">
        <v>4.7300000000000004</v>
      </c>
      <c r="F260" s="1599">
        <v>1.27</v>
      </c>
      <c r="G260" s="1599">
        <v>1.27</v>
      </c>
      <c r="H260" s="1598" t="s">
        <v>368</v>
      </c>
      <c r="I260" s="1598">
        <v>2021</v>
      </c>
      <c r="J260" s="1598" t="s">
        <v>1670</v>
      </c>
      <c r="K260" s="1598"/>
      <c r="L260" s="1600" t="s">
        <v>489</v>
      </c>
      <c r="M260" s="1601" t="s">
        <v>1274</v>
      </c>
      <c r="N260" s="1602" t="s">
        <v>1275</v>
      </c>
    </row>
    <row r="261" spans="1:14" ht="30.6">
      <c r="A261" s="1596">
        <v>5</v>
      </c>
      <c r="B261" s="1597" t="s">
        <v>1972</v>
      </c>
      <c r="C261" s="1598" t="s">
        <v>140</v>
      </c>
      <c r="D261" s="1599">
        <f>E261+F261</f>
        <v>10</v>
      </c>
      <c r="E261" s="1599"/>
      <c r="F261" s="1599">
        <v>10</v>
      </c>
      <c r="G261" s="1599"/>
      <c r="H261" s="1598" t="s">
        <v>368</v>
      </c>
      <c r="I261" s="1608" t="s">
        <v>1113</v>
      </c>
      <c r="J261" s="1598" t="s">
        <v>1670</v>
      </c>
      <c r="K261" s="1598"/>
      <c r="L261" s="1600" t="s">
        <v>1972</v>
      </c>
      <c r="M261" s="1615" t="s">
        <v>1393</v>
      </c>
      <c r="N261" s="1602"/>
    </row>
    <row r="262" spans="1:14" ht="37.200000000000003" customHeight="1">
      <c r="A262" s="1596">
        <v>6</v>
      </c>
      <c r="B262" s="1597" t="s">
        <v>1973</v>
      </c>
      <c r="C262" s="1598" t="s">
        <v>140</v>
      </c>
      <c r="D262" s="1599">
        <v>63.73</v>
      </c>
      <c r="E262" s="1599">
        <v>45</v>
      </c>
      <c r="F262" s="1599">
        <v>18.729999999999997</v>
      </c>
      <c r="G262" s="1599"/>
      <c r="H262" s="1598" t="s">
        <v>368</v>
      </c>
      <c r="I262" s="1598" t="s">
        <v>1113</v>
      </c>
      <c r="J262" s="1598" t="s">
        <v>1670</v>
      </c>
      <c r="K262" s="1598"/>
      <c r="L262" s="1600" t="s">
        <v>1224</v>
      </c>
      <c r="M262" s="1601"/>
      <c r="N262" s="1602"/>
    </row>
    <row r="263" spans="1:14" ht="30.6">
      <c r="A263" s="1596">
        <v>7</v>
      </c>
      <c r="B263" s="1597" t="s">
        <v>1271</v>
      </c>
      <c r="C263" s="1598" t="s">
        <v>140</v>
      </c>
      <c r="D263" s="1599">
        <f>E263+F263</f>
        <v>4.5853999999999999</v>
      </c>
      <c r="E263" s="1599"/>
      <c r="F263" s="1599">
        <v>4.5853999999999999</v>
      </c>
      <c r="G263" s="1599"/>
      <c r="H263" s="1598" t="s">
        <v>368</v>
      </c>
      <c r="I263" s="1598" t="s">
        <v>1110</v>
      </c>
      <c r="J263" s="1598" t="s">
        <v>1670</v>
      </c>
      <c r="K263" s="1598"/>
      <c r="L263" s="1600" t="s">
        <v>1271</v>
      </c>
      <c r="M263" s="1601" t="s">
        <v>1272</v>
      </c>
      <c r="N263" s="1602" t="s">
        <v>1273</v>
      </c>
    </row>
    <row r="264" spans="1:14" ht="30.6">
      <c r="A264" s="1596">
        <v>8</v>
      </c>
      <c r="B264" s="1597" t="s">
        <v>1276</v>
      </c>
      <c r="C264" s="1598" t="s">
        <v>140</v>
      </c>
      <c r="D264" s="1599">
        <f>E264+F264</f>
        <v>16.1798</v>
      </c>
      <c r="E264" s="1599">
        <v>3.8</v>
      </c>
      <c r="F264" s="1599">
        <v>12.379799999999999</v>
      </c>
      <c r="G264" s="1599"/>
      <c r="H264" s="1598" t="s">
        <v>368</v>
      </c>
      <c r="I264" s="1598" t="s">
        <v>1110</v>
      </c>
      <c r="J264" s="1598" t="s">
        <v>1670</v>
      </c>
      <c r="K264" s="1598"/>
      <c r="L264" s="1600" t="s">
        <v>1276</v>
      </c>
      <c r="M264" s="1601" t="s">
        <v>1277</v>
      </c>
      <c r="N264" s="1602" t="s">
        <v>1165</v>
      </c>
    </row>
    <row r="265" spans="1:14" ht="30.6">
      <c r="A265" s="1596">
        <v>9</v>
      </c>
      <c r="B265" s="1597" t="s">
        <v>1193</v>
      </c>
      <c r="C265" s="1598" t="s">
        <v>140</v>
      </c>
      <c r="D265" s="1599">
        <f>E265+F265</f>
        <v>10</v>
      </c>
      <c r="E265" s="1599"/>
      <c r="F265" s="1599">
        <v>10</v>
      </c>
      <c r="G265" s="1599"/>
      <c r="H265" s="1598" t="s">
        <v>368</v>
      </c>
      <c r="I265" s="1598" t="s">
        <v>1113</v>
      </c>
      <c r="J265" s="1598" t="s">
        <v>1670</v>
      </c>
      <c r="K265" s="1598"/>
      <c r="L265" s="1600" t="s">
        <v>1193</v>
      </c>
      <c r="M265" s="1601" t="s">
        <v>1195</v>
      </c>
      <c r="N265" s="1602" t="s">
        <v>1196</v>
      </c>
    </row>
    <row r="266" spans="1:14" ht="30.6">
      <c r="A266" s="1596">
        <v>10</v>
      </c>
      <c r="B266" s="1631" t="s">
        <v>1974</v>
      </c>
      <c r="C266" s="1610" t="s">
        <v>140</v>
      </c>
      <c r="D266" s="1599">
        <f>E266+F266</f>
        <v>0.34614</v>
      </c>
      <c r="E266" s="1604"/>
      <c r="F266" s="1604">
        <v>0.34614</v>
      </c>
      <c r="G266" s="1604">
        <v>0.34614</v>
      </c>
      <c r="H266" s="1610" t="s">
        <v>426</v>
      </c>
      <c r="I266" s="1598">
        <v>2021</v>
      </c>
      <c r="J266" s="1598" t="s">
        <v>1670</v>
      </c>
      <c r="K266" s="1598"/>
      <c r="L266" s="1632" t="s">
        <v>799</v>
      </c>
      <c r="M266" s="1633" t="s">
        <v>790</v>
      </c>
      <c r="N266" s="1602"/>
    </row>
    <row r="267" spans="1:14" ht="30.6">
      <c r="A267" s="1596">
        <v>11</v>
      </c>
      <c r="B267" s="1631" t="s">
        <v>1974</v>
      </c>
      <c r="C267" s="1610" t="s">
        <v>140</v>
      </c>
      <c r="D267" s="1599">
        <f>E267+F267</f>
        <v>5.5E-2</v>
      </c>
      <c r="E267" s="1604"/>
      <c r="F267" s="1604">
        <v>5.5E-2</v>
      </c>
      <c r="G267" s="1604">
        <v>5.5E-2</v>
      </c>
      <c r="H267" s="1610" t="s">
        <v>800</v>
      </c>
      <c r="I267" s="1598">
        <v>2021</v>
      </c>
      <c r="J267" s="1598" t="s">
        <v>1670</v>
      </c>
      <c r="K267" s="1598"/>
      <c r="L267" s="1632" t="s">
        <v>801</v>
      </c>
      <c r="M267" s="1633" t="s">
        <v>790</v>
      </c>
      <c r="N267" s="1602"/>
    </row>
    <row r="268" spans="1:14" ht="30.6">
      <c r="A268" s="1596">
        <v>12</v>
      </c>
      <c r="B268" s="1597" t="s">
        <v>1975</v>
      </c>
      <c r="C268" s="1598" t="s">
        <v>140</v>
      </c>
      <c r="D268" s="1599">
        <v>7</v>
      </c>
      <c r="E268" s="1599"/>
      <c r="F268" s="1599">
        <v>7</v>
      </c>
      <c r="G268" s="1599"/>
      <c r="H268" s="1598" t="s">
        <v>426</v>
      </c>
      <c r="I268" s="1608" t="s">
        <v>1113</v>
      </c>
      <c r="J268" s="1598" t="s">
        <v>1670</v>
      </c>
      <c r="K268" s="1598"/>
      <c r="L268" s="1600"/>
      <c r="M268" s="1615"/>
      <c r="N268" s="1602"/>
    </row>
    <row r="269" spans="1:14" ht="30.6">
      <c r="A269" s="1596">
        <v>13</v>
      </c>
      <c r="B269" s="1597" t="s">
        <v>1282</v>
      </c>
      <c r="C269" s="1598" t="s">
        <v>140</v>
      </c>
      <c r="D269" s="1599">
        <f t="shared" ref="D269:D328" si="12">E269+F269</f>
        <v>6.5</v>
      </c>
      <c r="E269" s="1599">
        <v>6.05</v>
      </c>
      <c r="F269" s="1599">
        <v>0.45000000000000018</v>
      </c>
      <c r="G269" s="1599"/>
      <c r="H269" s="1598" t="s">
        <v>426</v>
      </c>
      <c r="I269" s="1598" t="s">
        <v>1113</v>
      </c>
      <c r="J269" s="1598" t="s">
        <v>1670</v>
      </c>
      <c r="K269" s="1598"/>
      <c r="L269" s="1600" t="s">
        <v>1282</v>
      </c>
      <c r="M269" s="1601"/>
      <c r="N269" s="1602"/>
    </row>
    <row r="270" spans="1:14" ht="30.6">
      <c r="A270" s="1596">
        <v>14</v>
      </c>
      <c r="B270" s="1597" t="s">
        <v>1976</v>
      </c>
      <c r="C270" s="1598" t="s">
        <v>140</v>
      </c>
      <c r="D270" s="1599">
        <f t="shared" si="12"/>
        <v>6.03</v>
      </c>
      <c r="E270" s="1599"/>
      <c r="F270" s="1599">
        <v>6.03</v>
      </c>
      <c r="G270" s="1599"/>
      <c r="H270" s="1598" t="s">
        <v>426</v>
      </c>
      <c r="I270" s="1598" t="s">
        <v>1110</v>
      </c>
      <c r="J270" s="1598" t="s">
        <v>1670</v>
      </c>
      <c r="K270" s="1598"/>
      <c r="L270" s="1600" t="s">
        <v>1977</v>
      </c>
      <c r="M270" s="1601"/>
      <c r="N270" s="1602"/>
    </row>
    <row r="271" spans="1:14" ht="30.6">
      <c r="A271" s="1596">
        <v>15</v>
      </c>
      <c r="B271" s="1597" t="s">
        <v>1978</v>
      </c>
      <c r="C271" s="1598" t="s">
        <v>140</v>
      </c>
      <c r="D271" s="1599">
        <f t="shared" si="12"/>
        <v>5</v>
      </c>
      <c r="E271" s="1599"/>
      <c r="F271" s="1599">
        <v>5</v>
      </c>
      <c r="G271" s="1599"/>
      <c r="H271" s="1598" t="s">
        <v>505</v>
      </c>
      <c r="I271" s="1608" t="s">
        <v>1113</v>
      </c>
      <c r="J271" s="1598" t="s">
        <v>1670</v>
      </c>
      <c r="K271" s="1598"/>
      <c r="L271" s="1600" t="s">
        <v>1978</v>
      </c>
      <c r="M271" s="1615" t="s">
        <v>1393</v>
      </c>
      <c r="N271" s="1602"/>
    </row>
    <row r="272" spans="1:14" ht="34.200000000000003">
      <c r="A272" s="1596">
        <v>16</v>
      </c>
      <c r="B272" s="1631" t="s">
        <v>1979</v>
      </c>
      <c r="C272" s="1610" t="s">
        <v>140</v>
      </c>
      <c r="D272" s="1599">
        <f t="shared" si="12"/>
        <v>3.4000000000000002E-2</v>
      </c>
      <c r="E272" s="1604"/>
      <c r="F272" s="1604">
        <v>3.4000000000000002E-2</v>
      </c>
      <c r="G272" s="1604">
        <v>3.4000000000000002E-2</v>
      </c>
      <c r="H272" s="1610" t="s">
        <v>661</v>
      </c>
      <c r="I272" s="1598">
        <v>2021</v>
      </c>
      <c r="J272" s="1598" t="s">
        <v>1670</v>
      </c>
      <c r="K272" s="1598"/>
      <c r="L272" s="1632" t="s">
        <v>798</v>
      </c>
      <c r="M272" s="1633" t="s">
        <v>649</v>
      </c>
      <c r="N272" s="1602"/>
    </row>
    <row r="273" spans="1:15" ht="30.6">
      <c r="A273" s="1596">
        <v>17</v>
      </c>
      <c r="B273" s="1597" t="s">
        <v>1980</v>
      </c>
      <c r="C273" s="1598" t="s">
        <v>140</v>
      </c>
      <c r="D273" s="1599">
        <f t="shared" si="12"/>
        <v>0.49398999999999998</v>
      </c>
      <c r="E273" s="1599"/>
      <c r="F273" s="1599">
        <v>0.49398999999999998</v>
      </c>
      <c r="G273" s="1599"/>
      <c r="H273" s="1598" t="s">
        <v>661</v>
      </c>
      <c r="I273" s="1598" t="s">
        <v>1110</v>
      </c>
      <c r="J273" s="1598" t="s">
        <v>1670</v>
      </c>
      <c r="K273" s="1598"/>
      <c r="L273" s="1600" t="s">
        <v>1226</v>
      </c>
      <c r="M273" s="1601" t="s">
        <v>1227</v>
      </c>
      <c r="N273" s="1602" t="s">
        <v>1228</v>
      </c>
    </row>
    <row r="274" spans="1:15" s="1709" customFormat="1" ht="30.6">
      <c r="A274" s="1596">
        <v>18</v>
      </c>
      <c r="B274" s="1597" t="s">
        <v>1981</v>
      </c>
      <c r="C274" s="1598" t="s">
        <v>140</v>
      </c>
      <c r="D274" s="1599">
        <f t="shared" si="12"/>
        <v>5</v>
      </c>
      <c r="E274" s="1599"/>
      <c r="F274" s="1599">
        <v>5</v>
      </c>
      <c r="G274" s="1599"/>
      <c r="H274" s="1598" t="s">
        <v>661</v>
      </c>
      <c r="I274" s="1608" t="s">
        <v>1113</v>
      </c>
      <c r="J274" s="1598" t="s">
        <v>1670</v>
      </c>
      <c r="K274" s="1598"/>
      <c r="L274" s="1600" t="s">
        <v>1981</v>
      </c>
      <c r="M274" s="1615" t="s">
        <v>1393</v>
      </c>
      <c r="N274" s="1602"/>
      <c r="O274" s="1563"/>
    </row>
    <row r="275" spans="1:15" s="1709" customFormat="1" ht="30.6">
      <c r="A275" s="1596">
        <v>19</v>
      </c>
      <c r="B275" s="1597" t="s">
        <v>1982</v>
      </c>
      <c r="C275" s="1598" t="s">
        <v>140</v>
      </c>
      <c r="D275" s="1599">
        <f t="shared" si="12"/>
        <v>15</v>
      </c>
      <c r="E275" s="1599"/>
      <c r="F275" s="1599">
        <v>15</v>
      </c>
      <c r="G275" s="1599"/>
      <c r="H275" s="1598" t="s">
        <v>464</v>
      </c>
      <c r="I275" s="1608" t="s">
        <v>1113</v>
      </c>
      <c r="J275" s="1598" t="s">
        <v>1670</v>
      </c>
      <c r="K275" s="1598"/>
      <c r="L275" s="1600" t="s">
        <v>1982</v>
      </c>
      <c r="M275" s="1615" t="s">
        <v>1393</v>
      </c>
      <c r="N275" s="1602"/>
      <c r="O275" s="1563"/>
    </row>
    <row r="276" spans="1:15" s="1709" customFormat="1" ht="30.6">
      <c r="A276" s="1596">
        <v>23</v>
      </c>
      <c r="B276" s="1597" t="s">
        <v>1374</v>
      </c>
      <c r="C276" s="1598" t="s">
        <v>1983</v>
      </c>
      <c r="D276" s="1599">
        <f t="shared" si="12"/>
        <v>14.5</v>
      </c>
      <c r="E276" s="1599"/>
      <c r="F276" s="1599">
        <v>14.5</v>
      </c>
      <c r="G276" s="1599"/>
      <c r="H276" s="1598" t="s">
        <v>784</v>
      </c>
      <c r="I276" s="1598" t="s">
        <v>1113</v>
      </c>
      <c r="J276" s="1598" t="s">
        <v>1674</v>
      </c>
      <c r="K276" s="1598"/>
      <c r="L276" s="1600" t="s">
        <v>1374</v>
      </c>
      <c r="M276" s="1601" t="s">
        <v>1375</v>
      </c>
      <c r="N276" s="1602" t="s">
        <v>1238</v>
      </c>
      <c r="O276" s="1563"/>
    </row>
    <row r="277" spans="1:15">
      <c r="A277" s="1590" t="s">
        <v>1984</v>
      </c>
      <c r="B277" s="1616" t="s">
        <v>142</v>
      </c>
      <c r="C277" s="1586"/>
      <c r="D277" s="1587">
        <f t="shared" si="12"/>
        <v>250.8417</v>
      </c>
      <c r="E277" s="1617">
        <f>SUM(E278:E303)</f>
        <v>103.08</v>
      </c>
      <c r="F277" s="1617">
        <f>SUM(F278:F303)</f>
        <v>147.76170000000002</v>
      </c>
      <c r="G277" s="1617">
        <f>SUM(G278:G303)</f>
        <v>67.656599999999997</v>
      </c>
      <c r="H277" s="1586" t="s">
        <v>1668</v>
      </c>
      <c r="I277" s="1592"/>
      <c r="J277" s="1598"/>
      <c r="K277" s="1592"/>
      <c r="L277" s="1618" t="s">
        <v>142</v>
      </c>
      <c r="M277" s="1666"/>
      <c r="N277" s="1667"/>
    </row>
    <row r="278" spans="1:15" s="1727" customFormat="1" ht="38.1" customHeight="1">
      <c r="A278" s="1596">
        <v>1</v>
      </c>
      <c r="B278" s="1631" t="s">
        <v>1985</v>
      </c>
      <c r="C278" s="1610" t="s">
        <v>143</v>
      </c>
      <c r="D278" s="1599">
        <f t="shared" si="12"/>
        <v>0.05</v>
      </c>
      <c r="E278" s="1726"/>
      <c r="F278" s="1604">
        <v>0.05</v>
      </c>
      <c r="G278" s="1604">
        <v>0.05</v>
      </c>
      <c r="H278" s="1610" t="s">
        <v>443</v>
      </c>
      <c r="I278" s="1598">
        <v>2021</v>
      </c>
      <c r="J278" s="1598" t="s">
        <v>1670</v>
      </c>
      <c r="K278" s="1598"/>
      <c r="L278" s="1632" t="s">
        <v>1986</v>
      </c>
      <c r="M278" s="1633" t="s">
        <v>649</v>
      </c>
      <c r="N278" s="1602"/>
    </row>
    <row r="279" spans="1:15" ht="37.799999999999997" customHeight="1">
      <c r="A279" s="1596">
        <v>2</v>
      </c>
      <c r="B279" s="1631" t="s">
        <v>1987</v>
      </c>
      <c r="C279" s="1610" t="s">
        <v>143</v>
      </c>
      <c r="D279" s="1599">
        <f t="shared" si="12"/>
        <v>0.02</v>
      </c>
      <c r="E279" s="1604"/>
      <c r="F279" s="1604">
        <v>0.02</v>
      </c>
      <c r="G279" s="1604">
        <v>0.02</v>
      </c>
      <c r="H279" s="1610" t="s">
        <v>721</v>
      </c>
      <c r="I279" s="1598">
        <v>2021</v>
      </c>
      <c r="J279" s="1598" t="s">
        <v>1670</v>
      </c>
      <c r="K279" s="1598"/>
      <c r="L279" s="1632" t="s">
        <v>1988</v>
      </c>
      <c r="M279" s="1633" t="s">
        <v>790</v>
      </c>
      <c r="N279" s="1602"/>
    </row>
    <row r="280" spans="1:15" ht="34.200000000000003">
      <c r="A280" s="1596">
        <v>3</v>
      </c>
      <c r="B280" s="1631" t="s">
        <v>1989</v>
      </c>
      <c r="C280" s="1610" t="s">
        <v>143</v>
      </c>
      <c r="D280" s="1599">
        <f t="shared" si="12"/>
        <v>0.02</v>
      </c>
      <c r="E280" s="1604"/>
      <c r="F280" s="1604">
        <v>0.02</v>
      </c>
      <c r="G280" s="1604">
        <v>0.02</v>
      </c>
      <c r="H280" s="1610" t="s">
        <v>721</v>
      </c>
      <c r="I280" s="1598">
        <v>2021</v>
      </c>
      <c r="J280" s="1598" t="s">
        <v>1670</v>
      </c>
      <c r="K280" s="1598"/>
      <c r="L280" s="1632" t="s">
        <v>1990</v>
      </c>
      <c r="M280" s="1633" t="s">
        <v>649</v>
      </c>
      <c r="N280" s="1602"/>
    </row>
    <row r="281" spans="1:15" ht="30.6">
      <c r="A281" s="1596">
        <v>4</v>
      </c>
      <c r="B281" s="1728" t="s">
        <v>410</v>
      </c>
      <c r="C281" s="1598" t="s">
        <v>143</v>
      </c>
      <c r="D281" s="1599">
        <f t="shared" si="12"/>
        <v>3.6</v>
      </c>
      <c r="E281" s="1612">
        <v>2.6</v>
      </c>
      <c r="F281" s="1612">
        <v>1</v>
      </c>
      <c r="G281" s="1612">
        <v>1</v>
      </c>
      <c r="H281" s="1729" t="s">
        <v>411</v>
      </c>
      <c r="I281" s="1598">
        <v>2021</v>
      </c>
      <c r="J281" s="1598" t="s">
        <v>1670</v>
      </c>
      <c r="K281" s="1730"/>
      <c r="L281" s="1731" t="s">
        <v>497</v>
      </c>
      <c r="M281" s="1732"/>
      <c r="N281" s="1733"/>
    </row>
    <row r="282" spans="1:15" ht="30.6">
      <c r="A282" s="1596">
        <v>5</v>
      </c>
      <c r="B282" s="1631" t="s">
        <v>1991</v>
      </c>
      <c r="C282" s="1610" t="s">
        <v>143</v>
      </c>
      <c r="D282" s="1734">
        <f t="shared" si="12"/>
        <v>4.0000000000000001E-3</v>
      </c>
      <c r="E282" s="1604"/>
      <c r="F282" s="1735">
        <v>4.0000000000000001E-3</v>
      </c>
      <c r="G282" s="1735">
        <v>4.0000000000000001E-3</v>
      </c>
      <c r="H282" s="1610" t="s">
        <v>509</v>
      </c>
      <c r="I282" s="1598">
        <v>2021</v>
      </c>
      <c r="J282" s="1598" t="s">
        <v>1670</v>
      </c>
      <c r="K282" s="1598"/>
      <c r="L282" s="1632" t="s">
        <v>1992</v>
      </c>
      <c r="M282" s="1633"/>
      <c r="N282" s="1602"/>
    </row>
    <row r="283" spans="1:15" ht="30.6">
      <c r="A283" s="1596">
        <v>6</v>
      </c>
      <c r="B283" s="1631" t="s">
        <v>1993</v>
      </c>
      <c r="C283" s="1610" t="s">
        <v>143</v>
      </c>
      <c r="D283" s="1599">
        <f t="shared" si="12"/>
        <v>0.06</v>
      </c>
      <c r="E283" s="1604"/>
      <c r="F283" s="1604">
        <v>0.06</v>
      </c>
      <c r="G283" s="1604">
        <v>0.06</v>
      </c>
      <c r="H283" s="1610" t="s">
        <v>509</v>
      </c>
      <c r="I283" s="1598">
        <v>2021</v>
      </c>
      <c r="J283" s="1598" t="s">
        <v>1670</v>
      </c>
      <c r="K283" s="1598"/>
      <c r="L283" s="1632" t="s">
        <v>1994</v>
      </c>
      <c r="M283" s="1633"/>
      <c r="N283" s="1602"/>
    </row>
    <row r="284" spans="1:15" ht="30.6">
      <c r="A284" s="1596">
        <v>7</v>
      </c>
      <c r="B284" s="1597" t="s">
        <v>897</v>
      </c>
      <c r="C284" s="1598" t="s">
        <v>143</v>
      </c>
      <c r="D284" s="1599">
        <f t="shared" si="12"/>
        <v>13.45</v>
      </c>
      <c r="E284" s="1599">
        <v>5.7999999999999989</v>
      </c>
      <c r="F284" s="1599">
        <v>7.65</v>
      </c>
      <c r="G284" s="1599">
        <v>7.65</v>
      </c>
      <c r="H284" s="1598" t="s">
        <v>371</v>
      </c>
      <c r="I284" s="1598">
        <v>2021</v>
      </c>
      <c r="J284" s="1598" t="s">
        <v>1670</v>
      </c>
      <c r="K284" s="1598"/>
      <c r="L284" s="1600" t="s">
        <v>897</v>
      </c>
      <c r="M284" s="1601"/>
      <c r="N284" s="1602"/>
    </row>
    <row r="285" spans="1:15" ht="30.6">
      <c r="A285" s="1596">
        <v>8</v>
      </c>
      <c r="B285" s="1597" t="s">
        <v>750</v>
      </c>
      <c r="C285" s="1598" t="s">
        <v>143</v>
      </c>
      <c r="D285" s="1599">
        <f t="shared" si="12"/>
        <v>0.72</v>
      </c>
      <c r="E285" s="1599"/>
      <c r="F285" s="1599">
        <v>0.72</v>
      </c>
      <c r="G285" s="1599">
        <v>0.72</v>
      </c>
      <c r="H285" s="1598" t="s">
        <v>371</v>
      </c>
      <c r="I285" s="1598">
        <v>2021</v>
      </c>
      <c r="J285" s="1598" t="s">
        <v>1670</v>
      </c>
      <c r="K285" s="1598"/>
      <c r="L285" s="1600" t="s">
        <v>750</v>
      </c>
      <c r="M285" s="1601"/>
      <c r="N285" s="1602"/>
    </row>
    <row r="286" spans="1:15" ht="30.6">
      <c r="A286" s="1596">
        <v>9</v>
      </c>
      <c r="B286" s="1597" t="s">
        <v>1995</v>
      </c>
      <c r="C286" s="1598" t="s">
        <v>143</v>
      </c>
      <c r="D286" s="1599">
        <f t="shared" si="12"/>
        <v>5</v>
      </c>
      <c r="E286" s="1599"/>
      <c r="F286" s="1599">
        <v>5</v>
      </c>
      <c r="G286" s="1599"/>
      <c r="H286" s="1598" t="s">
        <v>371</v>
      </c>
      <c r="I286" s="1598" t="s">
        <v>1996</v>
      </c>
      <c r="J286" s="1598" t="s">
        <v>1670</v>
      </c>
      <c r="K286" s="1598"/>
      <c r="L286" s="1600"/>
      <c r="M286" s="1736"/>
      <c r="N286" s="1602"/>
    </row>
    <row r="287" spans="1:15" ht="30.6">
      <c r="A287" s="1596">
        <v>10</v>
      </c>
      <c r="B287" s="1597" t="s">
        <v>793</v>
      </c>
      <c r="C287" s="1598" t="s">
        <v>143</v>
      </c>
      <c r="D287" s="1599">
        <f t="shared" si="12"/>
        <v>0.2</v>
      </c>
      <c r="E287" s="1599"/>
      <c r="F287" s="1599">
        <v>0.2</v>
      </c>
      <c r="G287" s="1599">
        <v>0.2</v>
      </c>
      <c r="H287" s="1598" t="s">
        <v>368</v>
      </c>
      <c r="I287" s="1598">
        <v>2021</v>
      </c>
      <c r="J287" s="1598" t="s">
        <v>1670</v>
      </c>
      <c r="K287" s="1737"/>
      <c r="L287" s="1600" t="s">
        <v>1997</v>
      </c>
      <c r="M287" s="1601" t="s">
        <v>794</v>
      </c>
      <c r="N287" s="1602"/>
    </row>
    <row r="288" spans="1:15" ht="30.6">
      <c r="A288" s="1596">
        <v>11</v>
      </c>
      <c r="B288" s="1597" t="s">
        <v>1998</v>
      </c>
      <c r="C288" s="1598" t="s">
        <v>143</v>
      </c>
      <c r="D288" s="1599">
        <f t="shared" si="12"/>
        <v>4.4000000000000004</v>
      </c>
      <c r="E288" s="1599"/>
      <c r="F288" s="1599">
        <v>4.4000000000000004</v>
      </c>
      <c r="G288" s="1599"/>
      <c r="H288" s="1598" t="s">
        <v>368</v>
      </c>
      <c r="I288" s="1598" t="s">
        <v>1110</v>
      </c>
      <c r="J288" s="1598" t="s">
        <v>1670</v>
      </c>
      <c r="K288" s="1598"/>
      <c r="L288" s="1600" t="s">
        <v>1999</v>
      </c>
      <c r="M288" s="1601" t="s">
        <v>1246</v>
      </c>
      <c r="N288" s="1602"/>
    </row>
    <row r="289" spans="1:15" ht="30.6">
      <c r="A289" s="1596">
        <v>12</v>
      </c>
      <c r="B289" s="1597" t="s">
        <v>1157</v>
      </c>
      <c r="C289" s="1598" t="s">
        <v>143</v>
      </c>
      <c r="D289" s="1599">
        <f t="shared" si="12"/>
        <v>2</v>
      </c>
      <c r="E289" s="1599"/>
      <c r="F289" s="1599">
        <v>2</v>
      </c>
      <c r="G289" s="1599"/>
      <c r="H289" s="1598" t="s">
        <v>368</v>
      </c>
      <c r="I289" s="1598" t="s">
        <v>1110</v>
      </c>
      <c r="J289" s="1598" t="s">
        <v>1670</v>
      </c>
      <c r="K289" s="1598"/>
      <c r="L289" s="1600" t="s">
        <v>1683</v>
      </c>
      <c r="M289" s="1601"/>
      <c r="N289" s="1602"/>
    </row>
    <row r="290" spans="1:15" ht="30.6">
      <c r="A290" s="1596">
        <v>13</v>
      </c>
      <c r="B290" s="1597" t="s">
        <v>2000</v>
      </c>
      <c r="C290" s="1598" t="s">
        <v>143</v>
      </c>
      <c r="D290" s="1599">
        <f t="shared" si="12"/>
        <v>3.3466</v>
      </c>
      <c r="E290" s="1599"/>
      <c r="F290" s="1599">
        <v>3.3466</v>
      </c>
      <c r="G290" s="1599"/>
      <c r="H290" s="1598" t="s">
        <v>368</v>
      </c>
      <c r="I290" s="1598" t="s">
        <v>1113</v>
      </c>
      <c r="J290" s="1598" t="s">
        <v>1674</v>
      </c>
      <c r="K290" s="1598"/>
      <c r="L290" s="1597" t="s">
        <v>2000</v>
      </c>
      <c r="M290" s="1620"/>
      <c r="N290" s="1621"/>
    </row>
    <row r="291" spans="1:15" ht="30.6">
      <c r="A291" s="1596">
        <v>14</v>
      </c>
      <c r="B291" s="1597" t="s">
        <v>2001</v>
      </c>
      <c r="C291" s="1598" t="s">
        <v>143</v>
      </c>
      <c r="D291" s="1599">
        <f t="shared" si="12"/>
        <v>10.14</v>
      </c>
      <c r="E291" s="1599"/>
      <c r="F291" s="1599">
        <v>10.14</v>
      </c>
      <c r="G291" s="1599"/>
      <c r="H291" s="1598" t="s">
        <v>368</v>
      </c>
      <c r="I291" s="1598" t="s">
        <v>1110</v>
      </c>
      <c r="J291" s="1598" t="s">
        <v>1670</v>
      </c>
      <c r="K291" s="1598"/>
      <c r="L291" s="1600" t="s">
        <v>1278</v>
      </c>
      <c r="M291" s="1601"/>
      <c r="N291" s="1602"/>
    </row>
    <row r="292" spans="1:15" ht="30.6">
      <c r="A292" s="1596">
        <v>15</v>
      </c>
      <c r="B292" s="1597" t="s">
        <v>752</v>
      </c>
      <c r="C292" s="1598" t="s">
        <v>143</v>
      </c>
      <c r="D292" s="1599">
        <f t="shared" si="12"/>
        <v>24</v>
      </c>
      <c r="E292" s="1599"/>
      <c r="F292" s="1599">
        <v>24</v>
      </c>
      <c r="G292" s="1599">
        <v>24</v>
      </c>
      <c r="H292" s="1598" t="s">
        <v>368</v>
      </c>
      <c r="I292" s="1598">
        <v>2021</v>
      </c>
      <c r="J292" s="1598" t="s">
        <v>1670</v>
      </c>
      <c r="K292" s="1598"/>
      <c r="L292" s="1600" t="s">
        <v>752</v>
      </c>
      <c r="M292" s="1601" t="s">
        <v>1234</v>
      </c>
      <c r="N292" s="1602" t="s">
        <v>1235</v>
      </c>
    </row>
    <row r="293" spans="1:15" s="1665" customFormat="1" ht="30.6">
      <c r="A293" s="1596">
        <v>16</v>
      </c>
      <c r="B293" s="1597" t="s">
        <v>1363</v>
      </c>
      <c r="C293" s="1598" t="s">
        <v>143</v>
      </c>
      <c r="D293" s="1599">
        <f t="shared" si="12"/>
        <v>18.600000000000001</v>
      </c>
      <c r="E293" s="1599">
        <v>6.5</v>
      </c>
      <c r="F293" s="1599">
        <v>12.100000000000001</v>
      </c>
      <c r="G293" s="1599"/>
      <c r="H293" s="1598" t="s">
        <v>368</v>
      </c>
      <c r="I293" s="1598" t="s">
        <v>1110</v>
      </c>
      <c r="J293" s="1598" t="s">
        <v>1674</v>
      </c>
      <c r="K293" s="1598"/>
      <c r="L293" s="1600" t="s">
        <v>1363</v>
      </c>
      <c r="M293" s="1601"/>
      <c r="N293" s="1602"/>
      <c r="O293" s="1563"/>
    </row>
    <row r="294" spans="1:15" ht="30.6">
      <c r="A294" s="1596">
        <v>17</v>
      </c>
      <c r="B294" s="1738" t="s">
        <v>2002</v>
      </c>
      <c r="C294" s="1610" t="s">
        <v>143</v>
      </c>
      <c r="D294" s="1599">
        <f t="shared" si="12"/>
        <v>0.01</v>
      </c>
      <c r="E294" s="1604"/>
      <c r="F294" s="1604">
        <v>0.01</v>
      </c>
      <c r="G294" s="1604">
        <v>0.01</v>
      </c>
      <c r="H294" s="1610" t="s">
        <v>796</v>
      </c>
      <c r="I294" s="1598">
        <v>2021</v>
      </c>
      <c r="J294" s="1598" t="s">
        <v>1670</v>
      </c>
      <c r="K294" s="1598"/>
      <c r="L294" s="1632" t="s">
        <v>2003</v>
      </c>
      <c r="M294" s="1633" t="s">
        <v>790</v>
      </c>
      <c r="N294" s="1602"/>
    </row>
    <row r="295" spans="1:15" ht="30.6">
      <c r="A295" s="1596">
        <v>18</v>
      </c>
      <c r="B295" s="1611" t="s">
        <v>2004</v>
      </c>
      <c r="C295" s="1610" t="s">
        <v>143</v>
      </c>
      <c r="D295" s="1599">
        <f t="shared" si="12"/>
        <v>0.01</v>
      </c>
      <c r="E295" s="1604"/>
      <c r="F295" s="1604">
        <v>0.01</v>
      </c>
      <c r="G295" s="1604">
        <v>0.01</v>
      </c>
      <c r="H295" s="1605" t="s">
        <v>559</v>
      </c>
      <c r="I295" s="1598">
        <v>2021</v>
      </c>
      <c r="J295" s="1598" t="s">
        <v>1670</v>
      </c>
      <c r="K295" s="1598"/>
      <c r="L295" s="1613" t="s">
        <v>2005</v>
      </c>
      <c r="M295" s="1633" t="s">
        <v>790</v>
      </c>
      <c r="N295" s="1602"/>
    </row>
    <row r="296" spans="1:15" ht="30.6">
      <c r="A296" s="1596">
        <v>19</v>
      </c>
      <c r="B296" s="1597" t="s">
        <v>1298</v>
      </c>
      <c r="C296" s="1598" t="s">
        <v>143</v>
      </c>
      <c r="D296" s="1599">
        <f t="shared" si="12"/>
        <v>38.21</v>
      </c>
      <c r="E296" s="1599">
        <v>28.310000000000002</v>
      </c>
      <c r="F296" s="1599">
        <v>9.9</v>
      </c>
      <c r="G296" s="1599">
        <v>9.9</v>
      </c>
      <c r="H296" s="1598" t="s">
        <v>1299</v>
      </c>
      <c r="I296" s="1598">
        <v>2021</v>
      </c>
      <c r="J296" s="1598" t="s">
        <v>1670</v>
      </c>
      <c r="K296" s="1598"/>
      <c r="L296" s="1600" t="s">
        <v>1298</v>
      </c>
      <c r="M296" s="1601"/>
      <c r="N296" s="1602"/>
    </row>
    <row r="297" spans="1:15" ht="30.6">
      <c r="A297" s="1596">
        <v>20</v>
      </c>
      <c r="B297" s="1597" t="s">
        <v>1300</v>
      </c>
      <c r="C297" s="1598" t="s">
        <v>143</v>
      </c>
      <c r="D297" s="1599">
        <f t="shared" si="12"/>
        <v>63.240000000000009</v>
      </c>
      <c r="E297" s="1599">
        <v>49.760000000000005</v>
      </c>
      <c r="F297" s="1599">
        <v>13.48</v>
      </c>
      <c r="G297" s="1599">
        <v>13.4726</v>
      </c>
      <c r="H297" s="1598" t="s">
        <v>2006</v>
      </c>
      <c r="I297" s="1598">
        <v>2021</v>
      </c>
      <c r="J297" s="1598" t="s">
        <v>1670</v>
      </c>
      <c r="K297" s="1598"/>
      <c r="L297" s="1600" t="s">
        <v>1300</v>
      </c>
      <c r="M297" s="1601" t="s">
        <v>1301</v>
      </c>
      <c r="N297" s="1602" t="s">
        <v>1302</v>
      </c>
    </row>
    <row r="298" spans="1:15" ht="30.6">
      <c r="A298" s="1596">
        <v>21</v>
      </c>
      <c r="B298" s="1739" t="s">
        <v>1233</v>
      </c>
      <c r="C298" s="1637" t="s">
        <v>143</v>
      </c>
      <c r="D298" s="1659">
        <f t="shared" si="12"/>
        <v>36.83</v>
      </c>
      <c r="E298" s="1659">
        <v>10</v>
      </c>
      <c r="F298" s="1659">
        <v>26.83</v>
      </c>
      <c r="G298" s="1659"/>
      <c r="H298" s="1637" t="s">
        <v>404</v>
      </c>
      <c r="I298" s="1637" t="s">
        <v>1110</v>
      </c>
      <c r="J298" s="1637" t="s">
        <v>1670</v>
      </c>
      <c r="K298" s="1637"/>
      <c r="L298" s="1740" t="s">
        <v>1233</v>
      </c>
      <c r="M298" s="1663"/>
      <c r="N298" s="1664"/>
      <c r="O298" s="1665"/>
    </row>
    <row r="299" spans="1:15" ht="30.6">
      <c r="A299" s="1596">
        <v>22</v>
      </c>
      <c r="B299" s="1597" t="s">
        <v>500</v>
      </c>
      <c r="C299" s="1598" t="s">
        <v>143</v>
      </c>
      <c r="D299" s="1599">
        <f t="shared" si="12"/>
        <v>10.65</v>
      </c>
      <c r="E299" s="1599">
        <v>0.11000000000000121</v>
      </c>
      <c r="F299" s="1599">
        <v>10.54</v>
      </c>
      <c r="G299" s="1599">
        <v>10.54</v>
      </c>
      <c r="H299" s="1598" t="s">
        <v>501</v>
      </c>
      <c r="I299" s="1598">
        <v>2021</v>
      </c>
      <c r="J299" s="1598" t="s">
        <v>1670</v>
      </c>
      <c r="K299" s="1598"/>
      <c r="L299" s="1600" t="s">
        <v>500</v>
      </c>
      <c r="M299" s="1601" t="s">
        <v>1241</v>
      </c>
      <c r="N299" s="1602" t="s">
        <v>1242</v>
      </c>
    </row>
    <row r="300" spans="1:15" ht="27.75" customHeight="1">
      <c r="A300" s="1596">
        <v>23</v>
      </c>
      <c r="B300" s="1597" t="s">
        <v>2007</v>
      </c>
      <c r="C300" s="1598" t="s">
        <v>143</v>
      </c>
      <c r="D300" s="1599">
        <f t="shared" si="12"/>
        <v>7</v>
      </c>
      <c r="E300" s="1599"/>
      <c r="F300" s="1599">
        <v>7</v>
      </c>
      <c r="G300" s="1599"/>
      <c r="H300" s="1598" t="s">
        <v>383</v>
      </c>
      <c r="I300" s="1598" t="s">
        <v>1113</v>
      </c>
      <c r="J300" s="1598" t="s">
        <v>1670</v>
      </c>
      <c r="K300" s="1598"/>
      <c r="L300" s="1602" t="s">
        <v>1692</v>
      </c>
      <c r="M300" s="1736"/>
      <c r="N300" s="1602"/>
    </row>
    <row r="301" spans="1:15" ht="30.6">
      <c r="A301" s="1596">
        <v>24</v>
      </c>
      <c r="B301" s="1597" t="s">
        <v>2008</v>
      </c>
      <c r="C301" s="1598" t="s">
        <v>143</v>
      </c>
      <c r="D301" s="1599">
        <f t="shared" si="12"/>
        <v>3.2461000000000002</v>
      </c>
      <c r="E301" s="1599"/>
      <c r="F301" s="1599">
        <v>3.2461000000000002</v>
      </c>
      <c r="G301" s="1599"/>
      <c r="H301" s="1598" t="s">
        <v>377</v>
      </c>
      <c r="I301" s="1598" t="s">
        <v>1110</v>
      </c>
      <c r="J301" s="1598" t="s">
        <v>1670</v>
      </c>
      <c r="K301" s="1598"/>
      <c r="L301" s="1600" t="s">
        <v>2009</v>
      </c>
      <c r="M301" s="1601"/>
      <c r="N301" s="1602"/>
    </row>
    <row r="302" spans="1:15" ht="30.6">
      <c r="A302" s="1596">
        <v>25</v>
      </c>
      <c r="B302" s="1597" t="s">
        <v>1239</v>
      </c>
      <c r="C302" s="1598" t="s">
        <v>143</v>
      </c>
      <c r="D302" s="1599">
        <f t="shared" si="12"/>
        <v>3.0249999999999999</v>
      </c>
      <c r="E302" s="1599"/>
      <c r="F302" s="1599">
        <v>3.0249999999999999</v>
      </c>
      <c r="G302" s="1599"/>
      <c r="H302" s="1598" t="s">
        <v>377</v>
      </c>
      <c r="I302" s="1598" t="s">
        <v>1110</v>
      </c>
      <c r="J302" s="1598" t="s">
        <v>1670</v>
      </c>
      <c r="K302" s="1598"/>
      <c r="L302" s="1600" t="s">
        <v>2010</v>
      </c>
      <c r="M302" s="1601"/>
      <c r="N302" s="1602"/>
    </row>
    <row r="303" spans="1:15" ht="30.6">
      <c r="A303" s="1596">
        <v>26</v>
      </c>
      <c r="B303" s="1597" t="s">
        <v>1240</v>
      </c>
      <c r="C303" s="1598" t="s">
        <v>143</v>
      </c>
      <c r="D303" s="1599">
        <f t="shared" si="12"/>
        <v>3.01</v>
      </c>
      <c r="E303" s="1599"/>
      <c r="F303" s="1599">
        <v>3.01</v>
      </c>
      <c r="G303" s="1599"/>
      <c r="H303" s="1598" t="s">
        <v>377</v>
      </c>
      <c r="I303" s="1598" t="s">
        <v>1110</v>
      </c>
      <c r="J303" s="1598" t="s">
        <v>1670</v>
      </c>
      <c r="K303" s="1598"/>
      <c r="L303" s="1600" t="s">
        <v>2010</v>
      </c>
      <c r="M303" s="1601"/>
      <c r="N303" s="1602"/>
    </row>
    <row r="304" spans="1:15" ht="34.200000000000003">
      <c r="A304" s="1596">
        <v>27</v>
      </c>
      <c r="B304" s="1631" t="s">
        <v>1402</v>
      </c>
      <c r="C304" s="1610" t="s">
        <v>143</v>
      </c>
      <c r="D304" s="1599">
        <f t="shared" si="12"/>
        <v>0.03</v>
      </c>
      <c r="E304" s="1604"/>
      <c r="F304" s="1604">
        <v>0.03</v>
      </c>
      <c r="G304" s="1604">
        <v>0.03</v>
      </c>
      <c r="H304" s="1610" t="s">
        <v>377</v>
      </c>
      <c r="I304" s="1598">
        <v>2021</v>
      </c>
      <c r="J304" s="1598" t="s">
        <v>1670</v>
      </c>
      <c r="K304" s="1598"/>
      <c r="L304" s="1632" t="s">
        <v>2011</v>
      </c>
      <c r="M304" s="1633" t="s">
        <v>649</v>
      </c>
      <c r="N304" s="1602"/>
    </row>
    <row r="305" spans="1:15" ht="30.6">
      <c r="A305" s="1596">
        <v>28</v>
      </c>
      <c r="B305" s="1597" t="s">
        <v>2012</v>
      </c>
      <c r="C305" s="1598" t="s">
        <v>143</v>
      </c>
      <c r="D305" s="1599">
        <f t="shared" si="12"/>
        <v>3</v>
      </c>
      <c r="E305" s="1599"/>
      <c r="F305" s="1599">
        <v>3</v>
      </c>
      <c r="G305" s="1599"/>
      <c r="H305" s="1598" t="s">
        <v>377</v>
      </c>
      <c r="I305" s="1608" t="s">
        <v>1113</v>
      </c>
      <c r="J305" s="1598" t="s">
        <v>1670</v>
      </c>
      <c r="K305" s="1598"/>
      <c r="L305" s="1597" t="s">
        <v>2012</v>
      </c>
      <c r="M305" s="1615" t="s">
        <v>1382</v>
      </c>
      <c r="N305" s="1602"/>
    </row>
    <row r="306" spans="1:15" ht="30.6">
      <c r="A306" s="1596">
        <v>29</v>
      </c>
      <c r="B306" s="1597" t="s">
        <v>2013</v>
      </c>
      <c r="C306" s="1598" t="s">
        <v>143</v>
      </c>
      <c r="D306" s="1599">
        <f t="shared" si="12"/>
        <v>15.2</v>
      </c>
      <c r="E306" s="1599"/>
      <c r="F306" s="1599">
        <v>15.2</v>
      </c>
      <c r="G306" s="1599"/>
      <c r="H306" s="1598" t="s">
        <v>377</v>
      </c>
      <c r="I306" s="1598"/>
      <c r="J306" s="1598" t="s">
        <v>1670</v>
      </c>
      <c r="K306" s="1598"/>
      <c r="L306" s="1600"/>
      <c r="M306" s="1601"/>
      <c r="N306" s="1602"/>
    </row>
    <row r="307" spans="1:15" ht="30.6">
      <c r="A307" s="1596">
        <v>30</v>
      </c>
      <c r="B307" s="1597" t="s">
        <v>2014</v>
      </c>
      <c r="C307" s="1598" t="s">
        <v>143</v>
      </c>
      <c r="D307" s="1599">
        <f t="shared" si="12"/>
        <v>34.25</v>
      </c>
      <c r="E307" s="1599"/>
      <c r="F307" s="1599">
        <v>34.25</v>
      </c>
      <c r="G307" s="1599"/>
      <c r="H307" s="1598" t="s">
        <v>377</v>
      </c>
      <c r="I307" s="1598" t="s">
        <v>1110</v>
      </c>
      <c r="J307" s="1598" t="s">
        <v>1674</v>
      </c>
      <c r="K307" s="1598"/>
      <c r="L307" s="1600" t="s">
        <v>1703</v>
      </c>
      <c r="M307" s="1601"/>
      <c r="N307" s="1602"/>
    </row>
    <row r="308" spans="1:15" ht="30.6">
      <c r="A308" s="1596">
        <v>32</v>
      </c>
      <c r="B308" s="1597" t="s">
        <v>2015</v>
      </c>
      <c r="C308" s="1598" t="s">
        <v>143</v>
      </c>
      <c r="D308" s="1599">
        <f t="shared" si="12"/>
        <v>23.3</v>
      </c>
      <c r="E308" s="1599"/>
      <c r="F308" s="1599">
        <v>23.3</v>
      </c>
      <c r="G308" s="1599"/>
      <c r="H308" s="1598" t="s">
        <v>377</v>
      </c>
      <c r="I308" s="1598" t="s">
        <v>1110</v>
      </c>
      <c r="J308" s="1598" t="s">
        <v>1674</v>
      </c>
      <c r="K308" s="1598"/>
      <c r="L308" s="1600" t="s">
        <v>1373</v>
      </c>
      <c r="M308" s="1601"/>
      <c r="N308" s="1602"/>
    </row>
    <row r="309" spans="1:15" ht="30.6">
      <c r="A309" s="1596">
        <v>33</v>
      </c>
      <c r="B309" s="1597" t="s">
        <v>2016</v>
      </c>
      <c r="C309" s="1598" t="s">
        <v>143</v>
      </c>
      <c r="D309" s="1599">
        <f t="shared" si="12"/>
        <v>32.1</v>
      </c>
      <c r="E309" s="1599"/>
      <c r="F309" s="1599">
        <v>32.1</v>
      </c>
      <c r="G309" s="1599"/>
      <c r="H309" s="1598" t="s">
        <v>377</v>
      </c>
      <c r="I309" s="1598" t="s">
        <v>1113</v>
      </c>
      <c r="J309" s="1598" t="s">
        <v>1674</v>
      </c>
      <c r="K309" s="1598"/>
      <c r="L309" s="1600" t="s">
        <v>1350</v>
      </c>
      <c r="M309" s="1601" t="s">
        <v>1351</v>
      </c>
      <c r="N309" s="1602" t="s">
        <v>1352</v>
      </c>
    </row>
    <row r="310" spans="1:15" ht="30.6">
      <c r="A310" s="1596">
        <v>34</v>
      </c>
      <c r="B310" s="1597" t="s">
        <v>1353</v>
      </c>
      <c r="C310" s="1598" t="s">
        <v>143</v>
      </c>
      <c r="D310" s="1599">
        <f t="shared" si="12"/>
        <v>7.7</v>
      </c>
      <c r="E310" s="1599"/>
      <c r="F310" s="1599">
        <v>7.7</v>
      </c>
      <c r="G310" s="1599"/>
      <c r="H310" s="1598" t="s">
        <v>377</v>
      </c>
      <c r="I310" s="1598" t="s">
        <v>1110</v>
      </c>
      <c r="J310" s="1598" t="s">
        <v>1674</v>
      </c>
      <c r="K310" s="1598"/>
      <c r="L310" s="1600" t="s">
        <v>1353</v>
      </c>
      <c r="M310" s="1601" t="s">
        <v>1354</v>
      </c>
      <c r="N310" s="1602" t="s">
        <v>1355</v>
      </c>
    </row>
    <row r="311" spans="1:15" ht="30.6">
      <c r="A311" s="1596">
        <v>35</v>
      </c>
      <c r="B311" s="1597" t="s">
        <v>1356</v>
      </c>
      <c r="C311" s="1598" t="s">
        <v>143</v>
      </c>
      <c r="D311" s="1599">
        <f t="shared" si="12"/>
        <v>6.6</v>
      </c>
      <c r="E311" s="1599"/>
      <c r="F311" s="1599">
        <v>6.6</v>
      </c>
      <c r="G311" s="1599"/>
      <c r="H311" s="1598" t="s">
        <v>377</v>
      </c>
      <c r="I311" s="1598" t="s">
        <v>1110</v>
      </c>
      <c r="J311" s="1598" t="s">
        <v>1674</v>
      </c>
      <c r="K311" s="1598"/>
      <c r="L311" s="1600" t="s">
        <v>1356</v>
      </c>
      <c r="M311" s="1601" t="s">
        <v>1357</v>
      </c>
      <c r="N311" s="1602" t="s">
        <v>1358</v>
      </c>
    </row>
    <row r="312" spans="1:15" ht="30.6">
      <c r="A312" s="1596">
        <v>36</v>
      </c>
      <c r="B312" s="1597" t="s">
        <v>1289</v>
      </c>
      <c r="C312" s="1598" t="s">
        <v>143</v>
      </c>
      <c r="D312" s="1599">
        <f t="shared" si="12"/>
        <v>4.7522700000000002</v>
      </c>
      <c r="E312" s="1599"/>
      <c r="F312" s="1599">
        <v>4.7522700000000002</v>
      </c>
      <c r="G312" s="1599"/>
      <c r="H312" s="1598" t="s">
        <v>377</v>
      </c>
      <c r="I312" s="1598" t="s">
        <v>1110</v>
      </c>
      <c r="J312" s="1598" t="s">
        <v>1670</v>
      </c>
      <c r="K312" s="1598"/>
      <c r="L312" s="1600" t="s">
        <v>1289</v>
      </c>
      <c r="M312" s="1601"/>
      <c r="N312" s="1602"/>
    </row>
    <row r="313" spans="1:15" ht="45.9">
      <c r="A313" s="1596">
        <v>37</v>
      </c>
      <c r="B313" s="1597" t="s">
        <v>2017</v>
      </c>
      <c r="C313" s="1598" t="s">
        <v>143</v>
      </c>
      <c r="D313" s="1599">
        <f t="shared" si="12"/>
        <v>8.4928000000000008</v>
      </c>
      <c r="E313" s="1599"/>
      <c r="F313" s="1599">
        <v>8.4928000000000008</v>
      </c>
      <c r="G313" s="1599"/>
      <c r="H313" s="1598" t="s">
        <v>505</v>
      </c>
      <c r="I313" s="1598" t="s">
        <v>1110</v>
      </c>
      <c r="J313" s="1598" t="s">
        <v>1674</v>
      </c>
      <c r="K313" s="1598"/>
      <c r="L313" s="1600" t="s">
        <v>1359</v>
      </c>
      <c r="M313" s="1601"/>
      <c r="N313" s="1602"/>
    </row>
    <row r="314" spans="1:15" ht="34.200000000000003">
      <c r="A314" s="1596">
        <v>38</v>
      </c>
      <c r="B314" s="1597" t="s">
        <v>1243</v>
      </c>
      <c r="C314" s="1598" t="s">
        <v>143</v>
      </c>
      <c r="D314" s="1599">
        <f t="shared" si="12"/>
        <v>5.6124000000000001</v>
      </c>
      <c r="E314" s="1599"/>
      <c r="F314" s="1599">
        <v>5.6124000000000001</v>
      </c>
      <c r="G314" s="1599"/>
      <c r="H314" s="1598" t="s">
        <v>390</v>
      </c>
      <c r="I314" s="1598" t="s">
        <v>1113</v>
      </c>
      <c r="J314" s="1598" t="s">
        <v>1670</v>
      </c>
      <c r="K314" s="1598"/>
      <c r="L314" s="1600" t="s">
        <v>1243</v>
      </c>
      <c r="M314" s="1601" t="s">
        <v>1244</v>
      </c>
      <c r="N314" s="1602" t="s">
        <v>1245</v>
      </c>
    </row>
    <row r="315" spans="1:15" ht="30.6">
      <c r="A315" s="1596">
        <v>39</v>
      </c>
      <c r="B315" s="1597" t="s">
        <v>1364</v>
      </c>
      <c r="C315" s="1598" t="s">
        <v>143</v>
      </c>
      <c r="D315" s="1599">
        <f t="shared" si="12"/>
        <v>1.69</v>
      </c>
      <c r="E315" s="1599"/>
      <c r="F315" s="1599">
        <v>1.69</v>
      </c>
      <c r="G315" s="1599"/>
      <c r="H315" s="1598" t="s">
        <v>390</v>
      </c>
      <c r="I315" s="1598" t="s">
        <v>1110</v>
      </c>
      <c r="J315" s="1598" t="s">
        <v>1674</v>
      </c>
      <c r="K315" s="1598"/>
      <c r="L315" s="1600" t="s">
        <v>1364</v>
      </c>
      <c r="M315" s="1601"/>
      <c r="N315" s="1602"/>
    </row>
    <row r="316" spans="1:15" s="1709" customFormat="1" ht="30.6">
      <c r="A316" s="1596">
        <v>40</v>
      </c>
      <c r="B316" s="1738" t="s">
        <v>2018</v>
      </c>
      <c r="C316" s="1610" t="s">
        <v>143</v>
      </c>
      <c r="D316" s="1599">
        <f t="shared" si="12"/>
        <v>1.5299999999999999E-2</v>
      </c>
      <c r="E316" s="1604"/>
      <c r="F316" s="1604">
        <v>1.5299999999999999E-2</v>
      </c>
      <c r="G316" s="1604">
        <v>1.5299999999999999E-2</v>
      </c>
      <c r="H316" s="1610" t="s">
        <v>390</v>
      </c>
      <c r="I316" s="1598">
        <v>2021</v>
      </c>
      <c r="J316" s="1598" t="s">
        <v>1670</v>
      </c>
      <c r="K316" s="1598"/>
      <c r="L316" s="1632" t="s">
        <v>2019</v>
      </c>
      <c r="M316" s="1633"/>
      <c r="N316" s="1602"/>
      <c r="O316" s="1563"/>
    </row>
    <row r="317" spans="1:15" s="1709" customFormat="1" ht="30.6">
      <c r="A317" s="1596">
        <v>43</v>
      </c>
      <c r="B317" s="1597" t="s">
        <v>748</v>
      </c>
      <c r="C317" s="1598" t="s">
        <v>143</v>
      </c>
      <c r="D317" s="1599">
        <f t="shared" si="12"/>
        <v>1.3</v>
      </c>
      <c r="E317" s="1599"/>
      <c r="F317" s="1599">
        <v>1.3</v>
      </c>
      <c r="G317" s="1599">
        <v>1.3</v>
      </c>
      <c r="H317" s="1598" t="s">
        <v>400</v>
      </c>
      <c r="I317" s="1598">
        <v>2021</v>
      </c>
      <c r="J317" s="1598" t="s">
        <v>1670</v>
      </c>
      <c r="K317" s="1598"/>
      <c r="L317" s="1600" t="s">
        <v>2020</v>
      </c>
      <c r="M317" s="1601" t="s">
        <v>749</v>
      </c>
      <c r="N317" s="1602"/>
      <c r="O317" s="1563"/>
    </row>
    <row r="318" spans="1:15" s="1709" customFormat="1" ht="30.6">
      <c r="A318" s="1596">
        <v>46</v>
      </c>
      <c r="B318" s="1597" t="s">
        <v>1236</v>
      </c>
      <c r="C318" s="1598" t="s">
        <v>143</v>
      </c>
      <c r="D318" s="1599">
        <f t="shared" si="12"/>
        <v>0.63858999999999999</v>
      </c>
      <c r="E318" s="1599"/>
      <c r="F318" s="1599">
        <v>0.63858999999999999</v>
      </c>
      <c r="G318" s="1599"/>
      <c r="H318" s="1598" t="s">
        <v>400</v>
      </c>
      <c r="I318" s="1598" t="s">
        <v>1110</v>
      </c>
      <c r="J318" s="1598" t="s">
        <v>1670</v>
      </c>
      <c r="K318" s="1598"/>
      <c r="L318" s="1600" t="s">
        <v>2021</v>
      </c>
      <c r="M318" s="1601" t="s">
        <v>1237</v>
      </c>
      <c r="N318" s="1602" t="s">
        <v>1238</v>
      </c>
      <c r="O318" s="1563"/>
    </row>
    <row r="319" spans="1:15" s="1709" customFormat="1" ht="30.6">
      <c r="A319" s="1596">
        <v>49</v>
      </c>
      <c r="B319" s="1597" t="s">
        <v>484</v>
      </c>
      <c r="C319" s="1598" t="s">
        <v>143</v>
      </c>
      <c r="D319" s="1599">
        <f t="shared" si="12"/>
        <v>9.6999999999999993</v>
      </c>
      <c r="E319" s="1599"/>
      <c r="F319" s="1599">
        <v>9.6999999999999993</v>
      </c>
      <c r="G319" s="1599">
        <v>5</v>
      </c>
      <c r="H319" s="1598" t="s">
        <v>400</v>
      </c>
      <c r="I319" s="1598">
        <v>2021</v>
      </c>
      <c r="J319" s="1598" t="s">
        <v>1674</v>
      </c>
      <c r="K319" s="1598"/>
      <c r="L319" s="1600" t="s">
        <v>484</v>
      </c>
      <c r="M319" s="1601" t="s">
        <v>1349</v>
      </c>
      <c r="N319" s="1602"/>
      <c r="O319" s="1563"/>
    </row>
    <row r="320" spans="1:15" s="1709" customFormat="1" ht="30.6">
      <c r="A320" s="1596">
        <v>52</v>
      </c>
      <c r="B320" s="1597" t="s">
        <v>2022</v>
      </c>
      <c r="C320" s="1598" t="s">
        <v>143</v>
      </c>
      <c r="D320" s="1599">
        <f t="shared" si="12"/>
        <v>50</v>
      </c>
      <c r="E320" s="1599"/>
      <c r="F320" s="1599">
        <v>50</v>
      </c>
      <c r="G320" s="1599"/>
      <c r="H320" s="1598" t="s">
        <v>400</v>
      </c>
      <c r="I320" s="1598"/>
      <c r="J320" s="1598" t="s">
        <v>1670</v>
      </c>
      <c r="K320" s="1598"/>
      <c r="L320" s="1600"/>
      <c r="M320" s="1601"/>
      <c r="N320" s="1602"/>
      <c r="O320" s="1563"/>
    </row>
    <row r="321" spans="1:15" s="1709" customFormat="1" ht="30.6">
      <c r="A321" s="1596">
        <v>55</v>
      </c>
      <c r="B321" s="1597" t="s">
        <v>2023</v>
      </c>
      <c r="C321" s="1598" t="s">
        <v>143</v>
      </c>
      <c r="D321" s="1599">
        <v>5</v>
      </c>
      <c r="E321" s="1599"/>
      <c r="F321" s="1599">
        <v>5</v>
      </c>
      <c r="G321" s="1599"/>
      <c r="H321" s="1598" t="s">
        <v>400</v>
      </c>
      <c r="I321" s="1608" t="s">
        <v>1113</v>
      </c>
      <c r="J321" s="1598" t="s">
        <v>1670</v>
      </c>
      <c r="K321" s="1598"/>
      <c r="L321" s="1600"/>
      <c r="M321" s="1615"/>
      <c r="N321" s="1602"/>
      <c r="O321" s="1563"/>
    </row>
    <row r="322" spans="1:15" ht="30.6">
      <c r="A322" s="1596">
        <v>58</v>
      </c>
      <c r="B322" s="1597" t="s">
        <v>1360</v>
      </c>
      <c r="C322" s="1598" t="s">
        <v>143</v>
      </c>
      <c r="D322" s="1599">
        <f>E322+F322</f>
        <v>19.648800000000001</v>
      </c>
      <c r="E322" s="1599"/>
      <c r="F322" s="1599">
        <v>19.648800000000001</v>
      </c>
      <c r="G322" s="1599"/>
      <c r="H322" s="1598" t="s">
        <v>1362</v>
      </c>
      <c r="I322" s="1598" t="s">
        <v>1110</v>
      </c>
      <c r="J322" s="1598" t="s">
        <v>1674</v>
      </c>
      <c r="K322" s="1598"/>
      <c r="L322" s="1600" t="s">
        <v>1360</v>
      </c>
      <c r="M322" s="1601" t="s">
        <v>1361</v>
      </c>
      <c r="N322" s="1602" t="s">
        <v>1238</v>
      </c>
    </row>
    <row r="323" spans="1:15">
      <c r="A323" s="1596">
        <v>61</v>
      </c>
      <c r="B323" s="1597" t="s">
        <v>2024</v>
      </c>
      <c r="C323" s="1598"/>
      <c r="D323" s="1599"/>
      <c r="E323" s="1599"/>
      <c r="F323" s="1599"/>
      <c r="G323" s="1599"/>
      <c r="H323" s="1586" t="s">
        <v>1668</v>
      </c>
      <c r="I323" s="1598"/>
      <c r="J323" s="1598"/>
      <c r="K323" s="1598"/>
      <c r="L323" s="1600"/>
      <c r="M323" s="1601"/>
      <c r="N323" s="1602"/>
    </row>
    <row r="324" spans="1:15">
      <c r="A324" s="1590" t="s">
        <v>2025</v>
      </c>
      <c r="B324" s="1591" t="s">
        <v>1365</v>
      </c>
      <c r="C324" s="1586"/>
      <c r="D324" s="1587">
        <f t="shared" si="12"/>
        <v>1445.9150099999997</v>
      </c>
      <c r="E324" s="1668">
        <f>SUM(E325:E354)-E326-E327</f>
        <v>484.56650000000002</v>
      </c>
      <c r="F324" s="1668">
        <f>SUM(F325:F354)-F326-F327</f>
        <v>961.34850999999981</v>
      </c>
      <c r="G324" s="1668">
        <f ca="1">SUM(G314:G354)</f>
        <v>156.26859999999999</v>
      </c>
      <c r="H324" s="1586" t="s">
        <v>1668</v>
      </c>
      <c r="I324" s="1592"/>
      <c r="J324" s="1598"/>
      <c r="K324" s="1592"/>
      <c r="L324" s="1593" t="s">
        <v>1365</v>
      </c>
      <c r="M324" s="1666"/>
      <c r="N324" s="1667"/>
    </row>
    <row r="325" spans="1:15" ht="45.9">
      <c r="A325" s="1596">
        <v>1</v>
      </c>
      <c r="B325" s="1597" t="s">
        <v>2026</v>
      </c>
      <c r="C325" s="1598" t="s">
        <v>1247</v>
      </c>
      <c r="D325" s="1599">
        <f t="shared" si="12"/>
        <v>190.00049999999999</v>
      </c>
      <c r="E325" s="1599">
        <v>65.634</v>
      </c>
      <c r="F325" s="1599">
        <v>124.3665</v>
      </c>
      <c r="G325" s="1599"/>
      <c r="H325" s="1598" t="s">
        <v>1255</v>
      </c>
      <c r="I325" s="1598" t="s">
        <v>1110</v>
      </c>
      <c r="J325" s="1598" t="s">
        <v>1670</v>
      </c>
      <c r="K325" s="1598"/>
      <c r="L325" s="1600" t="s">
        <v>2026</v>
      </c>
      <c r="M325" s="1601" t="s">
        <v>1254</v>
      </c>
      <c r="N325" s="1602" t="s">
        <v>1256</v>
      </c>
    </row>
    <row r="326" spans="1:15" s="1648" customFormat="1" ht="45.9">
      <c r="A326" s="1638" t="s">
        <v>38</v>
      </c>
      <c r="B326" s="1656" t="s">
        <v>1257</v>
      </c>
      <c r="C326" s="1598" t="s">
        <v>1247</v>
      </c>
      <c r="D326" s="1641">
        <f t="shared" si="12"/>
        <v>63.47</v>
      </c>
      <c r="E326" s="1641"/>
      <c r="F326" s="1641">
        <v>63.47</v>
      </c>
      <c r="G326" s="1641"/>
      <c r="H326" s="1643" t="s">
        <v>1255</v>
      </c>
      <c r="I326" s="1643" t="s">
        <v>1110</v>
      </c>
      <c r="J326" s="1598" t="s">
        <v>1670</v>
      </c>
      <c r="K326" s="1643"/>
      <c r="L326" s="1680" t="s">
        <v>1257</v>
      </c>
      <c r="M326" s="1645" t="s">
        <v>1258</v>
      </c>
      <c r="N326" s="1646" t="s">
        <v>1256</v>
      </c>
    </row>
    <row r="327" spans="1:15" s="1648" customFormat="1" ht="45.9">
      <c r="A327" s="1638" t="s">
        <v>43</v>
      </c>
      <c r="B327" s="1656" t="s">
        <v>1259</v>
      </c>
      <c r="C327" s="1598" t="s">
        <v>1247</v>
      </c>
      <c r="D327" s="1641">
        <f t="shared" si="12"/>
        <v>60.896500000000003</v>
      </c>
      <c r="E327" s="1641"/>
      <c r="F327" s="1641">
        <v>60.896500000000003</v>
      </c>
      <c r="G327" s="1641"/>
      <c r="H327" s="1643" t="s">
        <v>1260</v>
      </c>
      <c r="I327" s="1643" t="s">
        <v>1110</v>
      </c>
      <c r="J327" s="1598" t="s">
        <v>1670</v>
      </c>
      <c r="K327" s="1643"/>
      <c r="L327" s="1680" t="s">
        <v>1259</v>
      </c>
      <c r="M327" s="1645"/>
      <c r="N327" s="1646"/>
    </row>
    <row r="328" spans="1:15" ht="45.9">
      <c r="A328" s="1596">
        <v>2</v>
      </c>
      <c r="B328" s="1741" t="s">
        <v>2027</v>
      </c>
      <c r="C328" s="1598" t="s">
        <v>1247</v>
      </c>
      <c r="D328" s="1599">
        <f t="shared" si="12"/>
        <v>96.01</v>
      </c>
      <c r="E328" s="1726"/>
      <c r="F328" s="1742">
        <v>96.01</v>
      </c>
      <c r="G328" s="1742">
        <v>96.01</v>
      </c>
      <c r="H328" s="1598" t="s">
        <v>2028</v>
      </c>
      <c r="I328" s="1598">
        <v>2021</v>
      </c>
      <c r="J328" s="1598" t="s">
        <v>1670</v>
      </c>
      <c r="K328" s="1730"/>
      <c r="L328" s="1741" t="s">
        <v>2029</v>
      </c>
      <c r="M328" s="1562"/>
      <c r="N328" s="1560"/>
    </row>
    <row r="329" spans="1:15" s="1709" customFormat="1" ht="45.6">
      <c r="A329" s="1596">
        <v>3</v>
      </c>
      <c r="B329" s="1597" t="s">
        <v>1248</v>
      </c>
      <c r="C329" s="1598" t="s">
        <v>1247</v>
      </c>
      <c r="D329" s="1599">
        <f>E329+F329</f>
        <v>62.7</v>
      </c>
      <c r="E329" s="1599"/>
      <c r="F329" s="1599">
        <v>62.7</v>
      </c>
      <c r="G329" s="1599">
        <v>10</v>
      </c>
      <c r="H329" s="1598" t="s">
        <v>812</v>
      </c>
      <c r="I329" s="1598" t="s">
        <v>1118</v>
      </c>
      <c r="J329" s="1598" t="s">
        <v>1670</v>
      </c>
      <c r="K329" s="1598"/>
      <c r="L329" s="1600" t="s">
        <v>1248</v>
      </c>
      <c r="M329" s="1601" t="s">
        <v>1249</v>
      </c>
      <c r="N329" s="1602"/>
      <c r="O329" s="1563"/>
    </row>
    <row r="330" spans="1:15" s="1709" customFormat="1" ht="30.6">
      <c r="A330" s="1596">
        <v>4</v>
      </c>
      <c r="B330" s="1597" t="s">
        <v>2030</v>
      </c>
      <c r="C330" s="1598" t="s">
        <v>1247</v>
      </c>
      <c r="D330" s="1599">
        <f t="shared" ref="D330:D354" si="13">E330+F330</f>
        <v>71.53</v>
      </c>
      <c r="E330" s="1599"/>
      <c r="F330" s="1599">
        <v>71.53</v>
      </c>
      <c r="G330" s="1599"/>
      <c r="H330" s="1598" t="s">
        <v>368</v>
      </c>
      <c r="I330" s="1598" t="s">
        <v>1113</v>
      </c>
      <c r="J330" s="1598" t="s">
        <v>1674</v>
      </c>
      <c r="K330" s="1598"/>
      <c r="L330" s="1600" t="s">
        <v>1369</v>
      </c>
      <c r="M330" s="1601" t="s">
        <v>1370</v>
      </c>
      <c r="N330" s="1602" t="s">
        <v>1371</v>
      </c>
      <c r="O330" s="1563"/>
    </row>
    <row r="331" spans="1:15" s="1709" customFormat="1" ht="30.6">
      <c r="A331" s="1596">
        <v>5</v>
      </c>
      <c r="B331" s="1597" t="s">
        <v>1366</v>
      </c>
      <c r="C331" s="1598" t="s">
        <v>1194</v>
      </c>
      <c r="D331" s="1599">
        <f t="shared" si="13"/>
        <v>29.9</v>
      </c>
      <c r="E331" s="1599"/>
      <c r="F331" s="1599">
        <v>29.9</v>
      </c>
      <c r="G331" s="1599"/>
      <c r="H331" s="1598" t="s">
        <v>368</v>
      </c>
      <c r="I331" s="1598" t="s">
        <v>1110</v>
      </c>
      <c r="J331" s="1598" t="s">
        <v>1674</v>
      </c>
      <c r="K331" s="1598"/>
      <c r="L331" s="1600" t="s">
        <v>1366</v>
      </c>
      <c r="M331" s="1601" t="s">
        <v>1367</v>
      </c>
      <c r="N331" s="1602" t="s">
        <v>1368</v>
      </c>
      <c r="O331" s="1563"/>
    </row>
    <row r="332" spans="1:15" s="1709" customFormat="1" ht="34.200000000000003">
      <c r="A332" s="1596">
        <v>6</v>
      </c>
      <c r="B332" s="1597" t="s">
        <v>1286</v>
      </c>
      <c r="C332" s="1598" t="s">
        <v>1194</v>
      </c>
      <c r="D332" s="1599">
        <f t="shared" si="13"/>
        <v>35.07</v>
      </c>
      <c r="E332" s="1599"/>
      <c r="F332" s="1599">
        <v>35.07</v>
      </c>
      <c r="G332" s="1599"/>
      <c r="H332" s="1598" t="s">
        <v>368</v>
      </c>
      <c r="I332" s="1598" t="s">
        <v>1288</v>
      </c>
      <c r="J332" s="1598" t="s">
        <v>1670</v>
      </c>
      <c r="K332" s="1598"/>
      <c r="L332" s="1600" t="s">
        <v>1286</v>
      </c>
      <c r="M332" s="1601" t="s">
        <v>1287</v>
      </c>
      <c r="N332" s="1602"/>
      <c r="O332" s="1563"/>
    </row>
    <row r="333" spans="1:15" s="1709" customFormat="1" ht="30.6">
      <c r="A333" s="1596">
        <v>7</v>
      </c>
      <c r="B333" s="1597" t="s">
        <v>919</v>
      </c>
      <c r="C333" s="1610" t="s">
        <v>1247</v>
      </c>
      <c r="D333" s="1599">
        <f t="shared" si="13"/>
        <v>50</v>
      </c>
      <c r="E333" s="1599">
        <v>43.001399999999997</v>
      </c>
      <c r="F333" s="1612">
        <v>6.9986000000000006</v>
      </c>
      <c r="G333" s="1612">
        <v>6.9986000000000006</v>
      </c>
      <c r="H333" s="1598" t="s">
        <v>404</v>
      </c>
      <c r="I333" s="1598" t="s">
        <v>1113</v>
      </c>
      <c r="J333" s="1598" t="s">
        <v>1670</v>
      </c>
      <c r="K333" s="1598"/>
      <c r="L333" s="1600" t="s">
        <v>919</v>
      </c>
      <c r="M333" s="1601" t="s">
        <v>1261</v>
      </c>
      <c r="N333" s="1602" t="s">
        <v>1262</v>
      </c>
      <c r="O333" s="1563"/>
    </row>
    <row r="334" spans="1:15" s="1709" customFormat="1" ht="30.6">
      <c r="A334" s="1596">
        <v>8</v>
      </c>
      <c r="B334" s="1597" t="s">
        <v>923</v>
      </c>
      <c r="C334" s="1598" t="s">
        <v>1247</v>
      </c>
      <c r="D334" s="1599">
        <f t="shared" si="13"/>
        <v>71.69</v>
      </c>
      <c r="E334" s="1612">
        <v>68.19</v>
      </c>
      <c r="F334" s="1612">
        <v>3.5</v>
      </c>
      <c r="G334" s="1612">
        <v>3.5</v>
      </c>
      <c r="H334" s="1598" t="s">
        <v>404</v>
      </c>
      <c r="I334" s="1598">
        <v>2021</v>
      </c>
      <c r="J334" s="1598" t="s">
        <v>1670</v>
      </c>
      <c r="K334" s="1598"/>
      <c r="L334" s="1600" t="s">
        <v>923</v>
      </c>
      <c r="M334" s="1601"/>
      <c r="N334" s="1602"/>
      <c r="O334" s="1563"/>
    </row>
    <row r="335" spans="1:15" s="1709" customFormat="1" ht="30.6">
      <c r="A335" s="1596">
        <v>9</v>
      </c>
      <c r="B335" s="1597" t="s">
        <v>1232</v>
      </c>
      <c r="C335" s="1598" t="s">
        <v>1247</v>
      </c>
      <c r="D335" s="1599">
        <f t="shared" si="13"/>
        <v>25.744</v>
      </c>
      <c r="E335" s="1599">
        <v>12.5</v>
      </c>
      <c r="F335" s="1599">
        <v>13.244</v>
      </c>
      <c r="G335" s="1599">
        <v>10.57</v>
      </c>
      <c r="H335" s="1598" t="s">
        <v>404</v>
      </c>
      <c r="I335" s="1598">
        <v>2021</v>
      </c>
      <c r="J335" s="1598" t="s">
        <v>1670</v>
      </c>
      <c r="K335" s="1598"/>
      <c r="L335" s="1600" t="s">
        <v>1232</v>
      </c>
      <c r="M335" s="1601"/>
      <c r="N335" s="1602"/>
      <c r="O335" s="1563"/>
    </row>
    <row r="336" spans="1:15" s="1709" customFormat="1" ht="30.6">
      <c r="A336" s="1596">
        <v>10</v>
      </c>
      <c r="B336" s="1597" t="s">
        <v>1279</v>
      </c>
      <c r="C336" s="1598" t="s">
        <v>1194</v>
      </c>
      <c r="D336" s="1599">
        <f t="shared" si="13"/>
        <v>31.06</v>
      </c>
      <c r="E336" s="1612">
        <v>29.99</v>
      </c>
      <c r="F336" s="1612">
        <v>1.0700000000000003</v>
      </c>
      <c r="G336" s="1599">
        <v>1.0700000000000003</v>
      </c>
      <c r="H336" s="1598" t="s">
        <v>383</v>
      </c>
      <c r="I336" s="1598">
        <v>2021</v>
      </c>
      <c r="J336" s="1598" t="s">
        <v>1670</v>
      </c>
      <c r="K336" s="1598"/>
      <c r="L336" s="1600" t="s">
        <v>1279</v>
      </c>
      <c r="M336" s="1601" t="s">
        <v>1280</v>
      </c>
      <c r="N336" s="1602" t="s">
        <v>1281</v>
      </c>
      <c r="O336" s="1563"/>
    </row>
    <row r="337" spans="1:15" ht="30.6">
      <c r="A337" s="1596">
        <v>11</v>
      </c>
      <c r="B337" s="1597" t="s">
        <v>937</v>
      </c>
      <c r="C337" s="1598" t="s">
        <v>1247</v>
      </c>
      <c r="D337" s="1599">
        <f>E337+F337</f>
        <v>49.5</v>
      </c>
      <c r="E337" s="1599"/>
      <c r="F337" s="1599">
        <v>49.5</v>
      </c>
      <c r="G337" s="1599"/>
      <c r="H337" s="1598" t="s">
        <v>377</v>
      </c>
      <c r="I337" s="1598" t="s">
        <v>1110</v>
      </c>
      <c r="J337" s="1598" t="s">
        <v>1670</v>
      </c>
      <c r="K337" s="1598"/>
      <c r="L337" s="1600" t="s">
        <v>937</v>
      </c>
      <c r="M337" s="1601"/>
      <c r="N337" s="1602"/>
    </row>
    <row r="338" spans="1:15" s="1709" customFormat="1" ht="30.6">
      <c r="A338" s="1596">
        <v>12</v>
      </c>
      <c r="B338" s="1597" t="s">
        <v>2031</v>
      </c>
      <c r="C338" s="1598" t="s">
        <v>1247</v>
      </c>
      <c r="D338" s="1599">
        <f t="shared" si="13"/>
        <v>20</v>
      </c>
      <c r="E338" s="1599"/>
      <c r="F338" s="1599">
        <v>20</v>
      </c>
      <c r="G338" s="1599"/>
      <c r="H338" s="1598" t="s">
        <v>377</v>
      </c>
      <c r="I338" s="1598" t="s">
        <v>1110</v>
      </c>
      <c r="J338" s="1598" t="s">
        <v>1670</v>
      </c>
      <c r="K338" s="1598"/>
      <c r="L338" s="1600" t="s">
        <v>2032</v>
      </c>
      <c r="M338" s="1601"/>
      <c r="N338" s="1602"/>
      <c r="O338" s="1563"/>
    </row>
    <row r="339" spans="1:15" s="1709" customFormat="1" ht="30.6">
      <c r="A339" s="1596">
        <v>13</v>
      </c>
      <c r="B339" s="1597" t="s">
        <v>1290</v>
      </c>
      <c r="C339" s="1598" t="s">
        <v>1194</v>
      </c>
      <c r="D339" s="1599">
        <f t="shared" si="13"/>
        <v>15</v>
      </c>
      <c r="E339" s="1599"/>
      <c r="F339" s="1599">
        <v>15</v>
      </c>
      <c r="G339" s="1599"/>
      <c r="H339" s="1598" t="s">
        <v>377</v>
      </c>
      <c r="I339" s="1598" t="s">
        <v>1110</v>
      </c>
      <c r="J339" s="1598" t="s">
        <v>1670</v>
      </c>
      <c r="K339" s="1598"/>
      <c r="L339" s="1600" t="s">
        <v>1290</v>
      </c>
      <c r="M339" s="1601" t="s">
        <v>1291</v>
      </c>
      <c r="N339" s="1602" t="s">
        <v>1292</v>
      </c>
      <c r="O339" s="1563"/>
    </row>
    <row r="340" spans="1:15" s="1709" customFormat="1" ht="34.200000000000003">
      <c r="A340" s="1596">
        <v>14</v>
      </c>
      <c r="B340" s="1597" t="s">
        <v>1266</v>
      </c>
      <c r="C340" s="1598" t="s">
        <v>1247</v>
      </c>
      <c r="D340" s="1599">
        <f>E340+F340</f>
        <v>16</v>
      </c>
      <c r="E340" s="1599">
        <v>11.7</v>
      </c>
      <c r="F340" s="1599">
        <v>4.3</v>
      </c>
      <c r="G340" s="1599">
        <v>3.9</v>
      </c>
      <c r="H340" s="1598" t="s">
        <v>390</v>
      </c>
      <c r="I340" s="1598">
        <v>2021</v>
      </c>
      <c r="J340" s="1598" t="s">
        <v>1670</v>
      </c>
      <c r="K340" s="1598"/>
      <c r="L340" s="1600" t="s">
        <v>1266</v>
      </c>
      <c r="M340" s="1601" t="s">
        <v>1267</v>
      </c>
      <c r="N340" s="1602" t="s">
        <v>1268</v>
      </c>
      <c r="O340" s="1563"/>
    </row>
    <row r="341" spans="1:15" s="1709" customFormat="1" ht="30.6">
      <c r="A341" s="1596">
        <v>15</v>
      </c>
      <c r="B341" s="1597" t="s">
        <v>1250</v>
      </c>
      <c r="C341" s="1598" t="s">
        <v>1247</v>
      </c>
      <c r="D341" s="1599">
        <f t="shared" si="13"/>
        <v>52.506</v>
      </c>
      <c r="E341" s="1599"/>
      <c r="F341" s="1599">
        <v>52.506</v>
      </c>
      <c r="G341" s="1599"/>
      <c r="H341" s="1598" t="s">
        <v>505</v>
      </c>
      <c r="I341" s="1598" t="s">
        <v>1110</v>
      </c>
      <c r="J341" s="1598" t="s">
        <v>1670</v>
      </c>
      <c r="K341" s="1598"/>
      <c r="L341" s="1600" t="s">
        <v>1250</v>
      </c>
      <c r="M341" s="1601" t="s">
        <v>1251</v>
      </c>
      <c r="N341" s="1602" t="s">
        <v>979</v>
      </c>
      <c r="O341" s="1563"/>
    </row>
    <row r="342" spans="1:15" s="1709" customFormat="1" ht="30.6">
      <c r="A342" s="1596">
        <v>16</v>
      </c>
      <c r="B342" s="1597" t="s">
        <v>1252</v>
      </c>
      <c r="C342" s="1598" t="s">
        <v>1247</v>
      </c>
      <c r="D342" s="1599">
        <f t="shared" si="13"/>
        <v>84.76</v>
      </c>
      <c r="E342" s="1599"/>
      <c r="F342" s="1599">
        <v>84.76</v>
      </c>
      <c r="G342" s="1599"/>
      <c r="H342" s="1598" t="s">
        <v>505</v>
      </c>
      <c r="I342" s="1598" t="s">
        <v>1110</v>
      </c>
      <c r="J342" s="1598" t="s">
        <v>1670</v>
      </c>
      <c r="K342" s="1598"/>
      <c r="L342" s="1600" t="s">
        <v>2033</v>
      </c>
      <c r="M342" s="1601" t="s">
        <v>1253</v>
      </c>
      <c r="N342" s="1602" t="s">
        <v>979</v>
      </c>
      <c r="O342" s="1563"/>
    </row>
    <row r="343" spans="1:15" s="1709" customFormat="1" ht="30.6">
      <c r="A343" s="1596">
        <v>17</v>
      </c>
      <c r="B343" s="1597" t="s">
        <v>1284</v>
      </c>
      <c r="C343" s="1598" t="s">
        <v>1194</v>
      </c>
      <c r="D343" s="1599">
        <f t="shared" si="13"/>
        <v>21.2</v>
      </c>
      <c r="E343" s="1599"/>
      <c r="F343" s="1599">
        <v>21.2</v>
      </c>
      <c r="G343" s="1599"/>
      <c r="H343" s="1598" t="s">
        <v>644</v>
      </c>
      <c r="I343" s="1598" t="s">
        <v>1110</v>
      </c>
      <c r="J343" s="1598" t="s">
        <v>1670</v>
      </c>
      <c r="K343" s="1598"/>
      <c r="L343" s="1600" t="s">
        <v>1284</v>
      </c>
      <c r="M343" s="1601" t="s">
        <v>1285</v>
      </c>
      <c r="N343" s="1602" t="s">
        <v>1223</v>
      </c>
      <c r="O343" s="1563"/>
    </row>
    <row r="344" spans="1:15" s="1709" customFormat="1" ht="24" customHeight="1">
      <c r="A344" s="1596">
        <v>18</v>
      </c>
      <c r="B344" s="1597" t="s">
        <v>1377</v>
      </c>
      <c r="C344" s="1598" t="s">
        <v>1247</v>
      </c>
      <c r="D344" s="1599">
        <f>E344+F344</f>
        <v>12.634</v>
      </c>
      <c r="E344" s="1599"/>
      <c r="F344" s="1599">
        <v>12.634</v>
      </c>
      <c r="G344" s="1599"/>
      <c r="H344" s="1598" t="s">
        <v>400</v>
      </c>
      <c r="I344" s="1598" t="s">
        <v>1110</v>
      </c>
      <c r="J344" s="1598" t="s">
        <v>1674</v>
      </c>
      <c r="K344" s="1598"/>
      <c r="L344" s="1600" t="s">
        <v>1377</v>
      </c>
      <c r="M344" s="1601" t="s">
        <v>1378</v>
      </c>
      <c r="N344" s="1602" t="s">
        <v>1379</v>
      </c>
      <c r="O344" s="1563"/>
    </row>
    <row r="345" spans="1:15" s="1709" customFormat="1" ht="24" customHeight="1">
      <c r="A345" s="1596">
        <v>19</v>
      </c>
      <c r="B345" s="1597" t="s">
        <v>863</v>
      </c>
      <c r="C345" s="1598" t="s">
        <v>1247</v>
      </c>
      <c r="D345" s="1599">
        <v>14.88</v>
      </c>
      <c r="E345" s="1599">
        <v>7.73</v>
      </c>
      <c r="F345" s="1599">
        <v>7.15</v>
      </c>
      <c r="G345" s="1599">
        <v>6.27</v>
      </c>
      <c r="H345" s="1598" t="s">
        <v>423</v>
      </c>
      <c r="I345" s="1598">
        <v>2021</v>
      </c>
      <c r="J345" s="1598" t="s">
        <v>1670</v>
      </c>
      <c r="K345" s="1598"/>
      <c r="L345" s="1600" t="s">
        <v>863</v>
      </c>
      <c r="M345" s="1601" t="s">
        <v>1293</v>
      </c>
      <c r="N345" s="1602" t="s">
        <v>1294</v>
      </c>
      <c r="O345" s="1563"/>
    </row>
    <row r="346" spans="1:15" s="1709" customFormat="1" ht="30.6">
      <c r="A346" s="1596">
        <v>20</v>
      </c>
      <c r="B346" s="1597" t="s">
        <v>2034</v>
      </c>
      <c r="C346" s="1598" t="s">
        <v>1247</v>
      </c>
      <c r="D346" s="1599">
        <f>E346+F346</f>
        <v>30.099600000000002</v>
      </c>
      <c r="E346" s="1599">
        <v>21.069600000000001</v>
      </c>
      <c r="F346" s="1599">
        <v>9.0300000000000011</v>
      </c>
      <c r="G346" s="1599">
        <v>9.0300000000000011</v>
      </c>
      <c r="H346" s="1598" t="s">
        <v>423</v>
      </c>
      <c r="I346" s="1598">
        <v>2021</v>
      </c>
      <c r="J346" s="1598" t="s">
        <v>1670</v>
      </c>
      <c r="K346" s="1598"/>
      <c r="L346" s="1600" t="s">
        <v>2034</v>
      </c>
      <c r="M346" s="1601" t="s">
        <v>1295</v>
      </c>
      <c r="N346" s="1602" t="s">
        <v>1256</v>
      </c>
      <c r="O346" s="1563"/>
    </row>
    <row r="347" spans="1:15" s="1709" customFormat="1" ht="30.6">
      <c r="A347" s="1596">
        <v>21</v>
      </c>
      <c r="B347" s="1597" t="s">
        <v>1296</v>
      </c>
      <c r="C347" s="1598" t="s">
        <v>1247</v>
      </c>
      <c r="D347" s="1599">
        <f>E347+F347</f>
        <v>12.6</v>
      </c>
      <c r="E347" s="1599">
        <v>12.59</v>
      </c>
      <c r="F347" s="1599">
        <v>0.01</v>
      </c>
      <c r="G347" s="1599">
        <v>0.01</v>
      </c>
      <c r="H347" s="1598" t="s">
        <v>423</v>
      </c>
      <c r="I347" s="1598">
        <v>2021</v>
      </c>
      <c r="J347" s="1598" t="s">
        <v>1670</v>
      </c>
      <c r="K347" s="1598"/>
      <c r="L347" s="1600" t="s">
        <v>1296</v>
      </c>
      <c r="M347" s="1601" t="s">
        <v>1297</v>
      </c>
      <c r="N347" s="1602" t="s">
        <v>1256</v>
      </c>
      <c r="O347" s="1563"/>
    </row>
    <row r="348" spans="1:15" s="1709" customFormat="1" ht="30.6">
      <c r="A348" s="1596">
        <v>22</v>
      </c>
      <c r="B348" s="1597" t="s">
        <v>406</v>
      </c>
      <c r="C348" s="1598" t="s">
        <v>1247</v>
      </c>
      <c r="D348" s="1599">
        <f t="shared" si="13"/>
        <v>39.53</v>
      </c>
      <c r="E348" s="1599">
        <v>7.72</v>
      </c>
      <c r="F348" s="1599">
        <v>31.810000000000002</v>
      </c>
      <c r="G348" s="1599">
        <v>15</v>
      </c>
      <c r="H348" s="1598" t="s">
        <v>400</v>
      </c>
      <c r="I348" s="1598" t="s">
        <v>1118</v>
      </c>
      <c r="J348" s="1598" t="s">
        <v>1670</v>
      </c>
      <c r="K348" s="1598"/>
      <c r="L348" s="1600" t="s">
        <v>406</v>
      </c>
      <c r="M348" s="1601" t="s">
        <v>1263</v>
      </c>
      <c r="N348" s="1602" t="s">
        <v>1264</v>
      </c>
      <c r="O348" s="1563"/>
    </row>
    <row r="349" spans="1:15" s="1709" customFormat="1" ht="30.6">
      <c r="A349" s="1596">
        <v>23</v>
      </c>
      <c r="B349" s="1597" t="s">
        <v>492</v>
      </c>
      <c r="C349" s="1598" t="s">
        <v>1247</v>
      </c>
      <c r="D349" s="1599">
        <f t="shared" si="13"/>
        <v>50.5</v>
      </c>
      <c r="E349" s="1599"/>
      <c r="F349" s="1599">
        <v>50.5</v>
      </c>
      <c r="G349" s="1599">
        <v>15</v>
      </c>
      <c r="H349" s="1598" t="s">
        <v>400</v>
      </c>
      <c r="I349" s="1598" t="s">
        <v>1118</v>
      </c>
      <c r="J349" s="1598" t="s">
        <v>1670</v>
      </c>
      <c r="K349" s="1598"/>
      <c r="L349" s="1600" t="s">
        <v>492</v>
      </c>
      <c r="M349" s="1601"/>
      <c r="N349" s="1602"/>
      <c r="O349" s="1563"/>
    </row>
    <row r="350" spans="1:15" s="1709" customFormat="1" ht="30.6">
      <c r="A350" s="1596">
        <v>24</v>
      </c>
      <c r="B350" s="1597" t="s">
        <v>1265</v>
      </c>
      <c r="C350" s="1598" t="s">
        <v>1247</v>
      </c>
      <c r="D350" s="1599">
        <f t="shared" si="13"/>
        <v>71.5</v>
      </c>
      <c r="E350" s="1599"/>
      <c r="F350" s="1599">
        <v>71.5</v>
      </c>
      <c r="G350" s="1612">
        <v>70.5</v>
      </c>
      <c r="H350" s="1598" t="s">
        <v>400</v>
      </c>
      <c r="I350" s="1598" t="s">
        <v>1118</v>
      </c>
      <c r="J350" s="1598" t="s">
        <v>1670</v>
      </c>
      <c r="K350" s="1598"/>
      <c r="L350" s="1600" t="s">
        <v>1265</v>
      </c>
      <c r="M350" s="1601"/>
      <c r="N350" s="1602"/>
      <c r="O350" s="1563"/>
    </row>
    <row r="351" spans="1:15" s="1709" customFormat="1" ht="30.6">
      <c r="A351" s="1596">
        <v>25</v>
      </c>
      <c r="B351" s="1597" t="s">
        <v>2035</v>
      </c>
      <c r="C351" s="1598" t="s">
        <v>1247</v>
      </c>
      <c r="D351" s="1599">
        <f t="shared" si="13"/>
        <v>20.299410000000002</v>
      </c>
      <c r="E351" s="1599"/>
      <c r="F351" s="1599">
        <v>20.299410000000002</v>
      </c>
      <c r="G351" s="1599"/>
      <c r="H351" s="1598" t="s">
        <v>400</v>
      </c>
      <c r="I351" s="1598" t="s">
        <v>1113</v>
      </c>
      <c r="J351" s="1598" t="s">
        <v>1670</v>
      </c>
      <c r="K351" s="1598"/>
      <c r="L351" s="1600" t="s">
        <v>2035</v>
      </c>
      <c r="M351" s="1601" t="s">
        <v>1269</v>
      </c>
      <c r="N351" s="1602" t="s">
        <v>1238</v>
      </c>
      <c r="O351" s="1563"/>
    </row>
    <row r="352" spans="1:15" s="1709" customFormat="1" ht="30.6">
      <c r="A352" s="1596">
        <v>26</v>
      </c>
      <c r="B352" s="1597" t="s">
        <v>1270</v>
      </c>
      <c r="C352" s="1598" t="s">
        <v>1247</v>
      </c>
      <c r="D352" s="1599">
        <f t="shared" si="13"/>
        <v>42.23</v>
      </c>
      <c r="E352" s="1599"/>
      <c r="F352" s="1599">
        <v>42.23</v>
      </c>
      <c r="G352" s="1599"/>
      <c r="H352" s="1598" t="s">
        <v>400</v>
      </c>
      <c r="I352" s="1598" t="s">
        <v>1113</v>
      </c>
      <c r="J352" s="1598" t="s">
        <v>1670</v>
      </c>
      <c r="K352" s="1598"/>
      <c r="L352" s="1600" t="s">
        <v>1270</v>
      </c>
      <c r="M352" s="1601"/>
      <c r="N352" s="1602"/>
      <c r="O352" s="1563"/>
    </row>
    <row r="353" spans="1:14" ht="30.6">
      <c r="A353" s="1596">
        <v>27</v>
      </c>
      <c r="B353" s="1597" t="s">
        <v>1303</v>
      </c>
      <c r="C353" s="1598" t="s">
        <v>1247</v>
      </c>
      <c r="D353" s="1599">
        <f t="shared" si="13"/>
        <v>185.17150000000001</v>
      </c>
      <c r="E353" s="1599">
        <v>179.44150000000002</v>
      </c>
      <c r="F353" s="1599">
        <v>5.73</v>
      </c>
      <c r="G353" s="1599">
        <v>5.73</v>
      </c>
      <c r="H353" s="1598" t="s">
        <v>400</v>
      </c>
      <c r="I353" s="1598">
        <v>2021</v>
      </c>
      <c r="J353" s="1598" t="s">
        <v>1670</v>
      </c>
      <c r="K353" s="1598"/>
      <c r="L353" s="1600" t="s">
        <v>1303</v>
      </c>
      <c r="M353" s="1601" t="s">
        <v>1304</v>
      </c>
      <c r="N353" s="1602" t="s">
        <v>1305</v>
      </c>
    </row>
    <row r="354" spans="1:14" ht="30.6">
      <c r="A354" s="1596">
        <v>28</v>
      </c>
      <c r="B354" s="1597" t="s">
        <v>1283</v>
      </c>
      <c r="C354" s="1598" t="s">
        <v>1194</v>
      </c>
      <c r="D354" s="1599">
        <f t="shared" si="13"/>
        <v>43.8</v>
      </c>
      <c r="E354" s="1599">
        <v>25</v>
      </c>
      <c r="F354" s="1599">
        <v>18.799999999999997</v>
      </c>
      <c r="G354" s="1599"/>
      <c r="H354" s="1598" t="s">
        <v>400</v>
      </c>
      <c r="I354" s="1598" t="s">
        <v>1113</v>
      </c>
      <c r="J354" s="1598" t="s">
        <v>1670</v>
      </c>
      <c r="K354" s="1598"/>
      <c r="L354" s="1600" t="s">
        <v>1283</v>
      </c>
      <c r="M354" s="1601"/>
      <c r="N354" s="1602"/>
    </row>
    <row r="355" spans="1:14" ht="29.7" customHeight="1">
      <c r="A355" s="1590" t="s">
        <v>2036</v>
      </c>
      <c r="B355" s="1591" t="s">
        <v>145</v>
      </c>
      <c r="C355" s="1586"/>
      <c r="D355" s="1587">
        <f>E355+F355</f>
        <v>20.483999999999998</v>
      </c>
      <c r="E355" s="1668">
        <f>SUM(E356:E359)</f>
        <v>5.3999999999999999E-2</v>
      </c>
      <c r="F355" s="1668">
        <f>SUM(F356:F359)</f>
        <v>20.43</v>
      </c>
      <c r="G355" s="1668">
        <f>SUM(G356:G361)</f>
        <v>1.0840000000000001</v>
      </c>
      <c r="H355" s="1586" t="s">
        <v>1668</v>
      </c>
      <c r="I355" s="1592"/>
      <c r="J355" s="1598"/>
      <c r="K355" s="1592"/>
      <c r="L355" s="1593" t="s">
        <v>145</v>
      </c>
      <c r="M355" s="1666"/>
      <c r="N355" s="1667"/>
    </row>
    <row r="356" spans="1:14" ht="57">
      <c r="A356" s="1596">
        <v>1</v>
      </c>
      <c r="B356" s="1597" t="s">
        <v>483</v>
      </c>
      <c r="C356" s="1598" t="s">
        <v>146</v>
      </c>
      <c r="D356" s="1599">
        <f t="shared" ref="D356:D392" si="14">E356+F356</f>
        <v>0.73</v>
      </c>
      <c r="E356" s="1599"/>
      <c r="F356" s="1599">
        <v>0.73</v>
      </c>
      <c r="G356" s="1599">
        <v>0.73</v>
      </c>
      <c r="H356" s="1598" t="s">
        <v>383</v>
      </c>
      <c r="I356" s="1598">
        <v>2021</v>
      </c>
      <c r="J356" s="1598" t="s">
        <v>1670</v>
      </c>
      <c r="K356" s="1598"/>
      <c r="L356" s="1600" t="s">
        <v>2037</v>
      </c>
      <c r="M356" s="1601" t="s">
        <v>677</v>
      </c>
      <c r="N356" s="1602"/>
    </row>
    <row r="357" spans="1:14" ht="30.6">
      <c r="A357" s="1596">
        <v>2</v>
      </c>
      <c r="B357" s="1597" t="s">
        <v>678</v>
      </c>
      <c r="C357" s="1598" t="s">
        <v>146</v>
      </c>
      <c r="D357" s="1599">
        <f t="shared" si="14"/>
        <v>0.3</v>
      </c>
      <c r="E357" s="1599"/>
      <c r="F357" s="1599">
        <v>0.3</v>
      </c>
      <c r="G357" s="1599">
        <v>0.3</v>
      </c>
      <c r="H357" s="1598" t="s">
        <v>796</v>
      </c>
      <c r="I357" s="1598">
        <v>2021</v>
      </c>
      <c r="J357" s="1598" t="s">
        <v>1670</v>
      </c>
      <c r="K357" s="1598"/>
      <c r="L357" s="1600" t="s">
        <v>2038</v>
      </c>
      <c r="M357" s="1601"/>
      <c r="N357" s="1602"/>
    </row>
    <row r="358" spans="1:14" ht="30.6">
      <c r="A358" s="1596">
        <v>3</v>
      </c>
      <c r="B358" s="1597" t="s">
        <v>2039</v>
      </c>
      <c r="C358" s="1598" t="s">
        <v>146</v>
      </c>
      <c r="D358" s="1599">
        <f t="shared" si="14"/>
        <v>19.399999999999999</v>
      </c>
      <c r="E358" s="1599"/>
      <c r="F358" s="1599">
        <v>19.399999999999999</v>
      </c>
      <c r="G358" s="1599"/>
      <c r="H358" s="1598" t="s">
        <v>400</v>
      </c>
      <c r="I358" s="1598"/>
      <c r="J358" s="1598" t="s">
        <v>1670</v>
      </c>
      <c r="K358" s="1598"/>
      <c r="L358" s="1600"/>
      <c r="M358" s="1601"/>
      <c r="N358" s="1602"/>
    </row>
    <row r="359" spans="1:14" ht="30.6">
      <c r="A359" s="1596">
        <v>4</v>
      </c>
      <c r="B359" s="1597" t="s">
        <v>2040</v>
      </c>
      <c r="C359" s="1598" t="s">
        <v>146</v>
      </c>
      <c r="D359" s="1599">
        <f>E359+F359</f>
        <v>5.3999999999999999E-2</v>
      </c>
      <c r="E359" s="1599">
        <v>5.3999999999999999E-2</v>
      </c>
      <c r="F359" s="1599"/>
      <c r="G359" s="1599">
        <v>5.3999999999999999E-2</v>
      </c>
      <c r="H359" s="1598" t="s">
        <v>966</v>
      </c>
      <c r="I359" s="1598">
        <v>2021</v>
      </c>
      <c r="J359" s="1598" t="s">
        <v>1674</v>
      </c>
      <c r="K359" s="1598"/>
      <c r="L359" s="1600" t="s">
        <v>1653</v>
      </c>
      <c r="M359" s="1601" t="s">
        <v>679</v>
      </c>
      <c r="N359" s="1602"/>
    </row>
    <row r="360" spans="1:14">
      <c r="A360" s="1590" t="s">
        <v>2041</v>
      </c>
      <c r="B360" s="1591" t="s">
        <v>2042</v>
      </c>
      <c r="C360" s="1586"/>
      <c r="D360" s="1587">
        <f>E360+F360</f>
        <v>1.01</v>
      </c>
      <c r="E360" s="1668">
        <f t="shared" ref="E360" si="15">E361</f>
        <v>0</v>
      </c>
      <c r="F360" s="1668">
        <f>F361+F362</f>
        <v>1.01</v>
      </c>
      <c r="G360" s="1668">
        <f>G361</f>
        <v>0</v>
      </c>
      <c r="H360" s="1586" t="s">
        <v>1668</v>
      </c>
      <c r="I360" s="1592"/>
      <c r="J360" s="1598"/>
      <c r="K360" s="1592"/>
      <c r="L360" s="1593" t="s">
        <v>2042</v>
      </c>
      <c r="M360" s="1666"/>
      <c r="N360" s="1667"/>
    </row>
    <row r="361" spans="1:14" ht="30.6">
      <c r="A361" s="1596">
        <v>1</v>
      </c>
      <c r="B361" s="1597" t="s">
        <v>1310</v>
      </c>
      <c r="C361" s="1598" t="s">
        <v>149</v>
      </c>
      <c r="D361" s="1599">
        <f t="shared" si="14"/>
        <v>1</v>
      </c>
      <c r="E361" s="1599"/>
      <c r="F361" s="1599">
        <v>1</v>
      </c>
      <c r="G361" s="1599"/>
      <c r="H361" s="1598" t="s">
        <v>505</v>
      </c>
      <c r="I361" s="1598" t="s">
        <v>1110</v>
      </c>
      <c r="J361" s="1598" t="s">
        <v>1670</v>
      </c>
      <c r="K361" s="1598"/>
      <c r="L361" s="1600" t="s">
        <v>2043</v>
      </c>
      <c r="M361" s="1601"/>
      <c r="N361" s="1602"/>
    </row>
    <row r="362" spans="1:14" ht="30.6">
      <c r="A362" s="1596">
        <v>2</v>
      </c>
      <c r="B362" s="1597" t="s">
        <v>2044</v>
      </c>
      <c r="C362" s="1598" t="s">
        <v>149</v>
      </c>
      <c r="D362" s="1599">
        <f t="shared" si="14"/>
        <v>0.01</v>
      </c>
      <c r="E362" s="1599"/>
      <c r="F362" s="1599">
        <v>0.01</v>
      </c>
      <c r="G362" s="1599"/>
      <c r="H362" s="1598" t="s">
        <v>1203</v>
      </c>
      <c r="I362" s="1598"/>
      <c r="J362" s="1598" t="s">
        <v>1670</v>
      </c>
      <c r="K362" s="1598"/>
      <c r="L362" s="1600"/>
      <c r="M362" s="1601"/>
      <c r="N362" s="1602"/>
    </row>
    <row r="363" spans="1:14">
      <c r="A363" s="1590" t="s">
        <v>2045</v>
      </c>
      <c r="B363" s="1591" t="s">
        <v>154</v>
      </c>
      <c r="C363" s="1586"/>
      <c r="D363" s="1587">
        <f>E363+F363</f>
        <v>0.1</v>
      </c>
      <c r="E363" s="1668">
        <f t="shared" ref="E363:F363" si="16">SUM(E364:E365)</f>
        <v>0</v>
      </c>
      <c r="F363" s="1668">
        <f t="shared" si="16"/>
        <v>0.1</v>
      </c>
      <c r="G363" s="1668">
        <f>SUM(G364:G365)</f>
        <v>0.1</v>
      </c>
      <c r="H363" s="1586" t="s">
        <v>1668</v>
      </c>
      <c r="I363" s="1592"/>
      <c r="J363" s="1598"/>
      <c r="K363" s="1592"/>
      <c r="L363" s="1593" t="s">
        <v>154</v>
      </c>
      <c r="M363" s="1666"/>
      <c r="N363" s="1667"/>
    </row>
    <row r="364" spans="1:14" ht="30.6">
      <c r="A364" s="1596">
        <v>1</v>
      </c>
      <c r="B364" s="1597" t="s">
        <v>1311</v>
      </c>
      <c r="C364" s="1598" t="s">
        <v>155</v>
      </c>
      <c r="D364" s="1599">
        <f t="shared" si="14"/>
        <v>0.04</v>
      </c>
      <c r="E364" s="1599"/>
      <c r="F364" s="1599">
        <v>0.04</v>
      </c>
      <c r="G364" s="1599">
        <v>0.04</v>
      </c>
      <c r="H364" s="1598" t="s">
        <v>400</v>
      </c>
      <c r="I364" s="1598">
        <v>2021</v>
      </c>
      <c r="J364" s="1598" t="s">
        <v>1670</v>
      </c>
      <c r="K364" s="1598"/>
      <c r="L364" s="1600" t="s">
        <v>1311</v>
      </c>
      <c r="M364" s="1601"/>
      <c r="N364" s="1602"/>
    </row>
    <row r="365" spans="1:14" ht="30.6">
      <c r="A365" s="1596">
        <v>2</v>
      </c>
      <c r="B365" s="1597" t="s">
        <v>2046</v>
      </c>
      <c r="C365" s="1598" t="s">
        <v>155</v>
      </c>
      <c r="D365" s="1599">
        <f t="shared" si="14"/>
        <v>0.06</v>
      </c>
      <c r="E365" s="1599"/>
      <c r="F365" s="1599">
        <v>0.06</v>
      </c>
      <c r="G365" s="1599">
        <v>0.06</v>
      </c>
      <c r="H365" s="1598" t="s">
        <v>390</v>
      </c>
      <c r="I365" s="1598">
        <v>2021</v>
      </c>
      <c r="J365" s="1598" t="s">
        <v>1670</v>
      </c>
      <c r="K365" s="1598"/>
      <c r="L365" s="1600" t="s">
        <v>2046</v>
      </c>
      <c r="M365" s="1601"/>
      <c r="N365" s="1602"/>
    </row>
    <row r="366" spans="1:14">
      <c r="A366" s="1590" t="s">
        <v>2047</v>
      </c>
      <c r="B366" s="1591" t="s">
        <v>163</v>
      </c>
      <c r="C366" s="1586"/>
      <c r="D366" s="1587">
        <f>E366+F366</f>
        <v>2.0777999999999999</v>
      </c>
      <c r="E366" s="1668">
        <f t="shared" ref="E366:F366" si="17">SUM(E367:E370)</f>
        <v>0</v>
      </c>
      <c r="F366" s="1668">
        <f t="shared" si="17"/>
        <v>2.0777999999999999</v>
      </c>
      <c r="G366" s="1668">
        <f>SUM(G367:G370)</f>
        <v>2.0777999999999999</v>
      </c>
      <c r="H366" s="1586" t="s">
        <v>1668</v>
      </c>
      <c r="I366" s="1592"/>
      <c r="J366" s="1598"/>
      <c r="K366" s="1592"/>
      <c r="L366" s="1593" t="s">
        <v>163</v>
      </c>
      <c r="M366" s="1666"/>
      <c r="N366" s="1667"/>
    </row>
    <row r="367" spans="1:14" ht="45.9">
      <c r="A367" s="1596">
        <v>1</v>
      </c>
      <c r="B367" s="1597" t="s">
        <v>2048</v>
      </c>
      <c r="C367" s="1598" t="s">
        <v>164</v>
      </c>
      <c r="D367" s="1599">
        <f t="shared" si="14"/>
        <v>1.9099999999999997</v>
      </c>
      <c r="E367" s="1599"/>
      <c r="F367" s="1612">
        <v>1.9099999999999997</v>
      </c>
      <c r="G367" s="1612">
        <v>1.9099999999999997</v>
      </c>
      <c r="H367" s="1598" t="s">
        <v>368</v>
      </c>
      <c r="I367" s="1598">
        <v>2021</v>
      </c>
      <c r="J367" s="1598" t="s">
        <v>1670</v>
      </c>
      <c r="K367" s="1598"/>
      <c r="L367" s="1600" t="s">
        <v>2048</v>
      </c>
      <c r="M367" s="1601"/>
      <c r="N367" s="1602"/>
    </row>
    <row r="368" spans="1:14" ht="36.9" customHeight="1">
      <c r="A368" s="1596">
        <v>2</v>
      </c>
      <c r="B368" s="1597" t="s">
        <v>2049</v>
      </c>
      <c r="C368" s="1598" t="s">
        <v>164</v>
      </c>
      <c r="D368" s="1734">
        <f t="shared" si="14"/>
        <v>7.7999999999999996E-3</v>
      </c>
      <c r="E368" s="1599"/>
      <c r="F368" s="1734">
        <v>7.7999999999999996E-3</v>
      </c>
      <c r="G368" s="1734">
        <v>7.7999999999999996E-3</v>
      </c>
      <c r="H368" s="1598" t="s">
        <v>379</v>
      </c>
      <c r="I368" s="1598">
        <v>2021</v>
      </c>
      <c r="J368" s="1598" t="s">
        <v>1670</v>
      </c>
      <c r="K368" s="1598"/>
      <c r="L368" s="1600" t="s">
        <v>2049</v>
      </c>
      <c r="M368" s="1601"/>
      <c r="N368" s="1602"/>
    </row>
    <row r="369" spans="1:14" ht="45.9">
      <c r="A369" s="1596">
        <v>3</v>
      </c>
      <c r="B369" s="1597" t="s">
        <v>2050</v>
      </c>
      <c r="C369" s="1598" t="s">
        <v>164</v>
      </c>
      <c r="D369" s="1599">
        <f t="shared" si="14"/>
        <v>0.06</v>
      </c>
      <c r="E369" s="1599"/>
      <c r="F369" s="1599">
        <v>0.06</v>
      </c>
      <c r="G369" s="1599">
        <v>0.06</v>
      </c>
      <c r="H369" s="1598" t="s">
        <v>379</v>
      </c>
      <c r="I369" s="1598">
        <v>2021</v>
      </c>
      <c r="J369" s="1598" t="s">
        <v>1670</v>
      </c>
      <c r="K369" s="1598"/>
      <c r="L369" s="1600" t="s">
        <v>2050</v>
      </c>
      <c r="M369" s="1601"/>
      <c r="N369" s="1602"/>
    </row>
    <row r="370" spans="1:14" ht="45.9">
      <c r="A370" s="1596">
        <v>4</v>
      </c>
      <c r="B370" s="1597" t="s">
        <v>2051</v>
      </c>
      <c r="C370" s="1598" t="s">
        <v>164</v>
      </c>
      <c r="D370" s="1599">
        <f t="shared" si="14"/>
        <v>0.1</v>
      </c>
      <c r="E370" s="1599"/>
      <c r="F370" s="1599">
        <v>0.1</v>
      </c>
      <c r="G370" s="1599">
        <v>0.1</v>
      </c>
      <c r="H370" s="1598" t="s">
        <v>624</v>
      </c>
      <c r="I370" s="1598">
        <v>2021</v>
      </c>
      <c r="J370" s="1598" t="s">
        <v>1670</v>
      </c>
      <c r="K370" s="1598"/>
      <c r="L370" s="1600" t="s">
        <v>2051</v>
      </c>
      <c r="M370" s="1601"/>
      <c r="N370" s="1602"/>
    </row>
    <row r="371" spans="1:14">
      <c r="A371" s="1584" t="s">
        <v>2052</v>
      </c>
      <c r="B371" s="1743" t="s">
        <v>35</v>
      </c>
      <c r="C371" s="1744"/>
      <c r="D371" s="1587">
        <f>E371+F371</f>
        <v>5391.5</v>
      </c>
      <c r="E371" s="1745">
        <f>E372+E374</f>
        <v>75</v>
      </c>
      <c r="F371" s="1745">
        <f>F372+F374</f>
        <v>5316.5</v>
      </c>
      <c r="G371" s="1745"/>
      <c r="H371" s="1586" t="s">
        <v>1668</v>
      </c>
      <c r="I371" s="1589"/>
      <c r="J371" s="1598"/>
      <c r="K371" s="1589"/>
      <c r="L371" s="1746"/>
      <c r="M371" s="1583"/>
      <c r="N371" s="1573"/>
    </row>
    <row r="372" spans="1:14">
      <c r="A372" s="1590" t="s">
        <v>180</v>
      </c>
      <c r="B372" s="1591" t="s">
        <v>50</v>
      </c>
      <c r="C372" s="1586"/>
      <c r="D372" s="1587">
        <f>E372+F372</f>
        <v>370</v>
      </c>
      <c r="E372" s="1668">
        <f>+E373</f>
        <v>0</v>
      </c>
      <c r="F372" s="1668">
        <f>+F373</f>
        <v>370</v>
      </c>
      <c r="G372" s="1668" t="e">
        <f>#REF!</f>
        <v>#REF!</v>
      </c>
      <c r="H372" s="1586" t="s">
        <v>1668</v>
      </c>
      <c r="I372" s="1592"/>
      <c r="J372" s="1598"/>
      <c r="K372" s="1592"/>
      <c r="L372" s="1593" t="s">
        <v>56</v>
      </c>
      <c r="M372" s="1666"/>
      <c r="N372" s="1667"/>
    </row>
    <row r="373" spans="1:14" ht="30.6">
      <c r="A373" s="1596">
        <v>1</v>
      </c>
      <c r="B373" s="1597" t="s">
        <v>2053</v>
      </c>
      <c r="C373" s="1598" t="s">
        <v>51</v>
      </c>
      <c r="D373" s="1599">
        <f>E373+F373</f>
        <v>370</v>
      </c>
      <c r="E373" s="1599"/>
      <c r="F373" s="1747">
        <v>370</v>
      </c>
      <c r="G373" s="1599"/>
      <c r="H373" s="1598" t="s">
        <v>846</v>
      </c>
      <c r="I373" s="1598" t="s">
        <v>1110</v>
      </c>
      <c r="J373" s="1598" t="s">
        <v>1674</v>
      </c>
      <c r="K373" s="1598"/>
      <c r="L373" s="1600" t="s">
        <v>1380</v>
      </c>
      <c r="M373" s="1736"/>
      <c r="N373" s="1602"/>
    </row>
    <row r="374" spans="1:14">
      <c r="A374" s="1590" t="s">
        <v>183</v>
      </c>
      <c r="B374" s="1591" t="s">
        <v>56</v>
      </c>
      <c r="C374" s="1586"/>
      <c r="D374" s="1587">
        <f>E374+F374</f>
        <v>5021.5</v>
      </c>
      <c r="E374" s="1668">
        <f>E375+E376</f>
        <v>75</v>
      </c>
      <c r="F374" s="1668">
        <f>F375+F376+F377</f>
        <v>4946.5</v>
      </c>
      <c r="G374" s="1668">
        <f>G375+G376</f>
        <v>0</v>
      </c>
      <c r="H374" s="1586" t="s">
        <v>1668</v>
      </c>
      <c r="I374" s="1592"/>
      <c r="J374" s="1598"/>
      <c r="K374" s="1592"/>
      <c r="L374" s="1593" t="s">
        <v>56</v>
      </c>
      <c r="M374" s="1666"/>
      <c r="N374" s="1667"/>
    </row>
    <row r="375" spans="1:14" ht="30.6">
      <c r="A375" s="1596">
        <v>1</v>
      </c>
      <c r="B375" s="1597" t="s">
        <v>1312</v>
      </c>
      <c r="C375" s="1598" t="s">
        <v>57</v>
      </c>
      <c r="D375" s="1599">
        <f t="shared" si="14"/>
        <v>130</v>
      </c>
      <c r="E375" s="1599">
        <v>50</v>
      </c>
      <c r="F375" s="1599">
        <v>80</v>
      </c>
      <c r="G375" s="1599"/>
      <c r="H375" s="1598" t="s">
        <v>368</v>
      </c>
      <c r="I375" s="1598" t="s">
        <v>1110</v>
      </c>
      <c r="J375" s="1598" t="s">
        <v>1670</v>
      </c>
      <c r="K375" s="1598"/>
      <c r="L375" s="1600" t="s">
        <v>1312</v>
      </c>
      <c r="M375" s="1601"/>
      <c r="N375" s="1602"/>
    </row>
    <row r="376" spans="1:14" ht="30.6">
      <c r="A376" s="1596">
        <v>2</v>
      </c>
      <c r="B376" s="1597" t="s">
        <v>1313</v>
      </c>
      <c r="C376" s="1598" t="s">
        <v>57</v>
      </c>
      <c r="D376" s="1599">
        <f t="shared" si="14"/>
        <v>75</v>
      </c>
      <c r="E376" s="1599">
        <v>25</v>
      </c>
      <c r="F376" s="1599">
        <v>50</v>
      </c>
      <c r="G376" s="1599"/>
      <c r="H376" s="1598" t="s">
        <v>423</v>
      </c>
      <c r="I376" s="1598" t="s">
        <v>1110</v>
      </c>
      <c r="J376" s="1598" t="s">
        <v>1670</v>
      </c>
      <c r="K376" s="1598"/>
      <c r="L376" s="1600" t="s">
        <v>1313</v>
      </c>
      <c r="M376" s="1601" t="s">
        <v>1314</v>
      </c>
      <c r="N376" s="1602"/>
    </row>
    <row r="377" spans="1:14" ht="30.6">
      <c r="A377" s="1596">
        <v>3</v>
      </c>
      <c r="B377" s="1597" t="s">
        <v>2054</v>
      </c>
      <c r="C377" s="1598" t="s">
        <v>57</v>
      </c>
      <c r="D377" s="1599">
        <f t="shared" si="14"/>
        <v>4816.5</v>
      </c>
      <c r="E377" s="1599"/>
      <c r="F377" s="1599">
        <v>4816.5</v>
      </c>
      <c r="G377" s="1599"/>
      <c r="H377" s="1598" t="s">
        <v>846</v>
      </c>
      <c r="I377" s="1598"/>
      <c r="J377" s="1598" t="s">
        <v>1674</v>
      </c>
      <c r="K377" s="1737"/>
      <c r="L377" s="1600" t="s">
        <v>1381</v>
      </c>
      <c r="M377" s="1736"/>
      <c r="N377" s="1602"/>
    </row>
    <row r="378" spans="1:14" s="1754" customFormat="1" ht="15">
      <c r="A378" s="1748" t="s">
        <v>520</v>
      </c>
      <c r="B378" s="1748" t="s">
        <v>2055</v>
      </c>
      <c r="C378" s="1749"/>
      <c r="D378" s="1750">
        <f t="shared" si="14"/>
        <v>2745.2899999999995</v>
      </c>
      <c r="E378" s="1751">
        <f>E379+E487</f>
        <v>0.18000000000000002</v>
      </c>
      <c r="F378" s="1751">
        <f>F379+F487</f>
        <v>2745.1099999999997</v>
      </c>
      <c r="G378" s="1748"/>
      <c r="H378" s="1586" t="s">
        <v>1668</v>
      </c>
      <c r="I378" s="1748"/>
      <c r="J378" s="1748"/>
      <c r="K378" s="1752"/>
      <c r="L378" s="1748"/>
      <c r="M378" s="1753"/>
      <c r="N378" s="1748"/>
    </row>
    <row r="379" spans="1:14">
      <c r="A379" s="1584" t="s">
        <v>2056</v>
      </c>
      <c r="B379" s="1585" t="s">
        <v>68</v>
      </c>
      <c r="C379" s="1586"/>
      <c r="D379" s="1750">
        <f t="shared" si="14"/>
        <v>2171.3599999999997</v>
      </c>
      <c r="E379" s="1588">
        <f>E380+E393+E405+E408+E410+E442+E453+E459+E469+E479+E481+E485</f>
        <v>0.18000000000000002</v>
      </c>
      <c r="F379" s="1588">
        <f>F380+F393+F405+F408+F410+F442+F453+F459+F469+F479+F481+F485</f>
        <v>2171.1799999999998</v>
      </c>
      <c r="G379" s="1588"/>
      <c r="H379" s="1586" t="s">
        <v>1668</v>
      </c>
      <c r="I379" s="1589"/>
      <c r="J379" s="1637"/>
      <c r="K379" s="1589"/>
      <c r="L379" s="1585"/>
      <c r="M379" s="1755"/>
      <c r="N379" s="1589"/>
    </row>
    <row r="380" spans="1:14">
      <c r="A380" s="1590" t="s">
        <v>180</v>
      </c>
      <c r="B380" s="1591" t="s">
        <v>71</v>
      </c>
      <c r="C380" s="1586"/>
      <c r="D380" s="1587">
        <f t="shared" si="14"/>
        <v>275.11</v>
      </c>
      <c r="E380" s="1587">
        <f>SUM(E381:E392)</f>
        <v>0.11</v>
      </c>
      <c r="F380" s="1587">
        <f>SUM(F381:F392)</f>
        <v>275</v>
      </c>
      <c r="G380" s="1587">
        <f>SUM(G381:G392)</f>
        <v>0</v>
      </c>
      <c r="H380" s="1586" t="s">
        <v>1668</v>
      </c>
      <c r="I380" s="1592"/>
      <c r="J380" s="1592"/>
      <c r="K380" s="1592"/>
      <c r="L380" s="1591" t="s">
        <v>71</v>
      </c>
      <c r="M380" s="1756"/>
      <c r="N380" s="1592"/>
    </row>
    <row r="381" spans="1:14" ht="30.6">
      <c r="A381" s="1596">
        <v>1</v>
      </c>
      <c r="B381" s="1611" t="s">
        <v>1120</v>
      </c>
      <c r="C381" s="1598" t="s">
        <v>72</v>
      </c>
      <c r="D381" s="1599">
        <f t="shared" si="14"/>
        <v>16</v>
      </c>
      <c r="E381" s="1612"/>
      <c r="F381" s="1612">
        <v>16</v>
      </c>
      <c r="G381" s="1612"/>
      <c r="H381" s="1598" t="s">
        <v>368</v>
      </c>
      <c r="I381" s="1598"/>
      <c r="J381" s="1598" t="s">
        <v>1670</v>
      </c>
      <c r="K381" s="1598"/>
      <c r="L381" s="1611"/>
      <c r="M381" s="1636"/>
      <c r="N381" s="1598"/>
    </row>
    <row r="382" spans="1:14" ht="30.6">
      <c r="A382" s="1596">
        <v>2</v>
      </c>
      <c r="B382" s="1597" t="s">
        <v>1114</v>
      </c>
      <c r="C382" s="1598" t="s">
        <v>72</v>
      </c>
      <c r="D382" s="1599">
        <f t="shared" si="14"/>
        <v>3</v>
      </c>
      <c r="E382" s="1599"/>
      <c r="F382" s="1599">
        <v>3</v>
      </c>
      <c r="G382" s="1599"/>
      <c r="H382" s="1598" t="s">
        <v>368</v>
      </c>
      <c r="I382" s="1598" t="s">
        <v>1113</v>
      </c>
      <c r="J382" s="1598" t="s">
        <v>1670</v>
      </c>
      <c r="K382" s="1598"/>
      <c r="L382" s="1597" t="s">
        <v>1114</v>
      </c>
      <c r="M382" s="1636"/>
      <c r="N382" s="1598"/>
    </row>
    <row r="383" spans="1:14" ht="30.6">
      <c r="A383" s="1596">
        <v>3</v>
      </c>
      <c r="B383" s="1597" t="s">
        <v>2057</v>
      </c>
      <c r="C383" s="1598" t="s">
        <v>72</v>
      </c>
      <c r="D383" s="1599">
        <f t="shared" si="14"/>
        <v>50</v>
      </c>
      <c r="E383" s="1599"/>
      <c r="F383" s="1599">
        <v>50</v>
      </c>
      <c r="G383" s="1599"/>
      <c r="H383" s="1598" t="s">
        <v>368</v>
      </c>
      <c r="I383" s="1598"/>
      <c r="J383" s="1598" t="s">
        <v>1670</v>
      </c>
      <c r="K383" s="1598"/>
      <c r="L383" s="1597"/>
      <c r="M383" s="1636"/>
      <c r="N383" s="1598"/>
    </row>
    <row r="384" spans="1:14" ht="30.6">
      <c r="A384" s="1596">
        <v>4</v>
      </c>
      <c r="B384" s="1597" t="s">
        <v>2058</v>
      </c>
      <c r="C384" s="1598" t="s">
        <v>72</v>
      </c>
      <c r="D384" s="1599">
        <f t="shared" si="14"/>
        <v>0.61</v>
      </c>
      <c r="E384" s="1599">
        <v>0.11</v>
      </c>
      <c r="F384" s="1599">
        <v>0.5</v>
      </c>
      <c r="G384" s="1599"/>
      <c r="H384" s="1598" t="s">
        <v>803</v>
      </c>
      <c r="I384" s="1598" t="s">
        <v>1110</v>
      </c>
      <c r="J384" s="1598" t="s">
        <v>1670</v>
      </c>
      <c r="K384" s="1598"/>
      <c r="L384" s="1597" t="s">
        <v>1115</v>
      </c>
      <c r="M384" s="1636"/>
      <c r="N384" s="1598"/>
    </row>
    <row r="385" spans="1:14" ht="30.6">
      <c r="A385" s="1596">
        <v>5</v>
      </c>
      <c r="B385" s="1597" t="s">
        <v>1119</v>
      </c>
      <c r="C385" s="1598" t="s">
        <v>72</v>
      </c>
      <c r="D385" s="1599">
        <f t="shared" si="14"/>
        <v>10</v>
      </c>
      <c r="E385" s="1599"/>
      <c r="F385" s="1599">
        <v>10</v>
      </c>
      <c r="G385" s="1599"/>
      <c r="H385" s="1598" t="s">
        <v>377</v>
      </c>
      <c r="I385" s="1598" t="s">
        <v>1110</v>
      </c>
      <c r="J385" s="1598" t="s">
        <v>1670</v>
      </c>
      <c r="K385" s="1598"/>
      <c r="L385" s="1597" t="s">
        <v>1119</v>
      </c>
      <c r="M385" s="1636"/>
      <c r="N385" s="1598"/>
    </row>
    <row r="386" spans="1:14" ht="30.6">
      <c r="A386" s="1596">
        <v>6</v>
      </c>
      <c r="B386" s="1597" t="s">
        <v>2059</v>
      </c>
      <c r="C386" s="1598" t="s">
        <v>72</v>
      </c>
      <c r="D386" s="1599">
        <f t="shared" si="14"/>
        <v>10</v>
      </c>
      <c r="E386" s="1599"/>
      <c r="F386" s="1599">
        <v>10</v>
      </c>
      <c r="G386" s="1599"/>
      <c r="H386" s="1598" t="s">
        <v>505</v>
      </c>
      <c r="I386" s="1598">
        <v>2021</v>
      </c>
      <c r="J386" s="1598" t="s">
        <v>1670</v>
      </c>
      <c r="K386" s="1598"/>
      <c r="L386" s="1597" t="s">
        <v>759</v>
      </c>
      <c r="M386" s="1636"/>
      <c r="N386" s="1598"/>
    </row>
    <row r="387" spans="1:14" ht="30.6">
      <c r="A387" s="1596">
        <v>7</v>
      </c>
      <c r="B387" s="1597" t="s">
        <v>1120</v>
      </c>
      <c r="C387" s="1598" t="s">
        <v>72</v>
      </c>
      <c r="D387" s="1599">
        <f t="shared" si="14"/>
        <v>50</v>
      </c>
      <c r="E387" s="1599"/>
      <c r="F387" s="1599">
        <v>50</v>
      </c>
      <c r="G387" s="1599"/>
      <c r="H387" s="1598" t="s">
        <v>661</v>
      </c>
      <c r="I387" s="1598" t="s">
        <v>1110</v>
      </c>
      <c r="J387" s="1598" t="s">
        <v>1670</v>
      </c>
      <c r="K387" s="1598"/>
      <c r="L387" s="1597" t="s">
        <v>1120</v>
      </c>
      <c r="M387" s="1636"/>
      <c r="N387" s="1598"/>
    </row>
    <row r="388" spans="1:14" ht="30.6">
      <c r="A388" s="1596">
        <v>8</v>
      </c>
      <c r="B388" s="1597" t="s">
        <v>2060</v>
      </c>
      <c r="C388" s="1598" t="s">
        <v>72</v>
      </c>
      <c r="D388" s="1599">
        <f>E388+F388</f>
        <v>75</v>
      </c>
      <c r="E388" s="1599"/>
      <c r="F388" s="1599">
        <v>75</v>
      </c>
      <c r="G388" s="1599"/>
      <c r="H388" s="1598" t="s">
        <v>390</v>
      </c>
      <c r="I388" s="1598"/>
      <c r="J388" s="1598" t="s">
        <v>2061</v>
      </c>
      <c r="K388" s="1598"/>
      <c r="L388" s="1597"/>
      <c r="M388" s="1636"/>
      <c r="N388" s="1598"/>
    </row>
    <row r="389" spans="1:14" ht="30.6">
      <c r="A389" s="1596">
        <v>9</v>
      </c>
      <c r="B389" s="1597" t="s">
        <v>2062</v>
      </c>
      <c r="C389" s="1598" t="s">
        <v>72</v>
      </c>
      <c r="D389" s="1599">
        <f t="shared" si="14"/>
        <v>40</v>
      </c>
      <c r="E389" s="1599"/>
      <c r="F389" s="1599">
        <v>40</v>
      </c>
      <c r="G389" s="1599"/>
      <c r="H389" s="1598" t="s">
        <v>390</v>
      </c>
      <c r="I389" s="1598" t="s">
        <v>1110</v>
      </c>
      <c r="J389" s="1598" t="s">
        <v>1670</v>
      </c>
      <c r="K389" s="1598"/>
      <c r="L389" s="1597" t="s">
        <v>1123</v>
      </c>
      <c r="M389" s="1636"/>
      <c r="N389" s="1598"/>
    </row>
    <row r="390" spans="1:14" ht="30.6">
      <c r="A390" s="1596">
        <v>10</v>
      </c>
      <c r="B390" s="1597" t="s">
        <v>1121</v>
      </c>
      <c r="C390" s="1598" t="s">
        <v>72</v>
      </c>
      <c r="D390" s="1599">
        <f t="shared" si="14"/>
        <v>2</v>
      </c>
      <c r="E390" s="1599"/>
      <c r="F390" s="1599">
        <v>2</v>
      </c>
      <c r="G390" s="1599"/>
      <c r="H390" s="1598" t="s">
        <v>390</v>
      </c>
      <c r="I390" s="1598" t="s">
        <v>1113</v>
      </c>
      <c r="J390" s="1598" t="s">
        <v>1670</v>
      </c>
      <c r="K390" s="1598"/>
      <c r="L390" s="1597" t="s">
        <v>1121</v>
      </c>
      <c r="M390" s="1636"/>
      <c r="N390" s="1598"/>
    </row>
    <row r="391" spans="1:14" ht="30.6">
      <c r="A391" s="1596">
        <v>11</v>
      </c>
      <c r="B391" s="1597" t="s">
        <v>1122</v>
      </c>
      <c r="C391" s="1598" t="s">
        <v>72</v>
      </c>
      <c r="D391" s="1599">
        <f t="shared" si="14"/>
        <v>3.5</v>
      </c>
      <c r="E391" s="1599"/>
      <c r="F391" s="1599">
        <v>3.5</v>
      </c>
      <c r="G391" s="1599"/>
      <c r="H391" s="1598" t="s">
        <v>390</v>
      </c>
      <c r="I391" s="1598" t="s">
        <v>1113</v>
      </c>
      <c r="J391" s="1598" t="s">
        <v>1670</v>
      </c>
      <c r="K391" s="1598"/>
      <c r="L391" s="1597" t="s">
        <v>1122</v>
      </c>
      <c r="M391" s="1636"/>
      <c r="N391" s="1598"/>
    </row>
    <row r="392" spans="1:14" ht="30.6">
      <c r="A392" s="1596">
        <v>12</v>
      </c>
      <c r="B392" s="1597" t="s">
        <v>1125</v>
      </c>
      <c r="C392" s="1598" t="s">
        <v>72</v>
      </c>
      <c r="D392" s="1599">
        <f t="shared" si="14"/>
        <v>15</v>
      </c>
      <c r="E392" s="1599"/>
      <c r="F392" s="1599">
        <v>15</v>
      </c>
      <c r="G392" s="1599"/>
      <c r="H392" s="1598" t="s">
        <v>464</v>
      </c>
      <c r="I392" s="1598" t="s">
        <v>1110</v>
      </c>
      <c r="J392" s="1598" t="s">
        <v>1670</v>
      </c>
      <c r="K392" s="1598"/>
      <c r="L392" s="1597" t="s">
        <v>1125</v>
      </c>
      <c r="M392" s="1636"/>
      <c r="N392" s="1598"/>
    </row>
    <row r="393" spans="1:14" s="1648" customFormat="1">
      <c r="A393" s="1757" t="s">
        <v>183</v>
      </c>
      <c r="B393" s="1758" t="s">
        <v>83</v>
      </c>
      <c r="C393" s="1759"/>
      <c r="D393" s="1760">
        <f>E393+F393</f>
        <v>687.25</v>
      </c>
      <c r="E393" s="1761">
        <f>SUM(E394:E403)</f>
        <v>0</v>
      </c>
      <c r="F393" s="1761">
        <f>SUM(F394:F404)</f>
        <v>687.25</v>
      </c>
      <c r="G393" s="1761"/>
      <c r="H393" s="1586" t="s">
        <v>1668</v>
      </c>
      <c r="I393" s="1762"/>
      <c r="J393" s="1643"/>
      <c r="K393" s="1762"/>
      <c r="L393" s="1758"/>
      <c r="M393" s="1763"/>
      <c r="N393" s="1762"/>
    </row>
    <row r="394" spans="1:14" ht="30.6">
      <c r="A394" s="1764">
        <v>1</v>
      </c>
      <c r="B394" s="1627" t="s">
        <v>2063</v>
      </c>
      <c r="C394" s="1765" t="s">
        <v>84</v>
      </c>
      <c r="D394" s="1766">
        <f>E394+F394</f>
        <v>127</v>
      </c>
      <c r="E394" s="1766"/>
      <c r="F394" s="1766">
        <v>127</v>
      </c>
      <c r="G394" s="1627"/>
      <c r="H394" s="1765" t="s">
        <v>505</v>
      </c>
      <c r="I394" s="1627"/>
      <c r="J394" s="1598" t="s">
        <v>2061</v>
      </c>
      <c r="K394" s="1767"/>
      <c r="L394" s="1627"/>
      <c r="M394" s="1768"/>
      <c r="N394" s="1627"/>
    </row>
    <row r="395" spans="1:14" ht="30.6">
      <c r="A395" s="1764">
        <v>2</v>
      </c>
      <c r="B395" s="1627" t="s">
        <v>2064</v>
      </c>
      <c r="C395" s="1765" t="s">
        <v>84</v>
      </c>
      <c r="D395" s="1766">
        <f>E395+F395</f>
        <v>100</v>
      </c>
      <c r="E395" s="1766"/>
      <c r="F395" s="1766">
        <v>100</v>
      </c>
      <c r="G395" s="1627"/>
      <c r="H395" s="1765" t="s">
        <v>464</v>
      </c>
      <c r="I395" s="1627"/>
      <c r="J395" s="1598" t="s">
        <v>2061</v>
      </c>
      <c r="K395" s="1767"/>
      <c r="L395" s="1627"/>
      <c r="M395" s="1768"/>
      <c r="N395" s="1627"/>
    </row>
    <row r="396" spans="1:14" ht="42.3" customHeight="1">
      <c r="A396" s="1764">
        <v>3</v>
      </c>
      <c r="B396" s="1627" t="s">
        <v>2065</v>
      </c>
      <c r="C396" s="1765" t="s">
        <v>84</v>
      </c>
      <c r="D396" s="1766">
        <f>E396+F396</f>
        <v>95</v>
      </c>
      <c r="E396" s="1766"/>
      <c r="F396" s="1766">
        <v>95</v>
      </c>
      <c r="G396" s="1627"/>
      <c r="H396" s="1765" t="s">
        <v>464</v>
      </c>
      <c r="I396" s="1627"/>
      <c r="J396" s="1598" t="s">
        <v>2061</v>
      </c>
      <c r="K396" s="1767"/>
      <c r="L396" s="1627"/>
      <c r="M396" s="1768"/>
      <c r="N396" s="1627"/>
    </row>
    <row r="397" spans="1:14" ht="30.6">
      <c r="A397" s="1764">
        <v>4</v>
      </c>
      <c r="B397" s="1627" t="s">
        <v>2066</v>
      </c>
      <c r="C397" s="1765" t="s">
        <v>84</v>
      </c>
      <c r="D397" s="1766">
        <f t="shared" ref="D397:D401" si="18">E397+F397</f>
        <v>15</v>
      </c>
      <c r="E397" s="1766"/>
      <c r="F397" s="1766">
        <v>15</v>
      </c>
      <c r="G397" s="1627"/>
      <c r="H397" s="1765" t="s">
        <v>368</v>
      </c>
      <c r="I397" s="1627"/>
      <c r="J397" s="1598" t="s">
        <v>2061</v>
      </c>
      <c r="K397" s="1767"/>
      <c r="L397" s="1627"/>
      <c r="M397" s="1768"/>
      <c r="N397" s="1627"/>
    </row>
    <row r="398" spans="1:14" ht="30.6">
      <c r="A398" s="1764">
        <v>5</v>
      </c>
      <c r="B398" s="1627" t="s">
        <v>2067</v>
      </c>
      <c r="C398" s="1765" t="s">
        <v>84</v>
      </c>
      <c r="D398" s="1766">
        <f>E398+F398</f>
        <v>228</v>
      </c>
      <c r="E398" s="1766"/>
      <c r="F398" s="1766">
        <v>228</v>
      </c>
      <c r="G398" s="1627"/>
      <c r="H398" s="1765" t="s">
        <v>368</v>
      </c>
      <c r="I398" s="1627"/>
      <c r="J398" s="1598" t="s">
        <v>2061</v>
      </c>
      <c r="K398" s="1767"/>
      <c r="L398" s="1627"/>
      <c r="M398" s="1768"/>
      <c r="N398" s="1627"/>
    </row>
    <row r="399" spans="1:14" ht="29.7" customHeight="1">
      <c r="A399" s="1764">
        <v>6</v>
      </c>
      <c r="B399" s="1627" t="s">
        <v>2068</v>
      </c>
      <c r="C399" s="1765" t="s">
        <v>84</v>
      </c>
      <c r="D399" s="1766">
        <f t="shared" si="18"/>
        <v>80</v>
      </c>
      <c r="E399" s="1766"/>
      <c r="F399" s="1766">
        <v>80</v>
      </c>
      <c r="G399" s="1627"/>
      <c r="H399" s="1765" t="s">
        <v>377</v>
      </c>
      <c r="I399" s="1627"/>
      <c r="J399" s="1598" t="s">
        <v>2061</v>
      </c>
      <c r="K399" s="1767"/>
      <c r="L399" s="1627"/>
      <c r="M399" s="1768"/>
      <c r="N399" s="1627"/>
    </row>
    <row r="400" spans="1:14" ht="30.6">
      <c r="A400" s="1764">
        <v>7</v>
      </c>
      <c r="B400" s="1627" t="s">
        <v>2069</v>
      </c>
      <c r="C400" s="1765" t="s">
        <v>84</v>
      </c>
      <c r="D400" s="1766">
        <f t="shared" si="18"/>
        <v>30</v>
      </c>
      <c r="E400" s="1766"/>
      <c r="F400" s="1766">
        <v>30</v>
      </c>
      <c r="G400" s="1627"/>
      <c r="H400" s="1765" t="s">
        <v>377</v>
      </c>
      <c r="I400" s="1627"/>
      <c r="J400" s="1598" t="s">
        <v>2061</v>
      </c>
      <c r="K400" s="1767"/>
      <c r="L400" s="1627"/>
      <c r="M400" s="1768"/>
      <c r="N400" s="1627"/>
    </row>
    <row r="401" spans="1:14" ht="31.5" customHeight="1">
      <c r="A401" s="1764">
        <v>8</v>
      </c>
      <c r="B401" s="1627" t="s">
        <v>2070</v>
      </c>
      <c r="C401" s="1765" t="s">
        <v>84</v>
      </c>
      <c r="D401" s="1766">
        <f t="shared" si="18"/>
        <v>12</v>
      </c>
      <c r="E401" s="1766"/>
      <c r="F401" s="1766">
        <v>12</v>
      </c>
      <c r="G401" s="1627"/>
      <c r="H401" s="1765" t="s">
        <v>400</v>
      </c>
      <c r="I401" s="1627"/>
      <c r="J401" s="1598" t="s">
        <v>2061</v>
      </c>
      <c r="K401" s="1767"/>
      <c r="L401" s="1627"/>
      <c r="M401" s="1768"/>
      <c r="N401" s="1627"/>
    </row>
    <row r="402" spans="1:14" ht="30.6">
      <c r="A402" s="1764">
        <v>9</v>
      </c>
      <c r="B402" s="1767" t="s">
        <v>2071</v>
      </c>
      <c r="C402" s="1765" t="s">
        <v>84</v>
      </c>
      <c r="D402" s="1766">
        <f>E402+F402</f>
        <v>0.11</v>
      </c>
      <c r="E402" s="1766"/>
      <c r="F402" s="1766">
        <v>0.11</v>
      </c>
      <c r="G402" s="1627"/>
      <c r="H402" s="1765" t="s">
        <v>426</v>
      </c>
      <c r="I402" s="1627"/>
      <c r="J402" s="1598" t="s">
        <v>2061</v>
      </c>
      <c r="K402" s="1767"/>
      <c r="L402" s="1627"/>
      <c r="M402" s="1768"/>
      <c r="N402" s="1627"/>
    </row>
    <row r="403" spans="1:14" ht="30.6">
      <c r="A403" s="1764">
        <v>10</v>
      </c>
      <c r="B403" s="1767" t="s">
        <v>2072</v>
      </c>
      <c r="C403" s="1765" t="s">
        <v>84</v>
      </c>
      <c r="D403" s="1766">
        <f>E403+F403</f>
        <v>0.1</v>
      </c>
      <c r="E403" s="1766"/>
      <c r="F403" s="1766">
        <v>0.1</v>
      </c>
      <c r="G403" s="1627"/>
      <c r="H403" s="1765" t="s">
        <v>509</v>
      </c>
      <c r="I403" s="1627"/>
      <c r="J403" s="1598" t="s">
        <v>2061</v>
      </c>
      <c r="K403" s="1767"/>
      <c r="L403" s="1627"/>
      <c r="M403" s="1768"/>
      <c r="N403" s="1627"/>
    </row>
    <row r="404" spans="1:14" ht="30.6">
      <c r="A404" s="1764">
        <v>11</v>
      </c>
      <c r="B404" s="1767" t="s">
        <v>2073</v>
      </c>
      <c r="C404" s="1765" t="s">
        <v>84</v>
      </c>
      <c r="D404" s="1766">
        <f>E404+F404</f>
        <v>0.04</v>
      </c>
      <c r="E404" s="1766"/>
      <c r="F404" s="1766">
        <v>0.04</v>
      </c>
      <c r="G404" s="1627"/>
      <c r="H404" s="1765" t="s">
        <v>803</v>
      </c>
      <c r="I404" s="1627"/>
      <c r="J404" s="1598" t="s">
        <v>2061</v>
      </c>
      <c r="K404" s="1767"/>
      <c r="L404" s="1627"/>
      <c r="M404" s="1768"/>
      <c r="N404" s="1627"/>
    </row>
    <row r="405" spans="1:14" s="1772" customFormat="1" ht="15">
      <c r="A405" s="1757" t="s">
        <v>401</v>
      </c>
      <c r="B405" s="1758" t="s">
        <v>2074</v>
      </c>
      <c r="C405" s="1769"/>
      <c r="D405" s="1760">
        <f t="shared" ref="D405:D407" si="19">E405+F405</f>
        <v>112</v>
      </c>
      <c r="E405" s="1760">
        <f>E406</f>
        <v>0</v>
      </c>
      <c r="F405" s="1760">
        <f>F406+F407</f>
        <v>112</v>
      </c>
      <c r="G405" s="1770"/>
      <c r="H405" s="1586" t="s">
        <v>1668</v>
      </c>
      <c r="I405" s="1770"/>
      <c r="J405" s="1762"/>
      <c r="K405" s="1758"/>
      <c r="L405" s="1770"/>
      <c r="M405" s="1771"/>
      <c r="N405" s="1770"/>
    </row>
    <row r="406" spans="1:14" s="1665" customFormat="1" ht="30.6">
      <c r="A406" s="1657">
        <v>1</v>
      </c>
      <c r="B406" s="1739" t="s">
        <v>2075</v>
      </c>
      <c r="C406" s="1773" t="s">
        <v>87</v>
      </c>
      <c r="D406" s="1766">
        <f t="shared" si="19"/>
        <v>26</v>
      </c>
      <c r="E406" s="1774"/>
      <c r="F406" s="1774">
        <v>26</v>
      </c>
      <c r="G406" s="1775"/>
      <c r="H406" s="1773" t="s">
        <v>464</v>
      </c>
      <c r="I406" s="1775"/>
      <c r="J406" s="1598" t="s">
        <v>2061</v>
      </c>
      <c r="K406" s="1739"/>
      <c r="L406" s="1775"/>
      <c r="M406" s="1776"/>
      <c r="N406" s="1775"/>
    </row>
    <row r="407" spans="1:14" s="1665" customFormat="1" ht="30.6">
      <c r="A407" s="1657">
        <v>2</v>
      </c>
      <c r="B407" s="1739" t="s">
        <v>2076</v>
      </c>
      <c r="C407" s="1773" t="s">
        <v>87</v>
      </c>
      <c r="D407" s="1766">
        <f t="shared" si="19"/>
        <v>86</v>
      </c>
      <c r="E407" s="1774"/>
      <c r="F407" s="1774">
        <v>86</v>
      </c>
      <c r="G407" s="1775"/>
      <c r="H407" s="1773" t="s">
        <v>368</v>
      </c>
      <c r="I407" s="1775"/>
      <c r="J407" s="1598" t="s">
        <v>2061</v>
      </c>
      <c r="K407" s="1739"/>
      <c r="L407" s="1775"/>
      <c r="M407" s="1776"/>
      <c r="N407" s="1775"/>
    </row>
    <row r="408" spans="1:14" s="1772" customFormat="1" ht="15">
      <c r="A408" s="1757" t="s">
        <v>417</v>
      </c>
      <c r="B408" s="1777" t="s">
        <v>2077</v>
      </c>
      <c r="C408" s="1762"/>
      <c r="D408" s="1587">
        <f>E408+F408</f>
        <v>40</v>
      </c>
      <c r="E408" s="1778"/>
      <c r="F408" s="1778">
        <f>F409</f>
        <v>40</v>
      </c>
      <c r="G408" s="1778"/>
      <c r="H408" s="1586" t="s">
        <v>1668</v>
      </c>
      <c r="I408" s="1762"/>
      <c r="J408" s="1762"/>
      <c r="K408" s="1762"/>
      <c r="L408" s="1779"/>
      <c r="M408" s="1780"/>
      <c r="N408" s="1781"/>
    </row>
    <row r="409" spans="1:14" ht="30.6">
      <c r="A409" s="1596">
        <v>1</v>
      </c>
      <c r="B409" s="1563" t="s">
        <v>2078</v>
      </c>
      <c r="C409" s="1598" t="s">
        <v>93</v>
      </c>
      <c r="D409" s="1599">
        <f>E409+F409</f>
        <v>40</v>
      </c>
      <c r="E409" s="1599"/>
      <c r="F409" s="1599">
        <v>40</v>
      </c>
      <c r="G409" s="1599"/>
      <c r="H409" s="1598" t="s">
        <v>464</v>
      </c>
      <c r="I409" s="1598" t="s">
        <v>1110</v>
      </c>
      <c r="J409" s="1598" t="s">
        <v>2079</v>
      </c>
      <c r="K409" s="1598"/>
      <c r="L409" s="1600" t="s">
        <v>2080</v>
      </c>
      <c r="M409" s="1601"/>
      <c r="N409" s="1602"/>
    </row>
    <row r="410" spans="1:14">
      <c r="A410" s="1590" t="s">
        <v>434</v>
      </c>
      <c r="B410" s="1591" t="s">
        <v>330</v>
      </c>
      <c r="C410" s="1671"/>
      <c r="D410" s="1761">
        <f>E410+F410</f>
        <v>519.40000000000009</v>
      </c>
      <c r="E410" s="1587">
        <f>E411+E419+E427+E430+E432+E435+E440</f>
        <v>0</v>
      </c>
      <c r="F410" s="1587">
        <f>F411+F419+F427+F430+F432+F435+F440</f>
        <v>519.40000000000009</v>
      </c>
      <c r="G410" s="1587"/>
      <c r="H410" s="1586" t="s">
        <v>1668</v>
      </c>
      <c r="I410" s="1592"/>
      <c r="J410" s="1637"/>
      <c r="K410" s="1592"/>
      <c r="L410" s="1591"/>
      <c r="M410" s="1756"/>
      <c r="N410" s="1592"/>
    </row>
    <row r="411" spans="1:14" s="1648" customFormat="1">
      <c r="A411" s="1638">
        <v>1</v>
      </c>
      <c r="B411" s="1656" t="s">
        <v>97</v>
      </c>
      <c r="C411" s="1759"/>
      <c r="D411" s="1782">
        <f>E411+F411</f>
        <v>10.45</v>
      </c>
      <c r="E411" s="1782">
        <f t="shared" ref="E411" si="20">SUM(E412:E413)</f>
        <v>0</v>
      </c>
      <c r="F411" s="1782">
        <f>SUM(F412:F418)</f>
        <v>10.45</v>
      </c>
      <c r="G411" s="1782">
        <f>SUM(G412:G413)</f>
        <v>0</v>
      </c>
      <c r="H411" s="1586" t="s">
        <v>1668</v>
      </c>
      <c r="I411" s="1643"/>
      <c r="J411" s="1643"/>
      <c r="K411" s="1643"/>
      <c r="L411" s="1656" t="s">
        <v>97</v>
      </c>
      <c r="M411" s="1655"/>
      <c r="N411" s="1643"/>
    </row>
    <row r="412" spans="1:14" s="1648" customFormat="1" ht="45.9">
      <c r="A412" s="1638" t="s">
        <v>38</v>
      </c>
      <c r="B412" s="1656" t="s">
        <v>2081</v>
      </c>
      <c r="C412" s="1643" t="s">
        <v>98</v>
      </c>
      <c r="D412" s="1641">
        <f t="shared" ref="D412:D491" si="21">E412+F412</f>
        <v>0.28000000000000003</v>
      </c>
      <c r="E412" s="1641"/>
      <c r="F412" s="1641">
        <v>0.28000000000000003</v>
      </c>
      <c r="G412" s="1641"/>
      <c r="H412" s="1643" t="s">
        <v>390</v>
      </c>
      <c r="I412" s="1783" t="s">
        <v>1110</v>
      </c>
      <c r="J412" s="1643" t="s">
        <v>2082</v>
      </c>
      <c r="K412" s="1643" t="s">
        <v>1383</v>
      </c>
      <c r="L412" s="1656" t="s">
        <v>2083</v>
      </c>
      <c r="M412" s="1784" t="s">
        <v>1382</v>
      </c>
      <c r="N412" s="1643"/>
    </row>
    <row r="413" spans="1:14" s="1648" customFormat="1" ht="30.6">
      <c r="A413" s="1638" t="s">
        <v>43</v>
      </c>
      <c r="B413" s="1656" t="s">
        <v>2084</v>
      </c>
      <c r="C413" s="1643" t="s">
        <v>98</v>
      </c>
      <c r="D413" s="1641">
        <f t="shared" si="21"/>
        <v>0.03</v>
      </c>
      <c r="E413" s="1641"/>
      <c r="F413" s="1641">
        <v>0.03</v>
      </c>
      <c r="G413" s="1641"/>
      <c r="H413" s="1643" t="s">
        <v>566</v>
      </c>
      <c r="I413" s="1783" t="s">
        <v>1110</v>
      </c>
      <c r="J413" s="1643" t="s">
        <v>2082</v>
      </c>
      <c r="K413" s="1643"/>
      <c r="L413" s="1656" t="s">
        <v>2084</v>
      </c>
      <c r="M413" s="1784" t="s">
        <v>1382</v>
      </c>
      <c r="N413" s="1643"/>
    </row>
    <row r="414" spans="1:14" s="1648" customFormat="1" ht="30.6">
      <c r="A414" s="1638" t="s">
        <v>46</v>
      </c>
      <c r="B414" s="1695" t="s">
        <v>2085</v>
      </c>
      <c r="C414" s="1783" t="s">
        <v>98</v>
      </c>
      <c r="D414" s="1785">
        <f t="shared" si="21"/>
        <v>0.14000000000000001</v>
      </c>
      <c r="E414" s="1785"/>
      <c r="F414" s="1785">
        <v>0.14000000000000001</v>
      </c>
      <c r="G414" s="1695"/>
      <c r="H414" s="1783" t="s">
        <v>368</v>
      </c>
      <c r="I414" s="1695"/>
      <c r="J414" s="1643" t="s">
        <v>2061</v>
      </c>
      <c r="K414" s="1656"/>
      <c r="L414" s="1695"/>
      <c r="M414" s="1786"/>
      <c r="N414" s="1695"/>
    </row>
    <row r="415" spans="1:14" s="1648" customFormat="1" ht="30.6">
      <c r="A415" s="1638" t="s">
        <v>49</v>
      </c>
      <c r="B415" s="1656" t="s">
        <v>2086</v>
      </c>
      <c r="C415" s="1783" t="s">
        <v>98</v>
      </c>
      <c r="D415" s="1785">
        <f t="shared" si="21"/>
        <v>0.04</v>
      </c>
      <c r="E415" s="1785"/>
      <c r="F415" s="1785">
        <v>0.04</v>
      </c>
      <c r="G415" s="1695"/>
      <c r="H415" s="1783" t="s">
        <v>368</v>
      </c>
      <c r="I415" s="1695"/>
      <c r="J415" s="1643" t="s">
        <v>2061</v>
      </c>
      <c r="K415" s="1656"/>
      <c r="L415" s="1695"/>
      <c r="M415" s="1786"/>
      <c r="N415" s="1695"/>
    </row>
    <row r="416" spans="1:14" s="1648" customFormat="1" ht="30.6">
      <c r="A416" s="1638" t="s">
        <v>52</v>
      </c>
      <c r="B416" s="1695" t="s">
        <v>2087</v>
      </c>
      <c r="C416" s="1783" t="s">
        <v>98</v>
      </c>
      <c r="D416" s="1785">
        <f t="shared" si="21"/>
        <v>3.43</v>
      </c>
      <c r="E416" s="1785"/>
      <c r="F416" s="1785">
        <v>3.43</v>
      </c>
      <c r="G416" s="1695"/>
      <c r="H416" s="1783" t="s">
        <v>2088</v>
      </c>
      <c r="I416" s="1695"/>
      <c r="J416" s="1643" t="s">
        <v>2061</v>
      </c>
      <c r="K416" s="1656"/>
      <c r="L416" s="1695"/>
      <c r="M416" s="1786"/>
      <c r="N416" s="1695"/>
    </row>
    <row r="417" spans="1:14" s="1648" customFormat="1" ht="30.6">
      <c r="A417" s="1638" t="s">
        <v>55</v>
      </c>
      <c r="B417" s="1695" t="s">
        <v>2089</v>
      </c>
      <c r="C417" s="1783" t="s">
        <v>98</v>
      </c>
      <c r="D417" s="1785">
        <f t="shared" si="21"/>
        <v>0.03</v>
      </c>
      <c r="E417" s="1785"/>
      <c r="F417" s="1785">
        <v>0.03</v>
      </c>
      <c r="G417" s="1695"/>
      <c r="H417" s="1783" t="s">
        <v>1128</v>
      </c>
      <c r="I417" s="1695"/>
      <c r="J417" s="1643" t="s">
        <v>2061</v>
      </c>
      <c r="K417" s="1656"/>
      <c r="L417" s="1695"/>
      <c r="M417" s="1786"/>
      <c r="N417" s="1695"/>
    </row>
    <row r="418" spans="1:14" s="1648" customFormat="1" ht="30.6">
      <c r="A418" s="1638" t="s">
        <v>59</v>
      </c>
      <c r="B418" s="1656" t="s">
        <v>2090</v>
      </c>
      <c r="C418" s="1783" t="s">
        <v>98</v>
      </c>
      <c r="D418" s="1785">
        <f t="shared" si="21"/>
        <v>6.5</v>
      </c>
      <c r="E418" s="1785"/>
      <c r="F418" s="1785">
        <v>6.5</v>
      </c>
      <c r="G418" s="1695"/>
      <c r="H418" s="1783" t="s">
        <v>423</v>
      </c>
      <c r="I418" s="1695"/>
      <c r="J418" s="1643" t="s">
        <v>2061</v>
      </c>
      <c r="K418" s="1656"/>
      <c r="L418" s="1695"/>
      <c r="M418" s="1786"/>
      <c r="N418" s="1695"/>
    </row>
    <row r="419" spans="1:14" s="1648" customFormat="1">
      <c r="A419" s="1638">
        <v>2</v>
      </c>
      <c r="B419" s="1656" t="s">
        <v>99</v>
      </c>
      <c r="C419" s="1759"/>
      <c r="D419" s="1782">
        <f t="shared" si="21"/>
        <v>64.45</v>
      </c>
      <c r="E419" s="1782">
        <f t="shared" ref="E419" si="22">SUM(E421:E422)</f>
        <v>0</v>
      </c>
      <c r="F419" s="1782">
        <f>SUM(F420:F424)</f>
        <v>64.45</v>
      </c>
      <c r="G419" s="1782">
        <f>SUM(G421:G422)</f>
        <v>0</v>
      </c>
      <c r="H419" s="1586" t="s">
        <v>1668</v>
      </c>
      <c r="I419" s="1643"/>
      <c r="J419" s="1643"/>
      <c r="K419" s="1643"/>
      <c r="L419" s="1656" t="s">
        <v>99</v>
      </c>
      <c r="M419" s="1655"/>
      <c r="N419" s="1643"/>
    </row>
    <row r="420" spans="1:14" s="1648" customFormat="1" ht="45.9">
      <c r="A420" s="1638" t="s">
        <v>70</v>
      </c>
      <c r="B420" s="1656" t="s">
        <v>1206</v>
      </c>
      <c r="C420" s="1643" t="s">
        <v>100</v>
      </c>
      <c r="D420" s="1641">
        <f t="shared" si="21"/>
        <v>6.2</v>
      </c>
      <c r="E420" s="1641"/>
      <c r="F420" s="1641">
        <v>6.2</v>
      </c>
      <c r="G420" s="1641">
        <v>6.2</v>
      </c>
      <c r="H420" s="1643" t="s">
        <v>464</v>
      </c>
      <c r="I420" s="1643">
        <v>2021</v>
      </c>
      <c r="J420" s="1643" t="s">
        <v>1670</v>
      </c>
      <c r="K420" s="1643"/>
      <c r="L420" s="1656" t="s">
        <v>1206</v>
      </c>
      <c r="M420" s="1655"/>
      <c r="N420" s="1643"/>
    </row>
    <row r="421" spans="1:14" s="1648" customFormat="1" ht="30.6">
      <c r="A421" s="1638" t="s">
        <v>73</v>
      </c>
      <c r="B421" s="1656" t="s">
        <v>2091</v>
      </c>
      <c r="C421" s="1643" t="s">
        <v>100</v>
      </c>
      <c r="D421" s="1641">
        <f t="shared" si="21"/>
        <v>0.3</v>
      </c>
      <c r="E421" s="1641"/>
      <c r="F421" s="1641">
        <v>0.3</v>
      </c>
      <c r="G421" s="1641"/>
      <c r="H421" s="1643" t="s">
        <v>644</v>
      </c>
      <c r="I421" s="1783" t="s">
        <v>1113</v>
      </c>
      <c r="J421" s="1643" t="s">
        <v>2082</v>
      </c>
      <c r="K421" s="1643"/>
      <c r="L421" s="1656" t="s">
        <v>1384</v>
      </c>
      <c r="M421" s="1784" t="s">
        <v>1382</v>
      </c>
      <c r="N421" s="1643"/>
    </row>
    <row r="422" spans="1:14" s="1648" customFormat="1" ht="30.6">
      <c r="A422" s="1638" t="s">
        <v>76</v>
      </c>
      <c r="B422" s="1656" t="s">
        <v>2092</v>
      </c>
      <c r="C422" s="1643" t="s">
        <v>100</v>
      </c>
      <c r="D422" s="1641">
        <f t="shared" si="21"/>
        <v>0.15</v>
      </c>
      <c r="E422" s="1641"/>
      <c r="F422" s="1641">
        <v>0.15</v>
      </c>
      <c r="G422" s="1641"/>
      <c r="H422" s="1643" t="s">
        <v>566</v>
      </c>
      <c r="I422" s="1783" t="s">
        <v>1110</v>
      </c>
      <c r="J422" s="1643" t="s">
        <v>2082</v>
      </c>
      <c r="K422" s="1643"/>
      <c r="L422" s="1656" t="s">
        <v>1385</v>
      </c>
      <c r="M422" s="1784" t="s">
        <v>1382</v>
      </c>
      <c r="N422" s="1643"/>
    </row>
    <row r="423" spans="1:14" s="1648" customFormat="1" ht="30.6">
      <c r="A423" s="1638" t="s">
        <v>79</v>
      </c>
      <c r="B423" s="1656" t="s">
        <v>2093</v>
      </c>
      <c r="C423" s="1783" t="s">
        <v>100</v>
      </c>
      <c r="D423" s="1785">
        <f>E423+F423</f>
        <v>50.2</v>
      </c>
      <c r="E423" s="1785"/>
      <c r="F423" s="1785">
        <v>50.2</v>
      </c>
      <c r="G423" s="1695"/>
      <c r="H423" s="1783" t="s">
        <v>505</v>
      </c>
      <c r="I423" s="1695"/>
      <c r="J423" s="1643" t="s">
        <v>2061</v>
      </c>
      <c r="K423" s="1656"/>
      <c r="L423" s="1695"/>
      <c r="M423" s="1786"/>
      <c r="N423" s="1695"/>
    </row>
    <row r="424" spans="1:14" s="1648" customFormat="1" ht="30.6">
      <c r="A424" s="1638" t="s">
        <v>82</v>
      </c>
      <c r="B424" s="1656" t="s">
        <v>2094</v>
      </c>
      <c r="C424" s="1783" t="s">
        <v>100</v>
      </c>
      <c r="D424" s="1785">
        <f>E424+F424</f>
        <v>7.6</v>
      </c>
      <c r="E424" s="1785"/>
      <c r="F424" s="1785">
        <v>7.6</v>
      </c>
      <c r="G424" s="1695"/>
      <c r="H424" s="1783" t="s">
        <v>423</v>
      </c>
      <c r="I424" s="1695"/>
      <c r="J424" s="1643" t="s">
        <v>2061</v>
      </c>
      <c r="K424" s="1656"/>
      <c r="L424" s="1695"/>
      <c r="M424" s="1786"/>
      <c r="N424" s="1695"/>
    </row>
    <row r="425" spans="1:14" s="1648" customFormat="1">
      <c r="A425" s="1638">
        <v>3</v>
      </c>
      <c r="B425" s="1787" t="s">
        <v>334</v>
      </c>
      <c r="C425" s="1759"/>
      <c r="D425" s="1782">
        <f>E425+F425</f>
        <v>35.9</v>
      </c>
      <c r="E425" s="1782">
        <f>SUM(E426:E427)</f>
        <v>0</v>
      </c>
      <c r="F425" s="1782">
        <f>SUM(F426:F427)</f>
        <v>35.9</v>
      </c>
      <c r="G425" s="1782">
        <f>SUM(G426:G427)</f>
        <v>0</v>
      </c>
      <c r="H425" s="1586" t="s">
        <v>1668</v>
      </c>
      <c r="I425" s="1643"/>
      <c r="J425" s="1643"/>
      <c r="K425" s="1643"/>
      <c r="L425" s="1656" t="s">
        <v>1345</v>
      </c>
      <c r="M425" s="1655"/>
      <c r="N425" s="1643"/>
    </row>
    <row r="426" spans="1:14" s="1648" customFormat="1" ht="30.6">
      <c r="A426" s="1638" t="s">
        <v>343</v>
      </c>
      <c r="B426" s="1656" t="s">
        <v>2095</v>
      </c>
      <c r="C426" s="1643" t="s">
        <v>104</v>
      </c>
      <c r="D426" s="1641">
        <f>E426+F426</f>
        <v>35</v>
      </c>
      <c r="E426" s="1641"/>
      <c r="F426" s="1641">
        <v>35</v>
      </c>
      <c r="G426" s="1641"/>
      <c r="H426" s="1643" t="s">
        <v>505</v>
      </c>
      <c r="I426" s="1643"/>
      <c r="J426" s="1643" t="s">
        <v>2061</v>
      </c>
      <c r="K426" s="1643"/>
      <c r="L426" s="1656"/>
      <c r="M426" s="1784"/>
      <c r="N426" s="1643"/>
    </row>
    <row r="427" spans="1:14" s="1648" customFormat="1">
      <c r="A427" s="1638">
        <v>4</v>
      </c>
      <c r="B427" s="1787" t="s">
        <v>335</v>
      </c>
      <c r="C427" s="1759"/>
      <c r="D427" s="1782">
        <f>E427+F427</f>
        <v>0.89999999999999991</v>
      </c>
      <c r="E427" s="1782">
        <f>SUM(E428:E429)</f>
        <v>0</v>
      </c>
      <c r="F427" s="1782">
        <f>SUM(F428:F429)</f>
        <v>0.89999999999999991</v>
      </c>
      <c r="G427" s="1782">
        <f>SUM(G428:G429)</f>
        <v>0</v>
      </c>
      <c r="H427" s="1586" t="s">
        <v>1668</v>
      </c>
      <c r="I427" s="1643"/>
      <c r="J427" s="1643"/>
      <c r="K427" s="1643"/>
      <c r="L427" s="1656" t="s">
        <v>1345</v>
      </c>
      <c r="M427" s="1655"/>
      <c r="N427" s="1643"/>
    </row>
    <row r="428" spans="1:14" s="1648" customFormat="1" ht="30.6">
      <c r="A428" s="1638" t="s">
        <v>1889</v>
      </c>
      <c r="B428" s="1656" t="s">
        <v>2096</v>
      </c>
      <c r="C428" s="1643" t="s">
        <v>106</v>
      </c>
      <c r="D428" s="1641">
        <f t="shared" si="21"/>
        <v>0.6</v>
      </c>
      <c r="E428" s="1641"/>
      <c r="F428" s="1641">
        <v>0.6</v>
      </c>
      <c r="G428" s="1641"/>
      <c r="H428" s="1643" t="s">
        <v>404</v>
      </c>
      <c r="I428" s="1643" t="s">
        <v>1113</v>
      </c>
      <c r="J428" s="1643" t="s">
        <v>2082</v>
      </c>
      <c r="K428" s="1643"/>
      <c r="L428" s="1656" t="s">
        <v>2096</v>
      </c>
      <c r="M428" s="1784" t="s">
        <v>1382</v>
      </c>
      <c r="N428" s="1643"/>
    </row>
    <row r="429" spans="1:14" s="1648" customFormat="1" ht="30.6">
      <c r="A429" s="1638" t="s">
        <v>1892</v>
      </c>
      <c r="B429" s="1656" t="s">
        <v>2097</v>
      </c>
      <c r="C429" s="1643" t="s">
        <v>106</v>
      </c>
      <c r="D429" s="1641">
        <f t="shared" si="21"/>
        <v>0.3</v>
      </c>
      <c r="E429" s="1641"/>
      <c r="F429" s="1641">
        <v>0.3</v>
      </c>
      <c r="G429" s="1641"/>
      <c r="H429" s="1643" t="s">
        <v>644</v>
      </c>
      <c r="I429" s="1643" t="s">
        <v>1113</v>
      </c>
      <c r="J429" s="1643" t="s">
        <v>2082</v>
      </c>
      <c r="K429" s="1643" t="s">
        <v>1386</v>
      </c>
      <c r="L429" s="1656" t="s">
        <v>2098</v>
      </c>
      <c r="M429" s="1784" t="s">
        <v>1382</v>
      </c>
      <c r="N429" s="1643"/>
    </row>
    <row r="430" spans="1:14" s="1648" customFormat="1">
      <c r="A430" s="1638">
        <v>5</v>
      </c>
      <c r="B430" s="1787" t="s">
        <v>2099</v>
      </c>
      <c r="C430" s="1759"/>
      <c r="D430" s="1785">
        <f>E430+F430</f>
        <v>380</v>
      </c>
      <c r="E430" s="1782">
        <f>E431</f>
        <v>0</v>
      </c>
      <c r="F430" s="1782">
        <f>F431</f>
        <v>380</v>
      </c>
      <c r="G430" s="1782">
        <f>SUM(G431:G435)</f>
        <v>0</v>
      </c>
      <c r="H430" s="1586" t="s">
        <v>1668</v>
      </c>
      <c r="I430" s="1643"/>
      <c r="J430" s="1643"/>
      <c r="K430" s="1643"/>
      <c r="L430" s="1656" t="s">
        <v>1345</v>
      </c>
      <c r="M430" s="1655"/>
      <c r="N430" s="1643"/>
    </row>
    <row r="431" spans="1:14" s="1648" customFormat="1" ht="30.6">
      <c r="A431" s="1695" t="s">
        <v>1896</v>
      </c>
      <c r="B431" s="1695" t="s">
        <v>2100</v>
      </c>
      <c r="C431" s="1783" t="s">
        <v>108</v>
      </c>
      <c r="D431" s="1785">
        <f>E431+F431</f>
        <v>380</v>
      </c>
      <c r="E431" s="1785"/>
      <c r="F431" s="1785">
        <v>380</v>
      </c>
      <c r="G431" s="1695"/>
      <c r="H431" s="1783" t="s">
        <v>505</v>
      </c>
      <c r="I431" s="1695"/>
      <c r="J431" s="1643" t="s">
        <v>2061</v>
      </c>
      <c r="K431" s="1656"/>
      <c r="L431" s="1695"/>
      <c r="M431" s="1786"/>
      <c r="N431" s="1695"/>
    </row>
    <row r="432" spans="1:14" s="1648" customFormat="1">
      <c r="A432" s="1638">
        <v>6</v>
      </c>
      <c r="B432" s="1695" t="s">
        <v>109</v>
      </c>
      <c r="C432" s="1783"/>
      <c r="D432" s="1785">
        <f>E432+F432</f>
        <v>56.9</v>
      </c>
      <c r="E432" s="1785"/>
      <c r="F432" s="1785">
        <f>SUM(F433:F434)</f>
        <v>56.9</v>
      </c>
      <c r="G432" s="1695"/>
      <c r="H432" s="1586" t="s">
        <v>1668</v>
      </c>
      <c r="I432" s="1695"/>
      <c r="J432" s="1643"/>
      <c r="K432" s="1656"/>
      <c r="L432" s="1695"/>
      <c r="M432" s="1786"/>
      <c r="N432" s="1695"/>
    </row>
    <row r="433" spans="1:14" s="1648" customFormat="1" ht="30.6">
      <c r="A433" s="1695" t="s">
        <v>1925</v>
      </c>
      <c r="B433" s="1656" t="s">
        <v>2101</v>
      </c>
      <c r="C433" s="1783" t="s">
        <v>110</v>
      </c>
      <c r="D433" s="1785">
        <f t="shared" ref="D433:D434" si="23">E433+F433</f>
        <v>0.4</v>
      </c>
      <c r="E433" s="1785"/>
      <c r="F433" s="1785">
        <v>0.4</v>
      </c>
      <c r="G433" s="1695"/>
      <c r="H433" s="1783" t="s">
        <v>505</v>
      </c>
      <c r="I433" s="1695"/>
      <c r="J433" s="1643" t="s">
        <v>2061</v>
      </c>
      <c r="K433" s="1656"/>
      <c r="L433" s="1695"/>
      <c r="M433" s="1786"/>
      <c r="N433" s="1695"/>
    </row>
    <row r="434" spans="1:14" s="1648" customFormat="1" ht="30.6">
      <c r="A434" s="1695" t="s">
        <v>2102</v>
      </c>
      <c r="B434" s="1656" t="s">
        <v>2103</v>
      </c>
      <c r="C434" s="1783" t="s">
        <v>110</v>
      </c>
      <c r="D434" s="1785">
        <f t="shared" si="23"/>
        <v>56.5</v>
      </c>
      <c r="E434" s="1785"/>
      <c r="F434" s="1785">
        <v>56.5</v>
      </c>
      <c r="G434" s="1695"/>
      <c r="H434" s="1643" t="s">
        <v>1127</v>
      </c>
      <c r="I434" s="1695"/>
      <c r="J434" s="1643" t="s">
        <v>2061</v>
      </c>
      <c r="K434" s="1656"/>
      <c r="L434" s="1695"/>
      <c r="M434" s="1786"/>
      <c r="N434" s="1695"/>
    </row>
    <row r="435" spans="1:14" s="1648" customFormat="1">
      <c r="A435" s="1638">
        <v>7</v>
      </c>
      <c r="B435" s="1656" t="s">
        <v>119</v>
      </c>
      <c r="C435" s="1759"/>
      <c r="D435" s="1782">
        <f t="shared" si="21"/>
        <v>1.7000000000000002</v>
      </c>
      <c r="E435" s="1782">
        <f t="shared" ref="E435" si="24">SUM(E436:E436)</f>
        <v>0</v>
      </c>
      <c r="F435" s="1782">
        <f>SUM(F436:F437)</f>
        <v>1.7000000000000002</v>
      </c>
      <c r="G435" s="1782">
        <f>SUM(G436:G436)</f>
        <v>0</v>
      </c>
      <c r="H435" s="1586" t="s">
        <v>1668</v>
      </c>
      <c r="I435" s="1643"/>
      <c r="J435" s="1643"/>
      <c r="K435" s="1643"/>
      <c r="L435" s="1656" t="s">
        <v>119</v>
      </c>
      <c r="M435" s="1655"/>
      <c r="N435" s="1643"/>
    </row>
    <row r="436" spans="1:14" s="1648" customFormat="1" ht="30.6">
      <c r="A436" s="1695" t="s">
        <v>1928</v>
      </c>
      <c r="B436" s="1656" t="s">
        <v>2104</v>
      </c>
      <c r="C436" s="1783" t="s">
        <v>120</v>
      </c>
      <c r="D436" s="1785">
        <f t="shared" si="21"/>
        <v>0.1</v>
      </c>
      <c r="E436" s="1785"/>
      <c r="F436" s="1785">
        <v>0.1</v>
      </c>
      <c r="G436" s="1695"/>
      <c r="H436" s="1643" t="s">
        <v>390</v>
      </c>
      <c r="I436" s="1695" t="s">
        <v>1113</v>
      </c>
      <c r="J436" s="1643" t="s">
        <v>2082</v>
      </c>
      <c r="K436" s="1656" t="s">
        <v>1389</v>
      </c>
      <c r="L436" s="1695" t="s">
        <v>2104</v>
      </c>
      <c r="M436" s="1786" t="s">
        <v>1388</v>
      </c>
      <c r="N436" s="1695"/>
    </row>
    <row r="437" spans="1:14" s="1648" customFormat="1" ht="30.6">
      <c r="A437" s="1695" t="s">
        <v>1929</v>
      </c>
      <c r="B437" s="1656" t="s">
        <v>2105</v>
      </c>
      <c r="C437" s="1783" t="s">
        <v>120</v>
      </c>
      <c r="D437" s="1785">
        <f>E437+F437</f>
        <v>1.6</v>
      </c>
      <c r="E437" s="1785"/>
      <c r="F437" s="1785">
        <v>1.6</v>
      </c>
      <c r="G437" s="1695"/>
      <c r="H437" s="1643" t="s">
        <v>377</v>
      </c>
      <c r="I437" s="1695"/>
      <c r="J437" s="1643" t="s">
        <v>2061</v>
      </c>
      <c r="K437" s="1656"/>
      <c r="L437" s="1695"/>
      <c r="M437" s="1786"/>
      <c r="N437" s="1695"/>
    </row>
    <row r="438" spans="1:14" s="1648" customFormat="1">
      <c r="A438" s="1638">
        <v>8</v>
      </c>
      <c r="B438" s="1656" t="s">
        <v>121</v>
      </c>
      <c r="C438" s="1783"/>
      <c r="D438" s="1785">
        <f t="shared" si="21"/>
        <v>17.7</v>
      </c>
      <c r="E438" s="1785">
        <f>E439</f>
        <v>0</v>
      </c>
      <c r="F438" s="1785">
        <f>F439</f>
        <v>17.7</v>
      </c>
      <c r="G438" s="1695"/>
      <c r="H438" s="1586" t="s">
        <v>1668</v>
      </c>
      <c r="I438" s="1695"/>
      <c r="J438" s="1643"/>
      <c r="K438" s="1656"/>
      <c r="L438" s="1695"/>
      <c r="M438" s="1786"/>
      <c r="N438" s="1695"/>
    </row>
    <row r="439" spans="1:14" s="1648" customFormat="1" ht="30.6">
      <c r="A439" s="1695" t="s">
        <v>1936</v>
      </c>
      <c r="B439" s="1656" t="s">
        <v>2106</v>
      </c>
      <c r="C439" s="1783" t="s">
        <v>122</v>
      </c>
      <c r="D439" s="1785">
        <f>E439+F439</f>
        <v>17.7</v>
      </c>
      <c r="E439" s="1785"/>
      <c r="F439" s="1785">
        <v>17.7</v>
      </c>
      <c r="G439" s="1695"/>
      <c r="H439" s="1643" t="s">
        <v>423</v>
      </c>
      <c r="I439" s="1695"/>
      <c r="J439" s="1643" t="s">
        <v>2061</v>
      </c>
      <c r="K439" s="1656"/>
      <c r="L439" s="1695"/>
      <c r="M439" s="1786"/>
      <c r="N439" s="1695"/>
    </row>
    <row r="440" spans="1:14" s="1648" customFormat="1">
      <c r="A440" s="1638">
        <v>9</v>
      </c>
      <c r="B440" s="1656" t="s">
        <v>117</v>
      </c>
      <c r="C440" s="1783"/>
      <c r="D440" s="1785">
        <f t="shared" si="21"/>
        <v>5</v>
      </c>
      <c r="E440" s="1785">
        <f>E441</f>
        <v>0</v>
      </c>
      <c r="F440" s="1785">
        <f>F441</f>
        <v>5</v>
      </c>
      <c r="G440" s="1695"/>
      <c r="H440" s="1586" t="s">
        <v>1668</v>
      </c>
      <c r="I440" s="1695"/>
      <c r="J440" s="1643"/>
      <c r="K440" s="1656"/>
      <c r="L440" s="1695"/>
      <c r="M440" s="1786"/>
      <c r="N440" s="1695"/>
    </row>
    <row r="441" spans="1:14" s="1648" customFormat="1" ht="30.6">
      <c r="A441" s="1695" t="s">
        <v>1941</v>
      </c>
      <c r="B441" s="1656" t="s">
        <v>2107</v>
      </c>
      <c r="C441" s="1783" t="s">
        <v>118</v>
      </c>
      <c r="D441" s="1785">
        <f>E441+F441</f>
        <v>5</v>
      </c>
      <c r="E441" s="1785"/>
      <c r="F441" s="1785">
        <v>5</v>
      </c>
      <c r="G441" s="1695"/>
      <c r="H441" s="1643" t="s">
        <v>423</v>
      </c>
      <c r="I441" s="1695"/>
      <c r="J441" s="1643" t="s">
        <v>2061</v>
      </c>
      <c r="K441" s="1656"/>
      <c r="L441" s="1695"/>
      <c r="M441" s="1786"/>
      <c r="N441" s="1695"/>
    </row>
    <row r="442" spans="1:14">
      <c r="A442" s="1590" t="s">
        <v>2108</v>
      </c>
      <c r="B442" s="1591" t="s">
        <v>133</v>
      </c>
      <c r="C442" s="1586"/>
      <c r="D442" s="1587">
        <f>E442+F442</f>
        <v>0.4</v>
      </c>
      <c r="E442" s="1587">
        <f>SUM(E443:E452)</f>
        <v>0.03</v>
      </c>
      <c r="F442" s="1587">
        <f>SUM(F443:F452)</f>
        <v>0.37000000000000005</v>
      </c>
      <c r="G442" s="1587">
        <f>SUM(G443:G452)</f>
        <v>0</v>
      </c>
      <c r="H442" s="1586" t="s">
        <v>1668</v>
      </c>
      <c r="I442" s="1592"/>
      <c r="J442" s="1637"/>
      <c r="K442" s="1592"/>
      <c r="L442" s="1591" t="s">
        <v>133</v>
      </c>
      <c r="M442" s="1756"/>
      <c r="N442" s="1592"/>
    </row>
    <row r="443" spans="1:14" ht="30.6">
      <c r="A443" s="1596">
        <v>1</v>
      </c>
      <c r="B443" s="1597" t="s">
        <v>1390</v>
      </c>
      <c r="C443" s="1598" t="s">
        <v>134</v>
      </c>
      <c r="D443" s="1599">
        <f t="shared" si="21"/>
        <v>0.01</v>
      </c>
      <c r="E443" s="1599"/>
      <c r="F443" s="1599">
        <v>0.01</v>
      </c>
      <c r="G443" s="1599"/>
      <c r="H443" s="1598" t="s">
        <v>532</v>
      </c>
      <c r="I443" s="1608" t="s">
        <v>1113</v>
      </c>
      <c r="J443" s="1637" t="s">
        <v>2082</v>
      </c>
      <c r="K443" s="1598" t="s">
        <v>1391</v>
      </c>
      <c r="L443" s="1597" t="s">
        <v>1390</v>
      </c>
      <c r="M443" s="1788" t="s">
        <v>1382</v>
      </c>
      <c r="N443" s="1598"/>
    </row>
    <row r="444" spans="1:14" ht="30.6">
      <c r="A444" s="1596">
        <v>2</v>
      </c>
      <c r="B444" s="1597" t="s">
        <v>1394</v>
      </c>
      <c r="C444" s="1610" t="s">
        <v>134</v>
      </c>
      <c r="D444" s="1599">
        <f t="shared" si="21"/>
        <v>0.05</v>
      </c>
      <c r="E444" s="1599"/>
      <c r="F444" s="1599">
        <v>0.05</v>
      </c>
      <c r="G444" s="1599"/>
      <c r="H444" s="1598" t="s">
        <v>400</v>
      </c>
      <c r="I444" s="1608" t="s">
        <v>1113</v>
      </c>
      <c r="J444" s="1637" t="s">
        <v>2082</v>
      </c>
      <c r="K444" s="1598"/>
      <c r="L444" s="1597" t="s">
        <v>1394</v>
      </c>
      <c r="M444" s="1788" t="s">
        <v>1393</v>
      </c>
      <c r="N444" s="1598"/>
    </row>
    <row r="445" spans="1:14" ht="30.6">
      <c r="A445" s="1596">
        <v>3</v>
      </c>
      <c r="B445" s="1597" t="s">
        <v>1395</v>
      </c>
      <c r="C445" s="1610" t="s">
        <v>134</v>
      </c>
      <c r="D445" s="1599">
        <f t="shared" si="21"/>
        <v>0.04</v>
      </c>
      <c r="E445" s="1599"/>
      <c r="F445" s="1599">
        <v>0.04</v>
      </c>
      <c r="G445" s="1599"/>
      <c r="H445" s="1598" t="s">
        <v>400</v>
      </c>
      <c r="I445" s="1608" t="s">
        <v>1113</v>
      </c>
      <c r="J445" s="1637" t="s">
        <v>2082</v>
      </c>
      <c r="K445" s="1598"/>
      <c r="L445" s="1597" t="s">
        <v>1395</v>
      </c>
      <c r="M445" s="1788" t="s">
        <v>1393</v>
      </c>
      <c r="N445" s="1598"/>
    </row>
    <row r="446" spans="1:14" ht="30.6">
      <c r="A446" s="1596">
        <v>4</v>
      </c>
      <c r="B446" s="1597" t="s">
        <v>1396</v>
      </c>
      <c r="C446" s="1598" t="s">
        <v>134</v>
      </c>
      <c r="D446" s="1599">
        <f t="shared" si="21"/>
        <v>0.04</v>
      </c>
      <c r="E446" s="1599"/>
      <c r="F446" s="1599">
        <v>0.04</v>
      </c>
      <c r="G446" s="1599"/>
      <c r="H446" s="1598" t="s">
        <v>423</v>
      </c>
      <c r="I446" s="1608" t="s">
        <v>1113</v>
      </c>
      <c r="J446" s="1637" t="s">
        <v>2082</v>
      </c>
      <c r="K446" s="1598"/>
      <c r="L446" s="1597" t="s">
        <v>1396</v>
      </c>
      <c r="M446" s="1788" t="s">
        <v>1393</v>
      </c>
      <c r="N446" s="1598"/>
    </row>
    <row r="447" spans="1:14" ht="30.6">
      <c r="A447" s="1596">
        <v>5</v>
      </c>
      <c r="B447" s="1597" t="s">
        <v>1397</v>
      </c>
      <c r="C447" s="1598" t="s">
        <v>134</v>
      </c>
      <c r="D447" s="1599">
        <f t="shared" si="21"/>
        <v>0.04</v>
      </c>
      <c r="E447" s="1599"/>
      <c r="F447" s="1599">
        <v>0.04</v>
      </c>
      <c r="G447" s="1599"/>
      <c r="H447" s="1598" t="s">
        <v>423</v>
      </c>
      <c r="I447" s="1608" t="s">
        <v>1113</v>
      </c>
      <c r="J447" s="1637" t="s">
        <v>2082</v>
      </c>
      <c r="K447" s="1598"/>
      <c r="L447" s="1597" t="s">
        <v>1397</v>
      </c>
      <c r="M447" s="1788" t="s">
        <v>1393</v>
      </c>
      <c r="N447" s="1598"/>
    </row>
    <row r="448" spans="1:14" s="1665" customFormat="1" ht="30.6">
      <c r="A448" s="1596">
        <v>6</v>
      </c>
      <c r="B448" s="1739" t="s">
        <v>2109</v>
      </c>
      <c r="C448" s="1637" t="s">
        <v>134</v>
      </c>
      <c r="D448" s="1659">
        <f t="shared" si="21"/>
        <v>0.03</v>
      </c>
      <c r="E448" s="1659">
        <v>0.03</v>
      </c>
      <c r="F448" s="1659"/>
      <c r="G448" s="1659"/>
      <c r="H448" s="1637" t="s">
        <v>505</v>
      </c>
      <c r="I448" s="1773" t="s">
        <v>1110</v>
      </c>
      <c r="J448" s="1637" t="s">
        <v>2082</v>
      </c>
      <c r="K448" s="1637"/>
      <c r="L448" s="1739" t="s">
        <v>2109</v>
      </c>
      <c r="M448" s="1789" t="s">
        <v>1393</v>
      </c>
      <c r="N448" s="1637"/>
    </row>
    <row r="449" spans="1:15" s="1727" customFormat="1" ht="30.6">
      <c r="A449" s="1596">
        <v>7</v>
      </c>
      <c r="B449" s="1597" t="s">
        <v>2110</v>
      </c>
      <c r="C449" s="1598" t="s">
        <v>134</v>
      </c>
      <c r="D449" s="1599">
        <f t="shared" si="21"/>
        <v>0.1</v>
      </c>
      <c r="E449" s="1790"/>
      <c r="F449" s="1659">
        <v>0.1</v>
      </c>
      <c r="G449" s="1790"/>
      <c r="H449" s="1637" t="s">
        <v>464</v>
      </c>
      <c r="I449" s="1791"/>
      <c r="J449" s="1637" t="s">
        <v>2082</v>
      </c>
      <c r="K449" s="1792"/>
      <c r="L449" s="1793"/>
      <c r="M449" s="1794"/>
      <c r="N449" s="1792"/>
    </row>
    <row r="450" spans="1:15" ht="30.6">
      <c r="A450" s="1596">
        <v>8</v>
      </c>
      <c r="B450" s="1597" t="s">
        <v>2111</v>
      </c>
      <c r="C450" s="1598" t="s">
        <v>134</v>
      </c>
      <c r="D450" s="1599">
        <f t="shared" si="21"/>
        <v>0.02</v>
      </c>
      <c r="E450" s="1599"/>
      <c r="F450" s="1599">
        <v>0.02</v>
      </c>
      <c r="G450" s="1599"/>
      <c r="H450" s="1598" t="s">
        <v>644</v>
      </c>
      <c r="I450" s="1608" t="s">
        <v>1113</v>
      </c>
      <c r="J450" s="1637" t="s">
        <v>2082</v>
      </c>
      <c r="K450" s="1598" t="s">
        <v>1398</v>
      </c>
      <c r="L450" s="1597" t="s">
        <v>2111</v>
      </c>
      <c r="M450" s="1788" t="s">
        <v>1382</v>
      </c>
      <c r="N450" s="1598"/>
    </row>
    <row r="451" spans="1:15" ht="30.6">
      <c r="A451" s="1596">
        <v>9</v>
      </c>
      <c r="B451" s="1597" t="s">
        <v>2112</v>
      </c>
      <c r="C451" s="1598" t="s">
        <v>134</v>
      </c>
      <c r="D451" s="1599">
        <f t="shared" si="21"/>
        <v>0.02</v>
      </c>
      <c r="E451" s="1599"/>
      <c r="F451" s="1599">
        <v>0.02</v>
      </c>
      <c r="G451" s="1599"/>
      <c r="H451" s="1598" t="s">
        <v>796</v>
      </c>
      <c r="I451" s="1608"/>
      <c r="J451" s="1637" t="s">
        <v>2082</v>
      </c>
      <c r="K451" s="1598"/>
      <c r="L451" s="1597"/>
      <c r="M451" s="1788"/>
      <c r="N451" s="1598"/>
    </row>
    <row r="452" spans="1:15" ht="30.6">
      <c r="A452" s="1596">
        <v>10</v>
      </c>
      <c r="B452" s="1597" t="s">
        <v>1392</v>
      </c>
      <c r="C452" s="1598" t="s">
        <v>134</v>
      </c>
      <c r="D452" s="1599">
        <f t="shared" si="21"/>
        <v>0.05</v>
      </c>
      <c r="E452" s="1599"/>
      <c r="F452" s="1599">
        <v>0.05</v>
      </c>
      <c r="G452" s="1599"/>
      <c r="H452" s="1598" t="s">
        <v>368</v>
      </c>
      <c r="I452" s="1608" t="s">
        <v>1113</v>
      </c>
      <c r="J452" s="1637" t="s">
        <v>2082</v>
      </c>
      <c r="K452" s="1598"/>
      <c r="L452" s="1597" t="s">
        <v>1392</v>
      </c>
      <c r="M452" s="1788" t="s">
        <v>1393</v>
      </c>
      <c r="N452" s="1598"/>
    </row>
    <row r="453" spans="1:15">
      <c r="A453" s="1590" t="s">
        <v>1757</v>
      </c>
      <c r="B453" s="1591" t="s">
        <v>1306</v>
      </c>
      <c r="C453" s="1586"/>
      <c r="D453" s="1587">
        <f t="shared" si="21"/>
        <v>15.61</v>
      </c>
      <c r="E453" s="1668">
        <f>SUM(E454:E456)</f>
        <v>0</v>
      </c>
      <c r="F453" s="1668">
        <f>SUM(F454:F458)</f>
        <v>15.61</v>
      </c>
      <c r="G453" s="1668">
        <f>SUM(G454:G456)</f>
        <v>0</v>
      </c>
      <c r="H453" s="1586" t="s">
        <v>1668</v>
      </c>
      <c r="I453" s="1795"/>
      <c r="J453" s="1637"/>
      <c r="K453" s="1592"/>
      <c r="L453" s="1591" t="s">
        <v>1306</v>
      </c>
      <c r="M453" s="1796"/>
      <c r="N453" s="1592"/>
    </row>
    <row r="454" spans="1:15" ht="30.6">
      <c r="A454" s="1596">
        <v>1</v>
      </c>
      <c r="B454" s="1597" t="s">
        <v>2113</v>
      </c>
      <c r="C454" s="1598" t="s">
        <v>137</v>
      </c>
      <c r="D454" s="1599">
        <f t="shared" si="21"/>
        <v>0.04</v>
      </c>
      <c r="E454" s="1599"/>
      <c r="F454" s="1599">
        <v>0.04</v>
      </c>
      <c r="G454" s="1599"/>
      <c r="H454" s="1598" t="s">
        <v>768</v>
      </c>
      <c r="I454" s="1608" t="s">
        <v>1113</v>
      </c>
      <c r="J454" s="1637" t="s">
        <v>2082</v>
      </c>
      <c r="K454" s="1598" t="s">
        <v>1403</v>
      </c>
      <c r="L454" s="1597" t="s">
        <v>2113</v>
      </c>
      <c r="M454" s="1788" t="s">
        <v>1382</v>
      </c>
      <c r="N454" s="1598"/>
    </row>
    <row r="455" spans="1:15" ht="30.6">
      <c r="A455" s="1596">
        <v>2</v>
      </c>
      <c r="B455" s="1597" t="s">
        <v>2114</v>
      </c>
      <c r="C455" s="1598" t="s">
        <v>137</v>
      </c>
      <c r="D455" s="1599">
        <f t="shared" si="21"/>
        <v>0.02</v>
      </c>
      <c r="E455" s="1599"/>
      <c r="F455" s="1599">
        <v>0.02</v>
      </c>
      <c r="G455" s="1599"/>
      <c r="H455" s="1598" t="s">
        <v>390</v>
      </c>
      <c r="I455" s="1608" t="s">
        <v>1113</v>
      </c>
      <c r="J455" s="1637" t="s">
        <v>2082</v>
      </c>
      <c r="K455" s="1598" t="s">
        <v>1404</v>
      </c>
      <c r="L455" s="1597" t="s">
        <v>2114</v>
      </c>
      <c r="M455" s="1788" t="s">
        <v>1382</v>
      </c>
      <c r="N455" s="1598"/>
    </row>
    <row r="456" spans="1:15" ht="30.6">
      <c r="A456" s="1596">
        <v>3</v>
      </c>
      <c r="B456" s="1597" t="s">
        <v>1387</v>
      </c>
      <c r="C456" s="1598" t="s">
        <v>137</v>
      </c>
      <c r="D456" s="1599">
        <f t="shared" si="21"/>
        <v>0.05</v>
      </c>
      <c r="E456" s="1599"/>
      <c r="F456" s="1599">
        <v>0.05</v>
      </c>
      <c r="G456" s="1599"/>
      <c r="H456" s="1598" t="s">
        <v>390</v>
      </c>
      <c r="I456" s="1608" t="s">
        <v>1110</v>
      </c>
      <c r="J456" s="1637" t="s">
        <v>2082</v>
      </c>
      <c r="K456" s="1598"/>
      <c r="L456" s="1597" t="s">
        <v>1387</v>
      </c>
      <c r="M456" s="1788" t="s">
        <v>1382</v>
      </c>
      <c r="N456" s="1598"/>
    </row>
    <row r="457" spans="1:15" ht="30.6">
      <c r="A457" s="1764">
        <v>4</v>
      </c>
      <c r="B457" s="1767" t="s">
        <v>2115</v>
      </c>
      <c r="C457" s="1765" t="s">
        <v>137</v>
      </c>
      <c r="D457" s="1766">
        <f t="shared" si="21"/>
        <v>3.5</v>
      </c>
      <c r="E457" s="1766"/>
      <c r="F457" s="1766">
        <v>3.5</v>
      </c>
      <c r="G457" s="1627"/>
      <c r="H457" s="1765" t="s">
        <v>383</v>
      </c>
      <c r="I457" s="1627"/>
      <c r="J457" s="1637" t="s">
        <v>2061</v>
      </c>
      <c r="K457" s="1767"/>
      <c r="L457" s="1627"/>
      <c r="M457" s="1768"/>
      <c r="N457" s="1627"/>
    </row>
    <row r="458" spans="1:15" ht="30.6">
      <c r="A458" s="1764">
        <v>5</v>
      </c>
      <c r="B458" s="1767" t="s">
        <v>2116</v>
      </c>
      <c r="C458" s="1765" t="s">
        <v>137</v>
      </c>
      <c r="D458" s="1766">
        <f t="shared" si="21"/>
        <v>12</v>
      </c>
      <c r="E458" s="1766"/>
      <c r="F458" s="1766">
        <v>12</v>
      </c>
      <c r="G458" s="1627"/>
      <c r="H458" s="1765" t="s">
        <v>644</v>
      </c>
      <c r="I458" s="1627"/>
      <c r="J458" s="1598" t="s">
        <v>1670</v>
      </c>
      <c r="K458" s="1767"/>
      <c r="L458" s="1627"/>
      <c r="M458" s="1768"/>
      <c r="N458" s="1627"/>
    </row>
    <row r="459" spans="1:15">
      <c r="A459" s="1590" t="s">
        <v>1955</v>
      </c>
      <c r="B459" s="1591" t="s">
        <v>139</v>
      </c>
      <c r="C459" s="1586"/>
      <c r="D459" s="1587">
        <f t="shared" si="21"/>
        <v>159.19</v>
      </c>
      <c r="E459" s="1587">
        <f>SUM(E460:E468)</f>
        <v>0</v>
      </c>
      <c r="F459" s="1587">
        <f>SUM(F460:F468)</f>
        <v>159.19</v>
      </c>
      <c r="G459" s="1587">
        <f>SUM(G463:G465)</f>
        <v>0</v>
      </c>
      <c r="H459" s="1586" t="s">
        <v>1668</v>
      </c>
      <c r="I459" s="1592"/>
      <c r="J459" s="1637"/>
      <c r="K459" s="1592"/>
      <c r="L459" s="1591" t="s">
        <v>139</v>
      </c>
      <c r="M459" s="1797"/>
      <c r="N459" s="1674"/>
    </row>
    <row r="460" spans="1:15" ht="30.6">
      <c r="A460" s="1596">
        <v>1</v>
      </c>
      <c r="B460" s="1597" t="s">
        <v>2117</v>
      </c>
      <c r="C460" s="1598" t="s">
        <v>140</v>
      </c>
      <c r="D460" s="1599">
        <f>E460+F460</f>
        <v>9.0299999999999994</v>
      </c>
      <c r="E460" s="1599"/>
      <c r="F460" s="1599">
        <v>9.0299999999999994</v>
      </c>
      <c r="G460" s="1599"/>
      <c r="H460" s="1598" t="s">
        <v>2118</v>
      </c>
      <c r="I460" s="1608"/>
      <c r="J460" s="1637" t="s">
        <v>2061</v>
      </c>
      <c r="K460" s="1598"/>
      <c r="L460" s="1597"/>
      <c r="M460" s="1788"/>
      <c r="N460" s="1598"/>
    </row>
    <row r="461" spans="1:15" s="1709" customFormat="1" ht="34.200000000000003">
      <c r="A461" s="1596">
        <v>2</v>
      </c>
      <c r="B461" s="1597" t="s">
        <v>1229</v>
      </c>
      <c r="C461" s="1598" t="s">
        <v>140</v>
      </c>
      <c r="D461" s="1599">
        <f>E461+F461</f>
        <v>41.06</v>
      </c>
      <c r="E461" s="1599"/>
      <c r="F461" s="1599">
        <v>41.06</v>
      </c>
      <c r="G461" s="1599">
        <v>18.8</v>
      </c>
      <c r="H461" s="1598" t="s">
        <v>1231</v>
      </c>
      <c r="I461" s="1598" t="s">
        <v>1118</v>
      </c>
      <c r="J461" s="1598" t="s">
        <v>1670</v>
      </c>
      <c r="K461" s="1598" t="s">
        <v>2119</v>
      </c>
      <c r="L461" s="1597" t="s">
        <v>1229</v>
      </c>
      <c r="M461" s="1636" t="s">
        <v>1230</v>
      </c>
      <c r="N461" s="1598"/>
      <c r="O461" s="1563"/>
    </row>
    <row r="462" spans="1:15" s="1709" customFormat="1">
      <c r="A462" s="1596">
        <v>3</v>
      </c>
      <c r="B462" s="1627" t="s">
        <v>2120</v>
      </c>
      <c r="C462" s="1765" t="s">
        <v>140</v>
      </c>
      <c r="D462" s="1766">
        <f>E462+F462</f>
        <v>5.7</v>
      </c>
      <c r="E462" s="1766"/>
      <c r="F462" s="1766">
        <v>5.7</v>
      </c>
      <c r="G462" s="1627"/>
      <c r="H462" s="1765" t="s">
        <v>464</v>
      </c>
      <c r="I462" s="1627"/>
      <c r="J462" s="1627"/>
      <c r="K462" s="1767"/>
      <c r="L462" s="1627"/>
      <c r="M462" s="1768"/>
      <c r="N462" s="1627"/>
      <c r="O462" s="1563"/>
    </row>
    <row r="463" spans="1:15" s="1709" customFormat="1" ht="30.6">
      <c r="A463" s="1596">
        <v>4</v>
      </c>
      <c r="B463" s="1597" t="s">
        <v>2121</v>
      </c>
      <c r="C463" s="1598" t="s">
        <v>140</v>
      </c>
      <c r="D463" s="1599">
        <f t="shared" si="21"/>
        <v>9</v>
      </c>
      <c r="E463" s="1599"/>
      <c r="F463" s="1599">
        <v>9</v>
      </c>
      <c r="G463" s="1599"/>
      <c r="H463" s="1598" t="s">
        <v>398</v>
      </c>
      <c r="I463" s="1608" t="s">
        <v>1110</v>
      </c>
      <c r="J463" s="1637" t="s">
        <v>2082</v>
      </c>
      <c r="K463" s="1598" t="s">
        <v>1399</v>
      </c>
      <c r="L463" s="1597" t="s">
        <v>2121</v>
      </c>
      <c r="M463" s="1788" t="s">
        <v>1393</v>
      </c>
      <c r="N463" s="1598"/>
      <c r="O463" s="1563"/>
    </row>
    <row r="464" spans="1:15" s="1709" customFormat="1" ht="30.6">
      <c r="A464" s="1596">
        <v>5</v>
      </c>
      <c r="B464" s="1597" t="s">
        <v>2122</v>
      </c>
      <c r="C464" s="1598" t="s">
        <v>140</v>
      </c>
      <c r="D464" s="1599">
        <f>E464+F464</f>
        <v>20</v>
      </c>
      <c r="E464" s="1599"/>
      <c r="F464" s="1599">
        <v>20</v>
      </c>
      <c r="G464" s="1599"/>
      <c r="H464" s="1598" t="s">
        <v>398</v>
      </c>
      <c r="I464" s="1608" t="s">
        <v>1110</v>
      </c>
      <c r="J464" s="1598" t="s">
        <v>1670</v>
      </c>
      <c r="K464" s="1598"/>
      <c r="L464" s="1597" t="s">
        <v>2122</v>
      </c>
      <c r="M464" s="1788" t="s">
        <v>1393</v>
      </c>
      <c r="N464" s="1598"/>
      <c r="O464" s="1563"/>
    </row>
    <row r="465" spans="1:15" s="1709" customFormat="1" ht="30.6">
      <c r="A465" s="1596">
        <v>6</v>
      </c>
      <c r="B465" s="1597" t="s">
        <v>2123</v>
      </c>
      <c r="C465" s="1598" t="s">
        <v>140</v>
      </c>
      <c r="D465" s="1599">
        <f t="shared" si="21"/>
        <v>6.2</v>
      </c>
      <c r="E465" s="1599"/>
      <c r="F465" s="1599">
        <v>6.2</v>
      </c>
      <c r="G465" s="1599"/>
      <c r="H465" s="1598" t="s">
        <v>423</v>
      </c>
      <c r="I465" s="1608" t="s">
        <v>1110</v>
      </c>
      <c r="J465" s="1637" t="s">
        <v>2082</v>
      </c>
      <c r="K465" s="1598" t="s">
        <v>1400</v>
      </c>
      <c r="L465" s="1597" t="s">
        <v>2123</v>
      </c>
      <c r="M465" s="1788" t="s">
        <v>1393</v>
      </c>
      <c r="N465" s="1598"/>
      <c r="O465" s="1563"/>
    </row>
    <row r="466" spans="1:15" ht="30.6">
      <c r="A466" s="1596">
        <v>7</v>
      </c>
      <c r="B466" s="1627" t="s">
        <v>2124</v>
      </c>
      <c r="C466" s="1765" t="s">
        <v>140</v>
      </c>
      <c r="D466" s="1766">
        <f>E466+F466</f>
        <v>44</v>
      </c>
      <c r="E466" s="1766"/>
      <c r="F466" s="1766">
        <v>44</v>
      </c>
      <c r="G466" s="1627"/>
      <c r="H466" s="1765" t="s">
        <v>661</v>
      </c>
      <c r="I466" s="1627"/>
      <c r="J466" s="1598" t="s">
        <v>2061</v>
      </c>
      <c r="K466" s="1767"/>
      <c r="L466" s="1627"/>
      <c r="M466" s="1768"/>
      <c r="N466" s="1627"/>
    </row>
    <row r="467" spans="1:15">
      <c r="A467" s="1596">
        <v>8</v>
      </c>
      <c r="B467" s="1627" t="s">
        <v>2125</v>
      </c>
      <c r="C467" s="1765" t="s">
        <v>140</v>
      </c>
      <c r="D467" s="1766">
        <f>E467+F467</f>
        <v>2.2000000000000002</v>
      </c>
      <c r="E467" s="1766"/>
      <c r="F467" s="1766">
        <v>2.2000000000000002</v>
      </c>
      <c r="G467" s="1627"/>
      <c r="H467" s="1765" t="s">
        <v>505</v>
      </c>
      <c r="I467" s="1627"/>
      <c r="J467" s="1598"/>
      <c r="K467" s="1767"/>
      <c r="L467" s="1627"/>
      <c r="M467" s="1768"/>
      <c r="N467" s="1627"/>
    </row>
    <row r="468" spans="1:15" ht="30.6">
      <c r="A468" s="1596">
        <v>9</v>
      </c>
      <c r="B468" s="1627" t="s">
        <v>2126</v>
      </c>
      <c r="C468" s="1765" t="s">
        <v>140</v>
      </c>
      <c r="D468" s="1766">
        <f>E468+F468</f>
        <v>22</v>
      </c>
      <c r="E468" s="1766"/>
      <c r="F468" s="1766">
        <v>22</v>
      </c>
      <c r="G468" s="1627"/>
      <c r="H468" s="1765" t="s">
        <v>505</v>
      </c>
      <c r="I468" s="1627"/>
      <c r="J468" s="1598" t="s">
        <v>2061</v>
      </c>
      <c r="K468" s="1767"/>
      <c r="L468" s="1627"/>
      <c r="M468" s="1768"/>
      <c r="N468" s="1627"/>
    </row>
    <row r="469" spans="1:15" s="1709" customFormat="1">
      <c r="A469" s="1590" t="s">
        <v>1964</v>
      </c>
      <c r="B469" s="1591" t="s">
        <v>142</v>
      </c>
      <c r="C469" s="1586"/>
      <c r="D469" s="1587">
        <f>E469+F469</f>
        <v>58.739999999999995</v>
      </c>
      <c r="E469" s="1587">
        <f>SUM(E472:E473)</f>
        <v>0</v>
      </c>
      <c r="F469" s="1587">
        <f>SUM(F470:F478)</f>
        <v>58.739999999999995</v>
      </c>
      <c r="G469" s="1587">
        <f>SUM(G472:G473)</f>
        <v>0</v>
      </c>
      <c r="H469" s="1586" t="s">
        <v>1668</v>
      </c>
      <c r="I469" s="1592"/>
      <c r="J469" s="1637"/>
      <c r="K469" s="1592"/>
      <c r="L469" s="1591" t="s">
        <v>142</v>
      </c>
      <c r="M469" s="1797"/>
      <c r="N469" s="1674"/>
      <c r="O469" s="1563"/>
    </row>
    <row r="470" spans="1:15" s="1709" customFormat="1" ht="30.6">
      <c r="A470" s="1596">
        <v>1</v>
      </c>
      <c r="B470" s="1597" t="s">
        <v>2127</v>
      </c>
      <c r="C470" s="1598" t="s">
        <v>143</v>
      </c>
      <c r="D470" s="1599">
        <f t="shared" ref="D470:D471" si="25">E470+F470</f>
        <v>0.84</v>
      </c>
      <c r="E470" s="1599"/>
      <c r="F470" s="1599">
        <v>0.84</v>
      </c>
      <c r="G470" s="1599"/>
      <c r="H470" s="1598" t="s">
        <v>796</v>
      </c>
      <c r="I470" s="1608" t="s">
        <v>1110</v>
      </c>
      <c r="J470" s="1637" t="s">
        <v>2082</v>
      </c>
      <c r="K470" s="1598" t="s">
        <v>2128</v>
      </c>
      <c r="L470" s="1798"/>
      <c r="M470" s="1788"/>
      <c r="N470" s="1598"/>
      <c r="O470" s="1563"/>
    </row>
    <row r="471" spans="1:15" s="1709" customFormat="1" ht="30.6">
      <c r="A471" s="1596">
        <v>2</v>
      </c>
      <c r="B471" s="1597" t="s">
        <v>2129</v>
      </c>
      <c r="C471" s="1598" t="s">
        <v>143</v>
      </c>
      <c r="D471" s="1599">
        <f t="shared" si="25"/>
        <v>0.35</v>
      </c>
      <c r="E471" s="1599"/>
      <c r="F471" s="1599">
        <v>0.35</v>
      </c>
      <c r="G471" s="1599"/>
      <c r="H471" s="1598" t="s">
        <v>796</v>
      </c>
      <c r="I471" s="1608" t="s">
        <v>1110</v>
      </c>
      <c r="J471" s="1637" t="s">
        <v>2082</v>
      </c>
      <c r="K471" s="1598" t="s">
        <v>2130</v>
      </c>
      <c r="L471" s="1798"/>
      <c r="M471" s="1788"/>
      <c r="N471" s="1598"/>
      <c r="O471" s="1563"/>
    </row>
    <row r="472" spans="1:15" s="1709" customFormat="1" ht="61.2">
      <c r="A472" s="1596">
        <v>3</v>
      </c>
      <c r="B472" s="1597" t="s">
        <v>2131</v>
      </c>
      <c r="C472" s="1598" t="s">
        <v>143</v>
      </c>
      <c r="D472" s="1599">
        <f t="shared" si="21"/>
        <v>0.2</v>
      </c>
      <c r="E472" s="1599"/>
      <c r="F472" s="1599">
        <v>0.2</v>
      </c>
      <c r="G472" s="1599"/>
      <c r="H472" s="1598" t="s">
        <v>377</v>
      </c>
      <c r="I472" s="1608" t="s">
        <v>1110</v>
      </c>
      <c r="J472" s="1637" t="s">
        <v>2082</v>
      </c>
      <c r="K472" s="1598" t="s">
        <v>1401</v>
      </c>
      <c r="L472" s="1597" t="s">
        <v>2131</v>
      </c>
      <c r="M472" s="1788" t="s">
        <v>1382</v>
      </c>
      <c r="N472" s="1598"/>
      <c r="O472" s="1563"/>
    </row>
    <row r="473" spans="1:15" s="1709" customFormat="1" ht="45.9">
      <c r="A473" s="1596">
        <v>4</v>
      </c>
      <c r="B473" s="1597" t="s">
        <v>2132</v>
      </c>
      <c r="C473" s="1598" t="s">
        <v>143</v>
      </c>
      <c r="D473" s="1599">
        <f t="shared" si="21"/>
        <v>0.25</v>
      </c>
      <c r="E473" s="1599"/>
      <c r="F473" s="1599">
        <v>0.25</v>
      </c>
      <c r="G473" s="1599"/>
      <c r="H473" s="1598" t="s">
        <v>377</v>
      </c>
      <c r="I473" s="1608" t="s">
        <v>1110</v>
      </c>
      <c r="J473" s="1637" t="s">
        <v>2082</v>
      </c>
      <c r="K473" s="1598" t="s">
        <v>2133</v>
      </c>
      <c r="L473" s="1597" t="s">
        <v>2132</v>
      </c>
      <c r="M473" s="1788" t="s">
        <v>1382</v>
      </c>
      <c r="N473" s="1598"/>
      <c r="O473" s="1563"/>
    </row>
    <row r="474" spans="1:15" s="1709" customFormat="1" ht="30.6">
      <c r="A474" s="1596">
        <v>5</v>
      </c>
      <c r="B474" s="1597" t="s">
        <v>2134</v>
      </c>
      <c r="C474" s="1598" t="s">
        <v>143</v>
      </c>
      <c r="D474" s="1599">
        <f>E474+F474</f>
        <v>6.1</v>
      </c>
      <c r="E474" s="1599"/>
      <c r="F474" s="1599">
        <v>6.1</v>
      </c>
      <c r="G474" s="1599"/>
      <c r="H474" s="1598" t="s">
        <v>377</v>
      </c>
      <c r="I474" s="1608"/>
      <c r="J474" s="1637" t="s">
        <v>2061</v>
      </c>
      <c r="K474" s="1598"/>
      <c r="L474" s="1597"/>
      <c r="M474" s="1788"/>
      <c r="N474" s="1598"/>
      <c r="O474" s="1563"/>
    </row>
    <row r="475" spans="1:15" s="1709" customFormat="1" ht="30.6">
      <c r="A475" s="1596">
        <v>6</v>
      </c>
      <c r="B475" s="1597" t="s">
        <v>2135</v>
      </c>
      <c r="C475" s="1598" t="s">
        <v>143</v>
      </c>
      <c r="D475" s="1599">
        <f t="shared" si="21"/>
        <v>8</v>
      </c>
      <c r="E475" s="1599"/>
      <c r="F475" s="1599">
        <v>8</v>
      </c>
      <c r="G475" s="1599"/>
      <c r="H475" s="1598" t="s">
        <v>383</v>
      </c>
      <c r="I475" s="1608"/>
      <c r="J475" s="1637" t="s">
        <v>2061</v>
      </c>
      <c r="K475" s="1598"/>
      <c r="L475" s="1597"/>
      <c r="M475" s="1788"/>
      <c r="N475" s="1598"/>
      <c r="O475" s="1563"/>
    </row>
    <row r="476" spans="1:15" s="1709" customFormat="1" ht="30.6">
      <c r="A476" s="1596">
        <v>7</v>
      </c>
      <c r="B476" s="1597" t="s">
        <v>2136</v>
      </c>
      <c r="C476" s="1598" t="s">
        <v>143</v>
      </c>
      <c r="D476" s="1599">
        <f>E476+F476</f>
        <v>4.7</v>
      </c>
      <c r="E476" s="1599"/>
      <c r="F476" s="1599">
        <v>4.7</v>
      </c>
      <c r="G476" s="1599"/>
      <c r="H476" s="1598" t="s">
        <v>400</v>
      </c>
      <c r="I476" s="1608"/>
      <c r="J476" s="1637" t="s">
        <v>2061</v>
      </c>
      <c r="K476" s="1598"/>
      <c r="L476" s="1597"/>
      <c r="M476" s="1788"/>
      <c r="N476" s="1598"/>
      <c r="O476" s="1563"/>
    </row>
    <row r="477" spans="1:15" ht="30.6">
      <c r="A477" s="1596">
        <v>8</v>
      </c>
      <c r="B477" s="1627" t="s">
        <v>2137</v>
      </c>
      <c r="C477" s="1765" t="s">
        <v>143</v>
      </c>
      <c r="D477" s="1766">
        <f>E477+F477</f>
        <v>34</v>
      </c>
      <c r="E477" s="1766"/>
      <c r="F477" s="1766">
        <v>34</v>
      </c>
      <c r="G477" s="1627"/>
      <c r="H477" s="1765" t="s">
        <v>784</v>
      </c>
      <c r="I477" s="1627"/>
      <c r="J477" s="1598" t="s">
        <v>2061</v>
      </c>
      <c r="K477" s="1767"/>
      <c r="L477" s="1627"/>
      <c r="M477" s="1768"/>
      <c r="N477" s="1627"/>
    </row>
    <row r="478" spans="1:15" s="1709" customFormat="1" ht="30.6">
      <c r="A478" s="1596">
        <v>9</v>
      </c>
      <c r="B478" s="1597" t="s">
        <v>2138</v>
      </c>
      <c r="C478" s="1598" t="s">
        <v>143</v>
      </c>
      <c r="D478" s="1599">
        <v>4.3</v>
      </c>
      <c r="E478" s="1599"/>
      <c r="F478" s="1599">
        <v>4.3</v>
      </c>
      <c r="G478" s="1599"/>
      <c r="H478" s="1598" t="s">
        <v>379</v>
      </c>
      <c r="I478" s="1608"/>
      <c r="J478" s="1637" t="s">
        <v>2061</v>
      </c>
      <c r="K478" s="1598"/>
      <c r="L478" s="1597"/>
      <c r="M478" s="1788"/>
      <c r="N478" s="1598"/>
      <c r="O478" s="1563"/>
    </row>
    <row r="479" spans="1:15" s="1709" customFormat="1">
      <c r="A479" s="1590" t="s">
        <v>1668</v>
      </c>
      <c r="B479" s="1591" t="s">
        <v>1365</v>
      </c>
      <c r="C479" s="1586"/>
      <c r="D479" s="1587">
        <f t="shared" ref="D479:D481" si="26">E479+F479</f>
        <v>290</v>
      </c>
      <c r="E479" s="1668">
        <f>E480</f>
        <v>0</v>
      </c>
      <c r="F479" s="1668">
        <f>F480</f>
        <v>290</v>
      </c>
      <c r="G479" s="1668">
        <f ca="1">SUM(G466:G515)</f>
        <v>0</v>
      </c>
      <c r="H479" s="1586" t="s">
        <v>1668</v>
      </c>
      <c r="I479" s="1592"/>
      <c r="J479" s="1598"/>
      <c r="K479" s="1592"/>
      <c r="L479" s="1591" t="s">
        <v>1365</v>
      </c>
      <c r="M479" s="1797"/>
      <c r="N479" s="1674"/>
      <c r="O479" s="1563"/>
    </row>
    <row r="480" spans="1:15" s="1709" customFormat="1" ht="30.6">
      <c r="A480" s="1764">
        <v>1</v>
      </c>
      <c r="B480" s="1627" t="s">
        <v>2139</v>
      </c>
      <c r="C480" s="1765" t="s">
        <v>1247</v>
      </c>
      <c r="D480" s="1766">
        <f t="shared" si="26"/>
        <v>290</v>
      </c>
      <c r="E480" s="1766"/>
      <c r="F480" s="1766">
        <v>290</v>
      </c>
      <c r="G480" s="1627"/>
      <c r="H480" s="1765" t="s">
        <v>1197</v>
      </c>
      <c r="I480" s="1627"/>
      <c r="J480" s="1598" t="s">
        <v>2061</v>
      </c>
      <c r="K480" s="1767"/>
      <c r="L480" s="1627"/>
      <c r="M480" s="1768"/>
      <c r="N480" s="1627"/>
      <c r="O480" s="1563"/>
    </row>
    <row r="481" spans="1:14">
      <c r="A481" s="1590" t="s">
        <v>1984</v>
      </c>
      <c r="B481" s="1591" t="s">
        <v>145</v>
      </c>
      <c r="C481" s="1586"/>
      <c r="D481" s="1587">
        <f t="shared" si="26"/>
        <v>1.6600000000000001</v>
      </c>
      <c r="E481" s="1668">
        <f>SUM(E482:E484)</f>
        <v>0.04</v>
      </c>
      <c r="F481" s="1668">
        <f>SUM(F482:F484)</f>
        <v>1.62</v>
      </c>
      <c r="G481" s="1668">
        <f>SUM(G482)</f>
        <v>0</v>
      </c>
      <c r="H481" s="1586" t="s">
        <v>1668</v>
      </c>
      <c r="I481" s="1795"/>
      <c r="J481" s="1637"/>
      <c r="K481" s="1592"/>
      <c r="L481" s="1591" t="s">
        <v>145</v>
      </c>
      <c r="M481" s="1799"/>
      <c r="N481" s="1674"/>
    </row>
    <row r="482" spans="1:14" ht="30.6">
      <c r="A482" s="1596">
        <v>1</v>
      </c>
      <c r="B482" s="1597" t="s">
        <v>2140</v>
      </c>
      <c r="C482" s="1598" t="s">
        <v>146</v>
      </c>
      <c r="D482" s="1599">
        <f t="shared" si="21"/>
        <v>0.06</v>
      </c>
      <c r="E482" s="1599"/>
      <c r="F482" s="1599">
        <v>0.06</v>
      </c>
      <c r="G482" s="1599"/>
      <c r="H482" s="1598" t="s">
        <v>803</v>
      </c>
      <c r="I482" s="1598" t="s">
        <v>1113</v>
      </c>
      <c r="J482" s="1637" t="s">
        <v>2082</v>
      </c>
      <c r="K482" s="1598"/>
      <c r="L482" s="1597" t="s">
        <v>2140</v>
      </c>
      <c r="M482" s="1788" t="s">
        <v>1382</v>
      </c>
      <c r="N482" s="1598"/>
    </row>
    <row r="483" spans="1:14" ht="30.6">
      <c r="A483" s="1764">
        <v>2</v>
      </c>
      <c r="B483" s="1767" t="s">
        <v>2141</v>
      </c>
      <c r="C483" s="1765" t="s">
        <v>146</v>
      </c>
      <c r="D483" s="1766">
        <f t="shared" si="21"/>
        <v>0.04</v>
      </c>
      <c r="E483" s="1766">
        <v>0.04</v>
      </c>
      <c r="F483" s="1766"/>
      <c r="G483" s="1627"/>
      <c r="H483" s="1765" t="s">
        <v>532</v>
      </c>
      <c r="I483" s="1627"/>
      <c r="J483" s="1598" t="s">
        <v>2061</v>
      </c>
      <c r="K483" s="1767"/>
      <c r="L483" s="1627"/>
      <c r="M483" s="1768"/>
      <c r="N483" s="1627"/>
    </row>
    <row r="484" spans="1:14" ht="30.6">
      <c r="A484" s="1764">
        <v>3</v>
      </c>
      <c r="B484" s="1767" t="s">
        <v>2142</v>
      </c>
      <c r="C484" s="1765" t="s">
        <v>146</v>
      </c>
      <c r="D484" s="1766">
        <f t="shared" si="21"/>
        <v>1.56</v>
      </c>
      <c r="E484" s="1766"/>
      <c r="F484" s="1766">
        <v>1.56</v>
      </c>
      <c r="G484" s="1627"/>
      <c r="H484" s="1765" t="s">
        <v>532</v>
      </c>
      <c r="I484" s="1627"/>
      <c r="J484" s="1598" t="s">
        <v>2061</v>
      </c>
      <c r="K484" s="1767"/>
      <c r="L484" s="1627"/>
      <c r="M484" s="1768"/>
      <c r="N484" s="1627"/>
    </row>
    <row r="485" spans="1:14" s="1772" customFormat="1" ht="15">
      <c r="A485" s="1770" t="s">
        <v>2025</v>
      </c>
      <c r="B485" s="1758" t="s">
        <v>2143</v>
      </c>
      <c r="C485" s="1769"/>
      <c r="D485" s="1760">
        <f>D486</f>
        <v>12</v>
      </c>
      <c r="E485" s="1760"/>
      <c r="F485" s="1760">
        <f>F486</f>
        <v>12</v>
      </c>
      <c r="G485" s="1770"/>
      <c r="H485" s="1586" t="s">
        <v>1668</v>
      </c>
      <c r="I485" s="1770"/>
      <c r="J485" s="1762"/>
      <c r="K485" s="1758"/>
      <c r="L485" s="1770"/>
      <c r="M485" s="1771"/>
      <c r="N485" s="1770"/>
    </row>
    <row r="486" spans="1:14" ht="30.6">
      <c r="A486" s="1764">
        <v>1</v>
      </c>
      <c r="B486" s="1627" t="s">
        <v>2144</v>
      </c>
      <c r="C486" s="1765" t="s">
        <v>158</v>
      </c>
      <c r="D486" s="1766">
        <f t="shared" ref="D486" si="27">E486+F486</f>
        <v>12</v>
      </c>
      <c r="E486" s="1766"/>
      <c r="F486" s="1766">
        <v>12</v>
      </c>
      <c r="G486" s="1627"/>
      <c r="H486" s="1765" t="s">
        <v>398</v>
      </c>
      <c r="I486" s="1627"/>
      <c r="J486" s="1598" t="s">
        <v>2061</v>
      </c>
      <c r="K486" s="1767"/>
      <c r="L486" s="1627"/>
      <c r="M486" s="1768"/>
      <c r="N486" s="1627"/>
    </row>
    <row r="487" spans="1:14">
      <c r="A487" s="1584" t="s">
        <v>2145</v>
      </c>
      <c r="B487" s="1585" t="s">
        <v>35</v>
      </c>
      <c r="C487" s="1589"/>
      <c r="D487" s="1587">
        <f>E487+F487</f>
        <v>573.92999999999995</v>
      </c>
      <c r="E487" s="1800">
        <f>E490</f>
        <v>0</v>
      </c>
      <c r="F487" s="1800">
        <f>F490+F488</f>
        <v>573.92999999999995</v>
      </c>
      <c r="G487" s="1800"/>
      <c r="H487" s="1586" t="s">
        <v>1668</v>
      </c>
      <c r="I487" s="1589"/>
      <c r="J487" s="1637"/>
      <c r="K487" s="1589"/>
      <c r="L487" s="1585"/>
      <c r="M487" s="1801"/>
      <c r="N487" s="1589"/>
    </row>
    <row r="488" spans="1:14" s="1648" customFormat="1">
      <c r="A488" s="1757" t="s">
        <v>180</v>
      </c>
      <c r="B488" s="1758" t="s">
        <v>47</v>
      </c>
      <c r="C488" s="1762"/>
      <c r="D488" s="1761">
        <f>E488+F488</f>
        <v>570.92999999999995</v>
      </c>
      <c r="E488" s="1778">
        <f>E489</f>
        <v>0</v>
      </c>
      <c r="F488" s="1778">
        <f>F489</f>
        <v>570.92999999999995</v>
      </c>
      <c r="G488" s="1778"/>
      <c r="H488" s="1586" t="s">
        <v>1668</v>
      </c>
      <c r="I488" s="1762"/>
      <c r="J488" s="1643"/>
      <c r="K488" s="1762"/>
      <c r="L488" s="1758"/>
      <c r="M488" s="1802"/>
      <c r="N488" s="1762"/>
    </row>
    <row r="489" spans="1:14" ht="45.9">
      <c r="A489" s="1764">
        <v>1</v>
      </c>
      <c r="B489" s="1767" t="s">
        <v>2146</v>
      </c>
      <c r="C489" s="1765" t="s">
        <v>48</v>
      </c>
      <c r="D489" s="1766">
        <f>E489+F489</f>
        <v>570.92999999999995</v>
      </c>
      <c r="E489" s="1766"/>
      <c r="F489" s="1766">
        <v>570.92999999999995</v>
      </c>
      <c r="G489" s="1627"/>
      <c r="H489" s="1803" t="s">
        <v>2147</v>
      </c>
      <c r="I489" s="1627"/>
      <c r="J489" s="1637" t="s">
        <v>2061</v>
      </c>
      <c r="K489" s="1767"/>
      <c r="L489" s="1627"/>
      <c r="M489" s="1768"/>
      <c r="N489" s="1627"/>
    </row>
    <row r="490" spans="1:14">
      <c r="A490" s="1590" t="s">
        <v>183</v>
      </c>
      <c r="B490" s="1591" t="s">
        <v>60</v>
      </c>
      <c r="C490" s="1586"/>
      <c r="D490" s="1587">
        <f>E490+F490</f>
        <v>3</v>
      </c>
      <c r="E490" s="1668">
        <f t="shared" ref="E490:F490" si="28">SUM(E491)</f>
        <v>0</v>
      </c>
      <c r="F490" s="1668">
        <f t="shared" si="28"/>
        <v>3</v>
      </c>
      <c r="G490" s="1668">
        <f>SUM(G491)</f>
        <v>0</v>
      </c>
      <c r="H490" s="1586" t="s">
        <v>1668</v>
      </c>
      <c r="I490" s="1795"/>
      <c r="J490" s="1637"/>
      <c r="K490" s="1592"/>
      <c r="L490" s="1591" t="s">
        <v>60</v>
      </c>
      <c r="M490" s="1799"/>
      <c r="N490" s="1674"/>
    </row>
    <row r="491" spans="1:14" ht="30.6">
      <c r="A491" s="1804">
        <v>1</v>
      </c>
      <c r="B491" s="1619" t="s">
        <v>2148</v>
      </c>
      <c r="C491" s="1805" t="s">
        <v>61</v>
      </c>
      <c r="D491" s="1806">
        <f t="shared" si="21"/>
        <v>3</v>
      </c>
      <c r="E491" s="1806"/>
      <c r="F491" s="1806">
        <v>3</v>
      </c>
      <c r="G491" s="1806"/>
      <c r="H491" s="1805" t="s">
        <v>390</v>
      </c>
      <c r="I491" s="1807" t="s">
        <v>1110</v>
      </c>
      <c r="J491" s="1808" t="s">
        <v>2082</v>
      </c>
      <c r="K491" s="1805"/>
      <c r="L491" s="1619" t="s">
        <v>2148</v>
      </c>
      <c r="M491" s="1809" t="s">
        <v>1405</v>
      </c>
      <c r="N491" s="1805"/>
    </row>
    <row r="492" spans="1:14">
      <c r="B492" s="1709"/>
    </row>
  </sheetData>
  <mergeCells count="13">
    <mergeCell ref="D3:F3"/>
    <mergeCell ref="G3:G4"/>
    <mergeCell ref="M3:M4"/>
    <mergeCell ref="N3:N4"/>
    <mergeCell ref="L3:L4"/>
    <mergeCell ref="B3:B4"/>
    <mergeCell ref="C3:C4"/>
    <mergeCell ref="H3:H4"/>
    <mergeCell ref="I3:I4"/>
    <mergeCell ref="J3:J4"/>
    <mergeCell ref="K3:K4"/>
    <mergeCell ref="A2:J2"/>
    <mergeCell ref="A3:A4"/>
  </mergeCells>
  <pageMargins left="0.73" right="0.16" top="0.36" bottom="0.59" header="0.24" footer="0.2"/>
  <pageSetup paperSize="9" scale="70" orientation="portrait" verticalDpi="0" r:id="rId1"/>
  <headerFooter>
    <oddFooter>&amp;A&amp;RPage &amp;P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2"/>
  <sheetViews>
    <sheetView zoomScaleNormal="100" workbookViewId="0">
      <selection sqref="A1:XFD1048576"/>
    </sheetView>
  </sheetViews>
  <sheetFormatPr defaultRowHeight="16.2"/>
  <cols>
    <col min="2" max="2" width="29.5" customWidth="1"/>
  </cols>
  <sheetData>
    <row r="1" spans="1:29">
      <c r="A1" s="78" t="s">
        <v>23</v>
      </c>
    </row>
    <row r="3" spans="1:29">
      <c r="A3" s="1370" t="s">
        <v>251</v>
      </c>
      <c r="B3" s="1370"/>
      <c r="C3" s="1370"/>
      <c r="D3" s="1370"/>
      <c r="E3" s="1370"/>
      <c r="F3" s="1370"/>
      <c r="G3" s="1370"/>
      <c r="H3" s="1370"/>
      <c r="I3" s="1370"/>
      <c r="J3" s="1370"/>
      <c r="K3" s="1370"/>
      <c r="L3" s="1370"/>
      <c r="M3" s="1370"/>
      <c r="N3" s="1370"/>
      <c r="O3" s="1370"/>
      <c r="P3" s="1370"/>
      <c r="Q3" s="1370"/>
    </row>
    <row r="4" spans="1:29">
      <c r="A4" s="1436" t="s">
        <v>311</v>
      </c>
      <c r="B4" s="1436"/>
      <c r="C4" s="1436"/>
      <c r="D4" s="1436"/>
      <c r="E4" s="1436"/>
      <c r="F4" s="1436"/>
      <c r="G4" s="1436"/>
      <c r="H4" s="1436"/>
      <c r="I4" s="1436"/>
      <c r="J4" s="1436"/>
      <c r="K4" s="1436"/>
      <c r="L4" s="1436"/>
      <c r="M4" s="1436"/>
      <c r="N4" s="1436"/>
      <c r="O4" s="1436"/>
      <c r="P4" s="1436"/>
      <c r="Q4" s="1436"/>
    </row>
    <row r="6" spans="1:29" ht="16.5" thickBot="1">
      <c r="A6" s="79"/>
    </row>
    <row r="7" spans="1:29" s="14" customFormat="1" ht="60.3" customHeight="1" thickBot="1">
      <c r="A7" s="101" t="s">
        <v>0</v>
      </c>
      <c r="B7" s="80" t="s">
        <v>181</v>
      </c>
      <c r="C7" s="80" t="s">
        <v>32</v>
      </c>
      <c r="D7" s="1437" t="s">
        <v>185</v>
      </c>
      <c r="E7" s="1438"/>
      <c r="F7" s="1439" t="s">
        <v>187</v>
      </c>
      <c r="G7" s="1440"/>
      <c r="H7" s="1439" t="s">
        <v>189</v>
      </c>
      <c r="I7" s="1440"/>
      <c r="J7" s="1363" t="s">
        <v>252</v>
      </c>
      <c r="K7" s="1365"/>
      <c r="L7" s="1437" t="s">
        <v>193</v>
      </c>
      <c r="M7" s="1438"/>
      <c r="N7" s="1439" t="s">
        <v>195</v>
      </c>
      <c r="O7" s="1440"/>
      <c r="P7" s="1437" t="s">
        <v>253</v>
      </c>
      <c r="Q7" s="1438"/>
      <c r="R7" s="1437" t="s">
        <v>282</v>
      </c>
      <c r="S7" s="1438"/>
      <c r="T7" s="1437" t="s">
        <v>201</v>
      </c>
      <c r="U7" s="1438"/>
      <c r="V7" s="1437" t="s">
        <v>205</v>
      </c>
      <c r="W7" s="1438"/>
      <c r="X7" s="1437" t="s">
        <v>283</v>
      </c>
      <c r="Y7" s="1438"/>
      <c r="Z7" s="1437" t="s">
        <v>207</v>
      </c>
      <c r="AA7" s="1438"/>
      <c r="AB7" s="1437" t="s">
        <v>209</v>
      </c>
      <c r="AC7" s="1438"/>
    </row>
    <row r="8" spans="1:29" s="14" customFormat="1" ht="16.5" thickBot="1">
      <c r="A8" s="105"/>
      <c r="B8" s="104"/>
      <c r="C8" s="104"/>
      <c r="D8" s="34" t="s">
        <v>169</v>
      </c>
      <c r="E8" s="34" t="s">
        <v>254</v>
      </c>
      <c r="F8" s="34" t="s">
        <v>169</v>
      </c>
      <c r="G8" s="34" t="s">
        <v>254</v>
      </c>
      <c r="H8" s="34" t="s">
        <v>169</v>
      </c>
      <c r="I8" s="34" t="s">
        <v>254</v>
      </c>
      <c r="J8" s="34" t="s">
        <v>169</v>
      </c>
      <c r="K8" s="34" t="s">
        <v>254</v>
      </c>
      <c r="L8" s="34" t="s">
        <v>169</v>
      </c>
      <c r="M8" s="34" t="s">
        <v>254</v>
      </c>
      <c r="N8" s="34" t="s">
        <v>169</v>
      </c>
      <c r="O8" s="34" t="s">
        <v>254</v>
      </c>
      <c r="P8" s="34" t="s">
        <v>169</v>
      </c>
      <c r="Q8" s="34" t="s">
        <v>254</v>
      </c>
      <c r="R8" s="34" t="s">
        <v>169</v>
      </c>
      <c r="S8" s="34" t="s">
        <v>254</v>
      </c>
      <c r="T8" s="34" t="s">
        <v>169</v>
      </c>
      <c r="U8" s="34" t="s">
        <v>254</v>
      </c>
      <c r="V8" s="34" t="s">
        <v>169</v>
      </c>
      <c r="W8" s="34" t="s">
        <v>254</v>
      </c>
      <c r="X8" s="34" t="s">
        <v>169</v>
      </c>
      <c r="Y8" s="34" t="s">
        <v>254</v>
      </c>
      <c r="Z8" s="34" t="s">
        <v>169</v>
      </c>
      <c r="AA8" s="34" t="s">
        <v>254</v>
      </c>
      <c r="AB8" s="34" t="s">
        <v>169</v>
      </c>
      <c r="AC8" s="34" t="s">
        <v>254</v>
      </c>
    </row>
    <row r="9" spans="1:29" ht="16.5" thickBot="1">
      <c r="A9" s="29">
        <v>1</v>
      </c>
      <c r="B9" s="30" t="s">
        <v>35</v>
      </c>
      <c r="C9" s="30" t="s">
        <v>36</v>
      </c>
      <c r="D9" s="16"/>
      <c r="E9" s="16"/>
      <c r="F9" s="16"/>
      <c r="G9" s="16"/>
      <c r="H9" s="16"/>
      <c r="I9" s="16"/>
      <c r="J9" s="16"/>
      <c r="K9" s="16"/>
      <c r="L9" s="16"/>
      <c r="M9" s="16"/>
      <c r="N9" s="16"/>
      <c r="O9" s="16"/>
      <c r="P9" s="16"/>
      <c r="Q9" s="16"/>
      <c r="R9" s="16"/>
      <c r="S9" s="16"/>
      <c r="T9" s="16"/>
      <c r="U9" s="16"/>
      <c r="V9" s="16"/>
      <c r="W9" s="16"/>
      <c r="X9" s="16"/>
      <c r="Y9" s="16"/>
      <c r="Z9" s="16"/>
      <c r="AA9" s="16"/>
      <c r="AB9" s="16"/>
      <c r="AC9" s="16"/>
    </row>
    <row r="10" spans="1:29" ht="16.5" thickBot="1">
      <c r="A10" s="18"/>
      <c r="B10" s="32" t="s">
        <v>37</v>
      </c>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row>
    <row r="11" spans="1:29" ht="16.5" thickBot="1">
      <c r="A11" s="33" t="s">
        <v>38</v>
      </c>
      <c r="B11" s="26" t="s">
        <v>39</v>
      </c>
      <c r="C11" s="26" t="s">
        <v>40</v>
      </c>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row>
    <row r="12" spans="1:29" ht="16.5" thickBot="1">
      <c r="A12" s="18"/>
      <c r="B12" s="32" t="s">
        <v>41</v>
      </c>
      <c r="C12" s="32" t="s">
        <v>42</v>
      </c>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row>
    <row r="13" spans="1:29" ht="16.5" thickBot="1">
      <c r="A13" s="33" t="s">
        <v>43</v>
      </c>
      <c r="B13" s="26" t="s">
        <v>44</v>
      </c>
      <c r="C13" s="26" t="s">
        <v>45</v>
      </c>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row>
    <row r="14" spans="1:29" ht="16.5" thickBot="1">
      <c r="A14" s="33" t="s">
        <v>46</v>
      </c>
      <c r="B14" s="26" t="s">
        <v>47</v>
      </c>
      <c r="C14" s="26" t="s">
        <v>48</v>
      </c>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row>
    <row r="15" spans="1:29" ht="16.5" thickBot="1">
      <c r="A15" s="33" t="s">
        <v>49</v>
      </c>
      <c r="B15" s="26" t="s">
        <v>50</v>
      </c>
      <c r="C15" s="26" t="s">
        <v>51</v>
      </c>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row>
    <row r="16" spans="1:29" ht="16.5" thickBot="1">
      <c r="A16" s="33" t="s">
        <v>52</v>
      </c>
      <c r="B16" s="26" t="s">
        <v>53</v>
      </c>
      <c r="C16" s="26" t="s">
        <v>54</v>
      </c>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row>
    <row r="17" spans="1:29" ht="16.5" thickBot="1">
      <c r="A17" s="33" t="s">
        <v>55</v>
      </c>
      <c r="B17" s="26" t="s">
        <v>56</v>
      </c>
      <c r="C17" s="26" t="s">
        <v>57</v>
      </c>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row>
    <row r="18" spans="1:29" ht="16.5" thickBot="1">
      <c r="A18" s="18"/>
      <c r="B18" s="32" t="s">
        <v>182</v>
      </c>
      <c r="C18" s="32" t="s">
        <v>58</v>
      </c>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row>
    <row r="19" spans="1:29" ht="16.5" thickBot="1">
      <c r="A19" s="33" t="s">
        <v>59</v>
      </c>
      <c r="B19" s="26" t="s">
        <v>60</v>
      </c>
      <c r="C19" s="26" t="s">
        <v>61</v>
      </c>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row>
    <row r="20" spans="1:29" ht="16.5" thickBot="1">
      <c r="A20" s="33" t="s">
        <v>62</v>
      </c>
      <c r="B20" s="26" t="s">
        <v>63</v>
      </c>
      <c r="C20" s="26" t="s">
        <v>64</v>
      </c>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row>
    <row r="21" spans="1:29" ht="16.5" thickBot="1">
      <c r="A21" s="33" t="s">
        <v>65</v>
      </c>
      <c r="B21" s="26" t="s">
        <v>66</v>
      </c>
      <c r="C21" s="26" t="s">
        <v>67</v>
      </c>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row>
    <row r="22" spans="1:29" ht="16.5" thickBot="1">
      <c r="A22" s="29">
        <v>2</v>
      </c>
      <c r="B22" s="30" t="s">
        <v>68</v>
      </c>
      <c r="C22" s="30" t="s">
        <v>69</v>
      </c>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row>
    <row r="23" spans="1:29" ht="16.5" thickBot="1">
      <c r="A23" s="18"/>
      <c r="B23" s="32" t="s">
        <v>37</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row>
    <row r="24" spans="1:29" ht="16.5" thickBot="1">
      <c r="A24" s="33" t="s">
        <v>70</v>
      </c>
      <c r="B24" s="26" t="s">
        <v>71</v>
      </c>
      <c r="C24" s="26" t="s">
        <v>72</v>
      </c>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row>
    <row r="25" spans="1:29" ht="16.5" thickBot="1">
      <c r="A25" s="33" t="s">
        <v>73</v>
      </c>
      <c r="B25" s="26" t="s">
        <v>74</v>
      </c>
      <c r="C25" s="26" t="s">
        <v>75</v>
      </c>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row>
    <row r="26" spans="1:29" ht="16.5" thickBot="1">
      <c r="A26" s="33" t="s">
        <v>76</v>
      </c>
      <c r="B26" s="26" t="s">
        <v>77</v>
      </c>
      <c r="C26" s="26" t="s">
        <v>78</v>
      </c>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row>
    <row r="27" spans="1:29" ht="16.5" thickBot="1">
      <c r="A27" s="33" t="s">
        <v>79</v>
      </c>
      <c r="B27" s="26" t="s">
        <v>80</v>
      </c>
      <c r="C27" s="26" t="s">
        <v>81</v>
      </c>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row>
    <row r="28" spans="1:29" ht="16.5" thickBot="1">
      <c r="A28" s="33" t="s">
        <v>82</v>
      </c>
      <c r="B28" s="26" t="s">
        <v>83</v>
      </c>
      <c r="C28" s="26" t="s">
        <v>84</v>
      </c>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row>
    <row r="29" spans="1:29" ht="16.5" thickBot="1">
      <c r="A29" s="33" t="s">
        <v>85</v>
      </c>
      <c r="B29" s="26" t="s">
        <v>86</v>
      </c>
      <c r="C29" s="26" t="s">
        <v>87</v>
      </c>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row>
    <row r="30" spans="1:29" ht="16.5" thickBot="1">
      <c r="A30" s="33" t="s">
        <v>88</v>
      </c>
      <c r="B30" s="26" t="s">
        <v>89</v>
      </c>
      <c r="C30" s="26" t="s">
        <v>90</v>
      </c>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row>
    <row r="31" spans="1:29" ht="16.5" thickBot="1">
      <c r="A31" s="33" t="s">
        <v>91</v>
      </c>
      <c r="B31" s="26" t="s">
        <v>92</v>
      </c>
      <c r="C31" s="26" t="s">
        <v>93</v>
      </c>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row>
    <row r="32" spans="1:29" ht="21.6">
      <c r="A32" s="110" t="s">
        <v>94</v>
      </c>
      <c r="B32" s="25" t="s">
        <v>174</v>
      </c>
      <c r="C32" s="110" t="s">
        <v>95</v>
      </c>
      <c r="D32" s="94"/>
      <c r="E32" s="94"/>
      <c r="F32" s="94"/>
      <c r="G32" s="94"/>
      <c r="H32" s="94"/>
      <c r="I32" s="94"/>
      <c r="J32" s="94"/>
      <c r="K32" s="94"/>
      <c r="L32" s="94"/>
      <c r="M32" s="94"/>
      <c r="N32" s="94"/>
      <c r="O32" s="94"/>
      <c r="P32" s="94"/>
      <c r="Q32" s="94"/>
      <c r="R32" s="94"/>
      <c r="S32" s="94"/>
      <c r="T32" s="94"/>
      <c r="U32" s="94"/>
      <c r="V32" s="94"/>
      <c r="W32" s="94"/>
      <c r="X32" s="94"/>
      <c r="Y32" s="94"/>
      <c r="Z32" s="94"/>
      <c r="AA32" s="94"/>
      <c r="AB32" s="94"/>
      <c r="AC32" s="94"/>
    </row>
    <row r="33" spans="1:29" ht="16.5" thickBot="1">
      <c r="A33" s="18"/>
      <c r="B33" s="32" t="s">
        <v>37</v>
      </c>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row>
    <row r="34" spans="1:29" ht="16.5" thickBot="1">
      <c r="A34" s="33" t="s">
        <v>96</v>
      </c>
      <c r="B34" s="26" t="s">
        <v>97</v>
      </c>
      <c r="C34" s="26" t="s">
        <v>98</v>
      </c>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row>
    <row r="35" spans="1:29" ht="16.5" thickBot="1">
      <c r="A35" s="33" t="s">
        <v>96</v>
      </c>
      <c r="B35" s="26" t="s">
        <v>99</v>
      </c>
      <c r="C35" s="26" t="s">
        <v>100</v>
      </c>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row>
    <row r="36" spans="1:29" ht="16.5" thickBot="1">
      <c r="A36" s="33" t="s">
        <v>96</v>
      </c>
      <c r="B36" s="26" t="s">
        <v>101</v>
      </c>
      <c r="C36" s="26" t="s">
        <v>102</v>
      </c>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row>
    <row r="37" spans="1:29" ht="16.5" thickBot="1">
      <c r="A37" s="33" t="s">
        <v>96</v>
      </c>
      <c r="B37" s="26" t="s">
        <v>103</v>
      </c>
      <c r="C37" s="26" t="s">
        <v>104</v>
      </c>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row>
    <row r="38" spans="1:29" ht="16.5" thickBot="1">
      <c r="A38" s="33" t="s">
        <v>96</v>
      </c>
      <c r="B38" s="26" t="s">
        <v>105</v>
      </c>
      <c r="C38" s="26" t="s">
        <v>106</v>
      </c>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row>
    <row r="39" spans="1:29" ht="16.5" thickBot="1">
      <c r="A39" s="33" t="s">
        <v>96</v>
      </c>
      <c r="B39" s="26" t="s">
        <v>107</v>
      </c>
      <c r="C39" s="26" t="s">
        <v>108</v>
      </c>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row>
    <row r="40" spans="1:29" ht="16.5" thickBot="1">
      <c r="A40" s="33" t="s">
        <v>96</v>
      </c>
      <c r="B40" s="26" t="s">
        <v>109</v>
      </c>
      <c r="C40" s="26" t="s">
        <v>110</v>
      </c>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row>
    <row r="41" spans="1:29" ht="16.5" thickBot="1">
      <c r="A41" s="33" t="s">
        <v>96</v>
      </c>
      <c r="B41" s="26" t="s">
        <v>111</v>
      </c>
      <c r="C41" s="26" t="s">
        <v>112</v>
      </c>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row>
    <row r="42" spans="1:29" ht="16.5" thickBot="1">
      <c r="A42" s="33" t="s">
        <v>96</v>
      </c>
      <c r="B42" s="26" t="s">
        <v>113</v>
      </c>
      <c r="C42" s="26" t="s">
        <v>114</v>
      </c>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row>
    <row r="43" spans="1:29" ht="16.5" thickBot="1">
      <c r="A43" s="33" t="s">
        <v>96</v>
      </c>
      <c r="B43" s="26" t="s">
        <v>115</v>
      </c>
      <c r="C43" s="26" t="s">
        <v>116</v>
      </c>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row>
    <row r="44" spans="1:29" ht="16.5" thickBot="1">
      <c r="A44" s="33" t="s">
        <v>96</v>
      </c>
      <c r="B44" s="26" t="s">
        <v>117</v>
      </c>
      <c r="C44" s="26" t="s">
        <v>118</v>
      </c>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row>
    <row r="45" spans="1:29" ht="16.5" thickBot="1">
      <c r="A45" s="33" t="s">
        <v>96</v>
      </c>
      <c r="B45" s="26" t="s">
        <v>119</v>
      </c>
      <c r="C45" s="26" t="s">
        <v>120</v>
      </c>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row>
    <row r="46" spans="1:29">
      <c r="A46" s="110" t="s">
        <v>96</v>
      </c>
      <c r="B46" s="81" t="s">
        <v>121</v>
      </c>
      <c r="C46" s="110" t="s">
        <v>122</v>
      </c>
      <c r="D46" s="94"/>
      <c r="E46" s="94"/>
      <c r="F46" s="94"/>
      <c r="G46" s="94"/>
      <c r="H46" s="94"/>
      <c r="I46" s="94"/>
      <c r="J46" s="94"/>
      <c r="K46" s="94"/>
      <c r="L46" s="94"/>
      <c r="M46" s="94"/>
      <c r="N46" s="94"/>
      <c r="O46" s="94"/>
      <c r="P46" s="94"/>
      <c r="Q46" s="94"/>
      <c r="R46" s="94"/>
      <c r="S46" s="94"/>
      <c r="T46" s="94"/>
      <c r="U46" s="94"/>
      <c r="V46" s="94"/>
      <c r="W46" s="94"/>
      <c r="X46" s="94"/>
      <c r="Y46" s="94"/>
      <c r="Z46" s="94"/>
      <c r="AA46" s="94"/>
      <c r="AB46" s="94"/>
      <c r="AC46" s="94"/>
    </row>
    <row r="47" spans="1:29" ht="16.5" thickBot="1">
      <c r="A47" s="33" t="s">
        <v>96</v>
      </c>
      <c r="B47" s="26" t="s">
        <v>123</v>
      </c>
      <c r="C47" s="26" t="s">
        <v>124</v>
      </c>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row>
    <row r="48" spans="1:29" ht="16.5" thickBot="1">
      <c r="A48" s="33" t="s">
        <v>96</v>
      </c>
      <c r="B48" s="26" t="s">
        <v>125</v>
      </c>
      <c r="C48" s="26" t="s">
        <v>126</v>
      </c>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row>
    <row r="49" spans="1:29" ht="16.5" thickBot="1">
      <c r="A49" s="33" t="s">
        <v>96</v>
      </c>
      <c r="B49" s="26" t="s">
        <v>127</v>
      </c>
      <c r="C49" s="26" t="s">
        <v>128</v>
      </c>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row>
    <row r="50" spans="1:29" ht="16.5" thickBot="1">
      <c r="A50" s="33" t="s">
        <v>129</v>
      </c>
      <c r="B50" s="26" t="s">
        <v>130</v>
      </c>
      <c r="C50" s="26" t="s">
        <v>131</v>
      </c>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row>
    <row r="51" spans="1:29" ht="16.5" thickBot="1">
      <c r="A51" s="33" t="s">
        <v>132</v>
      </c>
      <c r="B51" s="26" t="s">
        <v>133</v>
      </c>
      <c r="C51" s="26" t="s">
        <v>134</v>
      </c>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6"/>
    </row>
    <row r="52" spans="1:29" ht="16.5" thickBot="1">
      <c r="A52" s="33" t="s">
        <v>135</v>
      </c>
      <c r="B52" s="26" t="s">
        <v>136</v>
      </c>
      <c r="C52" s="26" t="s">
        <v>137</v>
      </c>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row>
    <row r="53" spans="1:29" ht="16.5" thickBot="1">
      <c r="A53" s="33" t="s">
        <v>138</v>
      </c>
      <c r="B53" s="26" t="s">
        <v>139</v>
      </c>
      <c r="C53" s="26" t="s">
        <v>140</v>
      </c>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row>
    <row r="54" spans="1:29" ht="16.5" thickBot="1">
      <c r="A54" s="33" t="s">
        <v>141</v>
      </c>
      <c r="B54" s="26" t="s">
        <v>142</v>
      </c>
      <c r="C54" s="26" t="s">
        <v>143</v>
      </c>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row>
    <row r="55" spans="1:29" ht="16.5" thickBot="1">
      <c r="A55" s="33" t="s">
        <v>144</v>
      </c>
      <c r="B55" s="26" t="s">
        <v>145</v>
      </c>
      <c r="C55" s="26" t="s">
        <v>146</v>
      </c>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row>
    <row r="56" spans="1:29" ht="16.5" thickBot="1">
      <c r="A56" s="33" t="s">
        <v>147</v>
      </c>
      <c r="B56" s="26" t="s">
        <v>148</v>
      </c>
      <c r="C56" s="26" t="s">
        <v>149</v>
      </c>
      <c r="D56" s="16"/>
      <c r="E56" s="16"/>
      <c r="F56" s="16"/>
      <c r="G56" s="16"/>
      <c r="H56" s="16"/>
      <c r="I56" s="16"/>
      <c r="J56" s="16"/>
      <c r="K56" s="16"/>
      <c r="L56" s="16"/>
      <c r="M56" s="16"/>
      <c r="N56" s="16"/>
      <c r="O56" s="16"/>
      <c r="P56" s="16"/>
      <c r="Q56" s="16"/>
      <c r="R56" s="16"/>
      <c r="S56" s="16"/>
      <c r="T56" s="16"/>
      <c r="U56" s="16"/>
      <c r="V56" s="16"/>
      <c r="W56" s="16"/>
      <c r="X56" s="16"/>
      <c r="Y56" s="16"/>
      <c r="Z56" s="16"/>
      <c r="AA56" s="16"/>
      <c r="AB56" s="16"/>
      <c r="AC56" s="16"/>
    </row>
    <row r="57" spans="1:29" ht="16.5" thickBot="1">
      <c r="A57" s="33" t="s">
        <v>150</v>
      </c>
      <c r="B57" s="26" t="s">
        <v>151</v>
      </c>
      <c r="C57" s="26" t="s">
        <v>152</v>
      </c>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row>
    <row r="58" spans="1:29" ht="16.5" thickBot="1">
      <c r="A58" s="33" t="s">
        <v>153</v>
      </c>
      <c r="B58" s="26" t="s">
        <v>154</v>
      </c>
      <c r="C58" s="26" t="s">
        <v>155</v>
      </c>
      <c r="D58" s="16"/>
      <c r="E58" s="16"/>
      <c r="F58" s="16"/>
      <c r="G58" s="16"/>
      <c r="H58" s="16"/>
      <c r="I58" s="16"/>
      <c r="J58" s="16"/>
      <c r="K58" s="16"/>
      <c r="L58" s="16"/>
      <c r="M58" s="16"/>
      <c r="N58" s="16"/>
      <c r="O58" s="16"/>
      <c r="P58" s="16"/>
      <c r="Q58" s="16"/>
      <c r="R58" s="16"/>
      <c r="S58" s="16"/>
      <c r="T58" s="16"/>
      <c r="U58" s="16"/>
      <c r="V58" s="16"/>
      <c r="W58" s="16"/>
      <c r="X58" s="16"/>
      <c r="Y58" s="16"/>
      <c r="Z58" s="16"/>
      <c r="AA58" s="16"/>
      <c r="AB58" s="16"/>
      <c r="AC58" s="16"/>
    </row>
    <row r="59" spans="1:29" ht="16.5" thickBot="1">
      <c r="A59" s="33" t="s">
        <v>156</v>
      </c>
      <c r="B59" s="26" t="s">
        <v>157</v>
      </c>
      <c r="C59" s="26" t="s">
        <v>158</v>
      </c>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row>
    <row r="60" spans="1:29" ht="16.5" thickBot="1">
      <c r="A60" s="33" t="s">
        <v>159</v>
      </c>
      <c r="B60" s="26" t="s">
        <v>160</v>
      </c>
      <c r="C60" s="26" t="s">
        <v>161</v>
      </c>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row>
    <row r="61" spans="1:29" ht="16.5" thickBot="1">
      <c r="A61" s="33" t="s">
        <v>162</v>
      </c>
      <c r="B61" s="26" t="s">
        <v>163</v>
      </c>
      <c r="C61" s="26" t="s">
        <v>164</v>
      </c>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row>
    <row r="62" spans="1:29" ht="16.5" thickBot="1">
      <c r="A62" s="29">
        <v>3</v>
      </c>
      <c r="B62" s="30" t="s">
        <v>165</v>
      </c>
      <c r="C62" s="30" t="s">
        <v>166</v>
      </c>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row>
  </sheetData>
  <mergeCells count="15">
    <mergeCell ref="J7:K7"/>
    <mergeCell ref="A3:Q3"/>
    <mergeCell ref="A4:Q4"/>
    <mergeCell ref="AB7:AC7"/>
    <mergeCell ref="X7:Y7"/>
    <mergeCell ref="Z7:AA7"/>
    <mergeCell ref="T7:U7"/>
    <mergeCell ref="V7:W7"/>
    <mergeCell ref="P7:Q7"/>
    <mergeCell ref="R7:S7"/>
    <mergeCell ref="L7:M7"/>
    <mergeCell ref="N7:O7"/>
    <mergeCell ref="H7:I7"/>
    <mergeCell ref="D7:E7"/>
    <mergeCell ref="F7:G7"/>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64"/>
  <sheetViews>
    <sheetView workbookViewId="0">
      <selection activeCell="A3" sqref="A3:BE3"/>
    </sheetView>
  </sheetViews>
  <sheetFormatPr defaultRowHeight="15.3"/>
  <cols>
    <col min="1" max="1" width="8.7265625" style="44"/>
    <col min="2" max="2" width="32.86328125" style="44" customWidth="1"/>
    <col min="3" max="16384" width="8.7265625" style="44"/>
  </cols>
  <sheetData>
    <row r="1" spans="1:57">
      <c r="A1" s="82" t="s">
        <v>25</v>
      </c>
    </row>
    <row r="2" spans="1:57">
      <c r="A2" s="1444" t="s">
        <v>255</v>
      </c>
      <c r="B2" s="1444"/>
      <c r="C2" s="1444"/>
      <c r="D2" s="1444"/>
      <c r="E2" s="1444"/>
      <c r="F2" s="1444"/>
      <c r="G2" s="1444"/>
      <c r="H2" s="1444"/>
      <c r="I2" s="1444"/>
      <c r="J2" s="1444"/>
      <c r="K2" s="1444"/>
      <c r="L2" s="1444"/>
      <c r="M2" s="1444"/>
      <c r="N2" s="1444"/>
      <c r="O2" s="1444"/>
      <c r="P2" s="1444"/>
      <c r="Q2" s="1444"/>
      <c r="R2" s="1444"/>
      <c r="S2" s="1444"/>
      <c r="T2" s="1444"/>
      <c r="U2" s="1444"/>
      <c r="V2" s="1444"/>
      <c r="W2" s="1444"/>
      <c r="X2" s="1444"/>
      <c r="Y2" s="1444"/>
      <c r="Z2" s="1444"/>
      <c r="AA2" s="1444"/>
      <c r="AB2" s="1444"/>
      <c r="AC2" s="1444"/>
      <c r="AD2" s="1444"/>
      <c r="AE2" s="1444"/>
      <c r="AF2" s="1444"/>
      <c r="AG2" s="1444"/>
      <c r="AH2" s="1444"/>
      <c r="AI2" s="1444"/>
      <c r="AJ2" s="1444"/>
      <c r="AK2" s="1444"/>
      <c r="AL2" s="1444"/>
      <c r="AM2" s="1444"/>
      <c r="AN2" s="1444"/>
      <c r="AO2" s="1444"/>
      <c r="AP2" s="1444"/>
      <c r="AQ2" s="1444"/>
      <c r="AR2" s="1444"/>
      <c r="AS2" s="1444"/>
      <c r="AT2" s="1444"/>
      <c r="AU2" s="1444"/>
      <c r="AV2" s="1444"/>
      <c r="AW2" s="1444"/>
      <c r="AX2" s="1444"/>
      <c r="AY2" s="1444"/>
      <c r="AZ2" s="1444"/>
      <c r="BA2" s="1444"/>
      <c r="BB2" s="1444"/>
      <c r="BC2" s="1444"/>
      <c r="BD2" s="1444"/>
      <c r="BE2" s="1444"/>
    </row>
    <row r="3" spans="1:57">
      <c r="A3" s="1444" t="s">
        <v>311</v>
      </c>
      <c r="B3" s="1444"/>
      <c r="C3" s="1444"/>
      <c r="D3" s="1444"/>
      <c r="E3" s="1444"/>
      <c r="F3" s="1444"/>
      <c r="G3" s="1444"/>
      <c r="H3" s="1444"/>
      <c r="I3" s="1444"/>
      <c r="J3" s="1444"/>
      <c r="K3" s="1444"/>
      <c r="L3" s="1444"/>
      <c r="M3" s="1444"/>
      <c r="N3" s="1444"/>
      <c r="O3" s="1444"/>
      <c r="P3" s="1444"/>
      <c r="Q3" s="1444"/>
      <c r="R3" s="1444"/>
      <c r="S3" s="1444"/>
      <c r="T3" s="1444"/>
      <c r="U3" s="1444"/>
      <c r="V3" s="1444"/>
      <c r="W3" s="1444"/>
      <c r="X3" s="1444"/>
      <c r="Y3" s="1444"/>
      <c r="Z3" s="1444"/>
      <c r="AA3" s="1444"/>
      <c r="AB3" s="1444"/>
      <c r="AC3" s="1444"/>
      <c r="AD3" s="1444"/>
      <c r="AE3" s="1444"/>
      <c r="AF3" s="1444"/>
      <c r="AG3" s="1444"/>
      <c r="AH3" s="1444"/>
      <c r="AI3" s="1444"/>
      <c r="AJ3" s="1444"/>
      <c r="AK3" s="1444"/>
      <c r="AL3" s="1444"/>
      <c r="AM3" s="1444"/>
      <c r="AN3" s="1444"/>
      <c r="AO3" s="1444"/>
      <c r="AP3" s="1444"/>
      <c r="AQ3" s="1444"/>
      <c r="AR3" s="1444"/>
      <c r="AS3" s="1444"/>
      <c r="AT3" s="1444"/>
      <c r="AU3" s="1444"/>
      <c r="AV3" s="1444"/>
      <c r="AW3" s="1444"/>
      <c r="AX3" s="1444"/>
      <c r="AY3" s="1444"/>
      <c r="AZ3" s="1444"/>
      <c r="BA3" s="1444"/>
      <c r="BB3" s="1444"/>
      <c r="BC3" s="1444"/>
      <c r="BD3" s="1444"/>
      <c r="BE3" s="1444"/>
    </row>
    <row r="4" spans="1:57">
      <c r="A4" s="83" t="s">
        <v>30</v>
      </c>
    </row>
    <row r="5" spans="1:57" ht="15.6" thickBot="1"/>
    <row r="6" spans="1:57">
      <c r="A6" s="1445" t="s">
        <v>0</v>
      </c>
      <c r="B6" s="1447" t="s">
        <v>31</v>
      </c>
      <c r="C6" s="1447" t="s">
        <v>32</v>
      </c>
      <c r="D6" s="1449" t="s">
        <v>256</v>
      </c>
      <c r="E6" s="1441" t="s">
        <v>257</v>
      </c>
      <c r="F6" s="1442"/>
      <c r="G6" s="1442"/>
      <c r="H6" s="1442"/>
      <c r="I6" s="1442"/>
      <c r="J6" s="1442"/>
      <c r="K6" s="1442"/>
      <c r="L6" s="1442"/>
      <c r="M6" s="1442"/>
      <c r="N6" s="1442"/>
      <c r="O6" s="1442"/>
      <c r="P6" s="1442"/>
      <c r="Q6" s="1442"/>
      <c r="R6" s="1442"/>
      <c r="S6" s="1442"/>
      <c r="T6" s="1442"/>
      <c r="U6" s="1442"/>
      <c r="V6" s="1442"/>
      <c r="W6" s="1442"/>
      <c r="X6" s="1442"/>
      <c r="Y6" s="1442"/>
      <c r="Z6" s="1442"/>
      <c r="AA6" s="1442"/>
      <c r="AB6" s="1442"/>
      <c r="AC6" s="1442"/>
      <c r="AD6" s="1442"/>
      <c r="AE6" s="1442"/>
      <c r="AF6" s="1442"/>
      <c r="AG6" s="1442"/>
      <c r="AH6" s="1442"/>
      <c r="AI6" s="1442"/>
      <c r="AJ6" s="1442"/>
      <c r="AK6" s="1442"/>
      <c r="AL6" s="1442"/>
      <c r="AM6" s="1442"/>
      <c r="AN6" s="1442"/>
      <c r="AO6" s="1442"/>
      <c r="AP6" s="1442"/>
      <c r="AQ6" s="1442"/>
      <c r="AR6" s="1442"/>
      <c r="AS6" s="1442"/>
      <c r="AT6" s="1442"/>
      <c r="AU6" s="1442"/>
      <c r="AV6" s="1442"/>
      <c r="AW6" s="1442"/>
      <c r="AX6" s="1442"/>
      <c r="AY6" s="1442"/>
      <c r="AZ6" s="1442"/>
      <c r="BA6" s="1442"/>
      <c r="BB6" s="1442"/>
      <c r="BC6" s="1443"/>
      <c r="BD6" s="1445" t="s">
        <v>258</v>
      </c>
      <c r="BE6" s="1445" t="s">
        <v>259</v>
      </c>
    </row>
    <row r="7" spans="1:57" ht="16.5" customHeight="1" thickBot="1">
      <c r="A7" s="1446"/>
      <c r="B7" s="1448"/>
      <c r="C7" s="1448"/>
      <c r="D7" s="1446"/>
      <c r="E7" s="84" t="s">
        <v>36</v>
      </c>
      <c r="F7" s="85" t="s">
        <v>40</v>
      </c>
      <c r="G7" s="85" t="s">
        <v>42</v>
      </c>
      <c r="H7" s="85" t="s">
        <v>45</v>
      </c>
      <c r="I7" s="85" t="s">
        <v>48</v>
      </c>
      <c r="J7" s="85" t="s">
        <v>51</v>
      </c>
      <c r="K7" s="85" t="s">
        <v>54</v>
      </c>
      <c r="L7" s="85" t="s">
        <v>57</v>
      </c>
      <c r="M7" s="85" t="s">
        <v>58</v>
      </c>
      <c r="N7" s="85" t="s">
        <v>61</v>
      </c>
      <c r="O7" s="85" t="s">
        <v>64</v>
      </c>
      <c r="P7" s="85" t="s">
        <v>67</v>
      </c>
      <c r="Q7" s="84" t="s">
        <v>69</v>
      </c>
      <c r="R7" s="85" t="s">
        <v>72</v>
      </c>
      <c r="S7" s="85" t="s">
        <v>75</v>
      </c>
      <c r="T7" s="85" t="s">
        <v>78</v>
      </c>
      <c r="U7" s="85" t="s">
        <v>81</v>
      </c>
      <c r="V7" s="85" t="s">
        <v>84</v>
      </c>
      <c r="W7" s="85" t="s">
        <v>87</v>
      </c>
      <c r="X7" s="85" t="s">
        <v>90</v>
      </c>
      <c r="Y7" s="85" t="s">
        <v>93</v>
      </c>
      <c r="Z7" s="85" t="s">
        <v>95</v>
      </c>
      <c r="AA7" s="85" t="s">
        <v>98</v>
      </c>
      <c r="AB7" s="85" t="s">
        <v>100</v>
      </c>
      <c r="AC7" s="85" t="s">
        <v>102</v>
      </c>
      <c r="AD7" s="85" t="s">
        <v>104</v>
      </c>
      <c r="AE7" s="85" t="s">
        <v>106</v>
      </c>
      <c r="AF7" s="85" t="s">
        <v>108</v>
      </c>
      <c r="AG7" s="85" t="s">
        <v>110</v>
      </c>
      <c r="AH7" s="85" t="s">
        <v>112</v>
      </c>
      <c r="AI7" s="85" t="s">
        <v>114</v>
      </c>
      <c r="AJ7" s="85" t="s">
        <v>116</v>
      </c>
      <c r="AK7" s="85" t="s">
        <v>118</v>
      </c>
      <c r="AL7" s="85" t="s">
        <v>120</v>
      </c>
      <c r="AM7" s="85" t="s">
        <v>122</v>
      </c>
      <c r="AN7" s="85" t="s">
        <v>124</v>
      </c>
      <c r="AO7" s="85" t="s">
        <v>126</v>
      </c>
      <c r="AP7" s="85" t="s">
        <v>128</v>
      </c>
      <c r="AQ7" s="85" t="s">
        <v>131</v>
      </c>
      <c r="AR7" s="85" t="s">
        <v>134</v>
      </c>
      <c r="AS7" s="85" t="s">
        <v>137</v>
      </c>
      <c r="AT7" s="85" t="s">
        <v>140</v>
      </c>
      <c r="AU7" s="85" t="s">
        <v>143</v>
      </c>
      <c r="AV7" s="85" t="s">
        <v>146</v>
      </c>
      <c r="AW7" s="85" t="s">
        <v>149</v>
      </c>
      <c r="AX7" s="85" t="s">
        <v>152</v>
      </c>
      <c r="AY7" s="85" t="s">
        <v>155</v>
      </c>
      <c r="AZ7" s="85" t="s">
        <v>158</v>
      </c>
      <c r="BA7" s="85" t="s">
        <v>161</v>
      </c>
      <c r="BB7" s="85" t="s">
        <v>164</v>
      </c>
      <c r="BC7" s="84" t="s">
        <v>166</v>
      </c>
      <c r="BD7" s="1446"/>
      <c r="BE7" s="1446"/>
    </row>
    <row r="8" spans="1:57" ht="15.6" thickBot="1">
      <c r="A8" s="86"/>
      <c r="B8" s="87" t="s">
        <v>260</v>
      </c>
      <c r="C8" s="85"/>
      <c r="D8" s="85"/>
      <c r="E8" s="85"/>
      <c r="F8" s="85"/>
      <c r="G8" s="85"/>
      <c r="H8" s="85"/>
      <c r="I8" s="85"/>
      <c r="J8" s="85"/>
      <c r="K8" s="85"/>
      <c r="L8" s="85"/>
      <c r="M8" s="85"/>
      <c r="N8" s="85"/>
      <c r="O8" s="85"/>
      <c r="P8" s="85"/>
      <c r="Q8" s="85"/>
      <c r="R8" s="85"/>
      <c r="S8" s="85"/>
      <c r="T8" s="85"/>
      <c r="U8" s="85"/>
      <c r="V8" s="85"/>
      <c r="W8" s="85"/>
      <c r="X8" s="85"/>
      <c r="Y8" s="85"/>
      <c r="Z8" s="85"/>
      <c r="AA8" s="85"/>
      <c r="AB8" s="85"/>
      <c r="AC8" s="85"/>
      <c r="AD8" s="85"/>
      <c r="AE8" s="85"/>
      <c r="AF8" s="85"/>
      <c r="AG8" s="85"/>
      <c r="AH8" s="85"/>
      <c r="AI8" s="85"/>
      <c r="AJ8" s="85"/>
      <c r="AK8" s="85"/>
      <c r="AL8" s="85"/>
      <c r="AM8" s="85"/>
      <c r="AN8" s="85"/>
      <c r="AO8" s="85"/>
      <c r="AP8" s="85"/>
      <c r="AQ8" s="85"/>
      <c r="AR8" s="85"/>
      <c r="AS8" s="85"/>
      <c r="AT8" s="85"/>
      <c r="AU8" s="85"/>
      <c r="AV8" s="85"/>
      <c r="AW8" s="85"/>
      <c r="AX8" s="85"/>
      <c r="AY8" s="85"/>
      <c r="AZ8" s="85"/>
      <c r="BA8" s="85"/>
      <c r="BB8" s="85"/>
      <c r="BC8" s="85"/>
      <c r="BD8" s="85"/>
      <c r="BE8" s="85"/>
    </row>
    <row r="9" spans="1:57" ht="15.6" thickBot="1">
      <c r="A9" s="88">
        <v>1</v>
      </c>
      <c r="B9" s="89" t="s">
        <v>35</v>
      </c>
      <c r="C9" s="89" t="s">
        <v>36</v>
      </c>
      <c r="D9" s="85"/>
      <c r="E9" s="85"/>
      <c r="F9" s="85"/>
      <c r="G9" s="85"/>
      <c r="H9" s="85"/>
      <c r="I9" s="85"/>
      <c r="J9" s="85"/>
      <c r="K9" s="85"/>
      <c r="L9" s="85"/>
      <c r="M9" s="85"/>
      <c r="N9" s="85"/>
      <c r="O9" s="85"/>
      <c r="P9" s="85"/>
      <c r="Q9" s="85"/>
      <c r="R9" s="85"/>
      <c r="S9" s="85"/>
      <c r="T9" s="85"/>
      <c r="U9" s="85"/>
      <c r="V9" s="85"/>
      <c r="W9" s="85"/>
      <c r="X9" s="85"/>
      <c r="Y9" s="85"/>
      <c r="Z9" s="85"/>
      <c r="AA9" s="85"/>
      <c r="AB9" s="85"/>
      <c r="AC9" s="85"/>
      <c r="AD9" s="85"/>
      <c r="AE9" s="85"/>
      <c r="AF9" s="85"/>
      <c r="AG9" s="85"/>
      <c r="AH9" s="85"/>
      <c r="AI9" s="85"/>
      <c r="AJ9" s="85"/>
      <c r="AK9" s="85"/>
      <c r="AL9" s="85"/>
      <c r="AM9" s="85"/>
      <c r="AN9" s="85"/>
      <c r="AO9" s="85"/>
      <c r="AP9" s="85"/>
      <c r="AQ9" s="85"/>
      <c r="AR9" s="85"/>
      <c r="AS9" s="85"/>
      <c r="AT9" s="85"/>
      <c r="AU9" s="85"/>
      <c r="AV9" s="85"/>
      <c r="AW9" s="85"/>
      <c r="AX9" s="85"/>
      <c r="AY9" s="85"/>
      <c r="AZ9" s="85"/>
      <c r="BA9" s="85"/>
      <c r="BB9" s="85"/>
      <c r="BC9" s="85"/>
      <c r="BD9" s="85"/>
      <c r="BE9" s="85"/>
    </row>
    <row r="10" spans="1:57" ht="15.6" thickBot="1">
      <c r="A10" s="86"/>
      <c r="B10" s="90" t="s">
        <v>37</v>
      </c>
      <c r="C10" s="85"/>
      <c r="D10" s="85"/>
      <c r="E10" s="85"/>
      <c r="F10" s="85"/>
      <c r="G10" s="85"/>
      <c r="H10" s="85"/>
      <c r="I10" s="85"/>
      <c r="J10" s="85"/>
      <c r="K10" s="85"/>
      <c r="L10" s="85"/>
      <c r="M10" s="85"/>
      <c r="N10" s="85"/>
      <c r="O10" s="85"/>
      <c r="P10" s="85"/>
      <c r="Q10" s="85"/>
      <c r="R10" s="85"/>
      <c r="S10" s="85"/>
      <c r="T10" s="85"/>
      <c r="U10" s="85"/>
      <c r="V10" s="85"/>
      <c r="W10" s="85"/>
      <c r="X10" s="85"/>
      <c r="Y10" s="85"/>
      <c r="Z10" s="85"/>
      <c r="AA10" s="85"/>
      <c r="AB10" s="85"/>
      <c r="AC10" s="85"/>
      <c r="AD10" s="85"/>
      <c r="AE10" s="85"/>
      <c r="AF10" s="85"/>
      <c r="AG10" s="85"/>
      <c r="AH10" s="85"/>
      <c r="AI10" s="85"/>
      <c r="AJ10" s="85"/>
      <c r="AK10" s="85"/>
      <c r="AL10" s="85"/>
      <c r="AM10" s="85"/>
      <c r="AN10" s="85"/>
      <c r="AO10" s="85"/>
      <c r="AP10" s="85"/>
      <c r="AQ10" s="85"/>
      <c r="AR10" s="85"/>
      <c r="AS10" s="85"/>
      <c r="AT10" s="85"/>
      <c r="AU10" s="85"/>
      <c r="AV10" s="85"/>
      <c r="AW10" s="85"/>
      <c r="AX10" s="85"/>
      <c r="AY10" s="85"/>
      <c r="AZ10" s="85"/>
      <c r="BA10" s="85"/>
      <c r="BB10" s="85"/>
      <c r="BC10" s="85"/>
      <c r="BD10" s="85"/>
      <c r="BE10" s="85"/>
    </row>
    <row r="11" spans="1:57" ht="15.6" thickBot="1">
      <c r="A11" s="91" t="s">
        <v>38</v>
      </c>
      <c r="B11" s="85" t="s">
        <v>39</v>
      </c>
      <c r="C11" s="85" t="s">
        <v>40</v>
      </c>
      <c r="D11" s="85"/>
      <c r="E11" s="85"/>
      <c r="F11" s="85"/>
      <c r="G11" s="85"/>
      <c r="H11" s="85"/>
      <c r="I11" s="85"/>
      <c r="J11" s="85"/>
      <c r="K11" s="85"/>
      <c r="L11" s="85"/>
      <c r="M11" s="85"/>
      <c r="N11" s="85"/>
      <c r="O11" s="85"/>
      <c r="P11" s="85"/>
      <c r="Q11" s="85"/>
      <c r="R11" s="85"/>
      <c r="S11" s="85"/>
      <c r="T11" s="85"/>
      <c r="U11" s="85"/>
      <c r="V11" s="85"/>
      <c r="W11" s="85"/>
      <c r="X11" s="85"/>
      <c r="Y11" s="85"/>
      <c r="Z11" s="85"/>
      <c r="AA11" s="85"/>
      <c r="AB11" s="85"/>
      <c r="AC11" s="85"/>
      <c r="AD11" s="85"/>
      <c r="AE11" s="85"/>
      <c r="AF11" s="85"/>
      <c r="AG11" s="85"/>
      <c r="AH11" s="85"/>
      <c r="AI11" s="85"/>
      <c r="AJ11" s="85"/>
      <c r="AK11" s="85"/>
      <c r="AL11" s="85"/>
      <c r="AM11" s="85"/>
      <c r="AN11" s="85"/>
      <c r="AO11" s="85"/>
      <c r="AP11" s="85"/>
      <c r="AQ11" s="85"/>
      <c r="AR11" s="85"/>
      <c r="AS11" s="85"/>
      <c r="AT11" s="85"/>
      <c r="AU11" s="85"/>
      <c r="AV11" s="85"/>
      <c r="AW11" s="85"/>
      <c r="AX11" s="85"/>
      <c r="AY11" s="85"/>
      <c r="AZ11" s="85"/>
      <c r="BA11" s="85"/>
      <c r="BB11" s="85"/>
      <c r="BC11" s="85"/>
      <c r="BD11" s="85"/>
      <c r="BE11" s="85"/>
    </row>
    <row r="12" spans="1:57" ht="15.6" thickBot="1">
      <c r="A12" s="86"/>
      <c r="B12" s="90" t="s">
        <v>41</v>
      </c>
      <c r="C12" s="90" t="s">
        <v>42</v>
      </c>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5"/>
      <c r="AU12" s="85"/>
      <c r="AV12" s="85"/>
      <c r="AW12" s="85"/>
      <c r="AX12" s="85"/>
      <c r="AY12" s="85"/>
      <c r="AZ12" s="85"/>
      <c r="BA12" s="85"/>
      <c r="BB12" s="85"/>
      <c r="BC12" s="85"/>
      <c r="BD12" s="85"/>
      <c r="BE12" s="85"/>
    </row>
    <row r="13" spans="1:57" ht="15.6" thickBot="1">
      <c r="A13" s="91" t="s">
        <v>43</v>
      </c>
      <c r="B13" s="85" t="s">
        <v>44</v>
      </c>
      <c r="C13" s="85" t="s">
        <v>45</v>
      </c>
      <c r="D13" s="85"/>
      <c r="E13" s="85"/>
      <c r="F13" s="85"/>
      <c r="G13" s="85"/>
      <c r="H13" s="85"/>
      <c r="I13" s="85"/>
      <c r="J13" s="85"/>
      <c r="K13" s="85"/>
      <c r="L13" s="85"/>
      <c r="M13" s="85"/>
      <c r="N13" s="85"/>
      <c r="O13" s="85"/>
      <c r="P13" s="85"/>
      <c r="Q13" s="85"/>
      <c r="R13" s="85"/>
      <c r="S13" s="85"/>
      <c r="T13" s="85"/>
      <c r="U13" s="85"/>
      <c r="V13" s="85"/>
      <c r="W13" s="85"/>
      <c r="X13" s="85"/>
      <c r="Y13" s="85"/>
      <c r="Z13" s="85"/>
      <c r="AA13" s="85"/>
      <c r="AB13" s="85"/>
      <c r="AC13" s="85"/>
      <c r="AD13" s="85"/>
      <c r="AE13" s="85"/>
      <c r="AF13" s="85"/>
      <c r="AG13" s="85"/>
      <c r="AH13" s="85"/>
      <c r="AI13" s="85"/>
      <c r="AJ13" s="85"/>
      <c r="AK13" s="85"/>
      <c r="AL13" s="85"/>
      <c r="AM13" s="85"/>
      <c r="AN13" s="85"/>
      <c r="AO13" s="85"/>
      <c r="AP13" s="85"/>
      <c r="AQ13" s="85"/>
      <c r="AR13" s="85"/>
      <c r="AS13" s="85"/>
      <c r="AT13" s="85"/>
      <c r="AU13" s="85"/>
      <c r="AV13" s="85"/>
      <c r="AW13" s="85"/>
      <c r="AX13" s="85"/>
      <c r="AY13" s="85"/>
      <c r="AZ13" s="85"/>
      <c r="BA13" s="85"/>
      <c r="BB13" s="85"/>
      <c r="BC13" s="85"/>
      <c r="BD13" s="85"/>
      <c r="BE13" s="85"/>
    </row>
    <row r="14" spans="1:57" ht="15.6" thickBot="1">
      <c r="A14" s="91" t="s">
        <v>46</v>
      </c>
      <c r="B14" s="85" t="s">
        <v>47</v>
      </c>
      <c r="C14" s="85" t="s">
        <v>48</v>
      </c>
      <c r="D14" s="85"/>
      <c r="E14" s="85"/>
      <c r="F14" s="85"/>
      <c r="G14" s="85"/>
      <c r="H14" s="85"/>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c r="BD14" s="85"/>
      <c r="BE14" s="85"/>
    </row>
    <row r="15" spans="1:57" ht="15.6" thickBot="1">
      <c r="A15" s="91" t="s">
        <v>49</v>
      </c>
      <c r="B15" s="85" t="s">
        <v>50</v>
      </c>
      <c r="C15" s="85" t="s">
        <v>51</v>
      </c>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row>
    <row r="16" spans="1:57" ht="15.6" thickBot="1">
      <c r="A16" s="91" t="s">
        <v>52</v>
      </c>
      <c r="B16" s="85" t="s">
        <v>53</v>
      </c>
      <c r="C16" s="85" t="s">
        <v>54</v>
      </c>
      <c r="D16" s="85"/>
      <c r="E16" s="85"/>
      <c r="F16" s="85"/>
      <c r="G16" s="85"/>
      <c r="H16" s="85"/>
      <c r="I16" s="85"/>
      <c r="J16" s="85"/>
      <c r="K16" s="85"/>
      <c r="L16" s="85"/>
      <c r="M16" s="85"/>
      <c r="N16" s="85"/>
      <c r="O16" s="85"/>
      <c r="P16" s="85"/>
      <c r="Q16" s="85"/>
      <c r="R16" s="85"/>
      <c r="S16" s="85"/>
      <c r="T16" s="85"/>
      <c r="U16" s="85"/>
      <c r="V16" s="85"/>
      <c r="W16" s="85"/>
      <c r="X16" s="85"/>
      <c r="Y16" s="85"/>
      <c r="Z16" s="85"/>
      <c r="AA16" s="85"/>
      <c r="AB16" s="85"/>
      <c r="AC16" s="85"/>
      <c r="AD16" s="85"/>
      <c r="AE16" s="85"/>
      <c r="AF16" s="85"/>
      <c r="AG16" s="85"/>
      <c r="AH16" s="85"/>
      <c r="AI16" s="85"/>
      <c r="AJ16" s="85"/>
      <c r="AK16" s="85"/>
      <c r="AL16" s="85"/>
      <c r="AM16" s="85"/>
      <c r="AN16" s="85"/>
      <c r="AO16" s="85"/>
      <c r="AP16" s="85"/>
      <c r="AQ16" s="85"/>
      <c r="AR16" s="85"/>
      <c r="AS16" s="85"/>
      <c r="AT16" s="85"/>
      <c r="AU16" s="85"/>
      <c r="AV16" s="85"/>
      <c r="AW16" s="85"/>
      <c r="AX16" s="85"/>
      <c r="AY16" s="85"/>
      <c r="AZ16" s="85"/>
      <c r="BA16" s="85"/>
      <c r="BB16" s="85"/>
      <c r="BC16" s="85"/>
      <c r="BD16" s="85"/>
      <c r="BE16" s="85"/>
    </row>
    <row r="17" spans="1:57" ht="15.6" thickBot="1">
      <c r="A17" s="91" t="s">
        <v>55</v>
      </c>
      <c r="B17" s="85" t="s">
        <v>56</v>
      </c>
      <c r="C17" s="85" t="s">
        <v>57</v>
      </c>
      <c r="D17" s="85"/>
      <c r="E17" s="85"/>
      <c r="F17" s="85"/>
      <c r="G17" s="85"/>
      <c r="H17" s="85"/>
      <c r="I17" s="85"/>
      <c r="J17" s="85"/>
      <c r="K17" s="85"/>
      <c r="L17" s="85"/>
      <c r="M17" s="85"/>
      <c r="N17" s="85"/>
      <c r="O17" s="85"/>
      <c r="P17" s="85"/>
      <c r="Q17" s="85"/>
      <c r="R17" s="85"/>
      <c r="S17" s="85"/>
      <c r="T17" s="85"/>
      <c r="U17" s="85"/>
      <c r="V17" s="85"/>
      <c r="W17" s="85"/>
      <c r="X17" s="85"/>
      <c r="Y17" s="85"/>
      <c r="Z17" s="85"/>
      <c r="AA17" s="85"/>
      <c r="AB17" s="85"/>
      <c r="AC17" s="85"/>
      <c r="AD17" s="85"/>
      <c r="AE17" s="85"/>
      <c r="AF17" s="85"/>
      <c r="AG17" s="85"/>
      <c r="AH17" s="85"/>
      <c r="AI17" s="85"/>
      <c r="AJ17" s="85"/>
      <c r="AK17" s="85"/>
      <c r="AL17" s="85"/>
      <c r="AM17" s="85"/>
      <c r="AN17" s="85"/>
      <c r="AO17" s="85"/>
      <c r="AP17" s="85"/>
      <c r="AQ17" s="85"/>
      <c r="AR17" s="85"/>
      <c r="AS17" s="85"/>
      <c r="AT17" s="85"/>
      <c r="AU17" s="85"/>
      <c r="AV17" s="85"/>
      <c r="AW17" s="85"/>
      <c r="AX17" s="85"/>
      <c r="AY17" s="85"/>
      <c r="AZ17" s="85"/>
      <c r="BA17" s="85"/>
      <c r="BB17" s="85"/>
      <c r="BC17" s="85"/>
      <c r="BD17" s="85"/>
      <c r="BE17" s="85"/>
    </row>
    <row r="18" spans="1:57" ht="30.9" thickBot="1">
      <c r="A18" s="86"/>
      <c r="B18" s="90" t="s">
        <v>182</v>
      </c>
      <c r="C18" s="90" t="s">
        <v>58</v>
      </c>
      <c r="D18" s="85"/>
      <c r="E18" s="85"/>
      <c r="F18" s="85"/>
      <c r="G18" s="85"/>
      <c r="H18" s="85"/>
      <c r="I18" s="85"/>
      <c r="J18" s="85"/>
      <c r="K18" s="85"/>
      <c r="L18" s="85"/>
      <c r="M18" s="85"/>
      <c r="N18" s="85"/>
      <c r="O18" s="85"/>
      <c r="P18" s="85"/>
      <c r="Q18" s="85"/>
      <c r="R18" s="85"/>
      <c r="S18" s="85"/>
      <c r="T18" s="85"/>
      <c r="U18" s="85"/>
      <c r="V18" s="85"/>
      <c r="W18" s="85"/>
      <c r="X18" s="85"/>
      <c r="Y18" s="85"/>
      <c r="Z18" s="85"/>
      <c r="AA18" s="85"/>
      <c r="AB18" s="85"/>
      <c r="AC18" s="85"/>
      <c r="AD18" s="85"/>
      <c r="AE18" s="85"/>
      <c r="AF18" s="85"/>
      <c r="AG18" s="85"/>
      <c r="AH18" s="85"/>
      <c r="AI18" s="85"/>
      <c r="AJ18" s="85"/>
      <c r="AK18" s="85"/>
      <c r="AL18" s="85"/>
      <c r="AM18" s="85"/>
      <c r="AN18" s="85"/>
      <c r="AO18" s="85"/>
      <c r="AP18" s="85"/>
      <c r="AQ18" s="85"/>
      <c r="AR18" s="85"/>
      <c r="AS18" s="85"/>
      <c r="AT18" s="85"/>
      <c r="AU18" s="85"/>
      <c r="AV18" s="85"/>
      <c r="AW18" s="85"/>
      <c r="AX18" s="85"/>
      <c r="AY18" s="85"/>
      <c r="AZ18" s="85"/>
      <c r="BA18" s="85"/>
      <c r="BB18" s="85"/>
      <c r="BC18" s="85"/>
      <c r="BD18" s="85"/>
      <c r="BE18" s="85"/>
    </row>
    <row r="19" spans="1:57" ht="15.6" thickBot="1">
      <c r="A19" s="91" t="s">
        <v>59</v>
      </c>
      <c r="B19" s="85" t="s">
        <v>60</v>
      </c>
      <c r="C19" s="85" t="s">
        <v>61</v>
      </c>
      <c r="D19" s="85"/>
      <c r="E19" s="85"/>
      <c r="F19" s="85"/>
      <c r="G19" s="85"/>
      <c r="H19" s="85"/>
      <c r="I19" s="85"/>
      <c r="J19" s="85"/>
      <c r="K19" s="85"/>
      <c r="L19" s="85"/>
      <c r="M19" s="85"/>
      <c r="N19" s="85"/>
      <c r="O19" s="85"/>
      <c r="P19" s="85"/>
      <c r="Q19" s="85"/>
      <c r="R19" s="85"/>
      <c r="S19" s="85"/>
      <c r="T19" s="85"/>
      <c r="U19" s="85"/>
      <c r="V19" s="85"/>
      <c r="W19" s="85"/>
      <c r="X19" s="85"/>
      <c r="Y19" s="85"/>
      <c r="Z19" s="85"/>
      <c r="AA19" s="85"/>
      <c r="AB19" s="85"/>
      <c r="AC19" s="85"/>
      <c r="AD19" s="85"/>
      <c r="AE19" s="85"/>
      <c r="AF19" s="85"/>
      <c r="AG19" s="85"/>
      <c r="AH19" s="85"/>
      <c r="AI19" s="85"/>
      <c r="AJ19" s="85"/>
      <c r="AK19" s="85"/>
      <c r="AL19" s="85"/>
      <c r="AM19" s="85"/>
      <c r="AN19" s="85"/>
      <c r="AO19" s="85"/>
      <c r="AP19" s="85"/>
      <c r="AQ19" s="85"/>
      <c r="AR19" s="85"/>
      <c r="AS19" s="85"/>
      <c r="AT19" s="85"/>
      <c r="AU19" s="85"/>
      <c r="AV19" s="85"/>
      <c r="AW19" s="85"/>
      <c r="AX19" s="85"/>
      <c r="AY19" s="85"/>
      <c r="AZ19" s="85"/>
      <c r="BA19" s="85"/>
      <c r="BB19" s="85"/>
      <c r="BC19" s="85"/>
      <c r="BD19" s="85"/>
      <c r="BE19" s="85"/>
    </row>
    <row r="20" spans="1:57" ht="15.6" thickBot="1">
      <c r="A20" s="91" t="s">
        <v>62</v>
      </c>
      <c r="B20" s="85" t="s">
        <v>63</v>
      </c>
      <c r="C20" s="85" t="s">
        <v>64</v>
      </c>
      <c r="D20" s="85"/>
      <c r="E20" s="85"/>
      <c r="F20" s="85"/>
      <c r="G20" s="85"/>
      <c r="H20" s="85"/>
      <c r="I20" s="85"/>
      <c r="J20" s="85"/>
      <c r="K20" s="85"/>
      <c r="L20" s="85"/>
      <c r="M20" s="85"/>
      <c r="N20" s="85"/>
      <c r="O20" s="85"/>
      <c r="P20" s="85"/>
      <c r="Q20" s="85"/>
      <c r="R20" s="85"/>
      <c r="S20" s="85"/>
      <c r="T20" s="85"/>
      <c r="U20" s="85"/>
      <c r="V20" s="85"/>
      <c r="W20" s="85"/>
      <c r="X20" s="85"/>
      <c r="Y20" s="85"/>
      <c r="Z20" s="85"/>
      <c r="AA20" s="85"/>
      <c r="AB20" s="85"/>
      <c r="AC20" s="85"/>
      <c r="AD20" s="85"/>
      <c r="AE20" s="85"/>
      <c r="AF20" s="85"/>
      <c r="AG20" s="85"/>
      <c r="AH20" s="85"/>
      <c r="AI20" s="85"/>
      <c r="AJ20" s="85"/>
      <c r="AK20" s="85"/>
      <c r="AL20" s="85"/>
      <c r="AM20" s="85"/>
      <c r="AN20" s="85"/>
      <c r="AO20" s="85"/>
      <c r="AP20" s="85"/>
      <c r="AQ20" s="85"/>
      <c r="AR20" s="85"/>
      <c r="AS20" s="85"/>
      <c r="AT20" s="85"/>
      <c r="AU20" s="85"/>
      <c r="AV20" s="85"/>
      <c r="AW20" s="85"/>
      <c r="AX20" s="85"/>
      <c r="AY20" s="85"/>
      <c r="AZ20" s="85"/>
      <c r="BA20" s="85"/>
      <c r="BB20" s="85"/>
      <c r="BC20" s="85"/>
      <c r="BD20" s="85"/>
      <c r="BE20" s="85"/>
    </row>
    <row r="21" spans="1:57" ht="15.6" thickBot="1">
      <c r="A21" s="91" t="s">
        <v>65</v>
      </c>
      <c r="B21" s="85" t="s">
        <v>66</v>
      </c>
      <c r="C21" s="85" t="s">
        <v>67</v>
      </c>
      <c r="D21" s="85"/>
      <c r="E21" s="85"/>
      <c r="F21" s="85"/>
      <c r="G21" s="85"/>
      <c r="H21" s="85"/>
      <c r="I21" s="85"/>
      <c r="J21" s="85"/>
      <c r="K21" s="85"/>
      <c r="L21" s="85"/>
      <c r="M21" s="85"/>
      <c r="N21" s="85"/>
      <c r="O21" s="85"/>
      <c r="P21" s="85"/>
      <c r="Q21" s="85"/>
      <c r="R21" s="85"/>
      <c r="S21" s="85"/>
      <c r="T21" s="85"/>
      <c r="U21" s="85"/>
      <c r="V21" s="85"/>
      <c r="W21" s="85"/>
      <c r="X21" s="85"/>
      <c r="Y21" s="85"/>
      <c r="Z21" s="85"/>
      <c r="AA21" s="85"/>
      <c r="AB21" s="85"/>
      <c r="AC21" s="85"/>
      <c r="AD21" s="85"/>
      <c r="AE21" s="85"/>
      <c r="AF21" s="85"/>
      <c r="AG21" s="85"/>
      <c r="AH21" s="85"/>
      <c r="AI21" s="85"/>
      <c r="AJ21" s="85"/>
      <c r="AK21" s="85"/>
      <c r="AL21" s="85"/>
      <c r="AM21" s="85"/>
      <c r="AN21" s="85"/>
      <c r="AO21" s="85"/>
      <c r="AP21" s="85"/>
      <c r="AQ21" s="85"/>
      <c r="AR21" s="85"/>
      <c r="AS21" s="85"/>
      <c r="AT21" s="85"/>
      <c r="AU21" s="85"/>
      <c r="AV21" s="85"/>
      <c r="AW21" s="85"/>
      <c r="AX21" s="85"/>
      <c r="AY21" s="85"/>
      <c r="AZ21" s="85"/>
      <c r="BA21" s="85"/>
      <c r="BB21" s="85"/>
      <c r="BC21" s="85"/>
      <c r="BD21" s="85"/>
      <c r="BE21" s="85"/>
    </row>
    <row r="22" spans="1:57" ht="15.6" thickBot="1">
      <c r="A22" s="88">
        <v>2</v>
      </c>
      <c r="B22" s="89" t="s">
        <v>68</v>
      </c>
      <c r="C22" s="89" t="s">
        <v>69</v>
      </c>
      <c r="D22" s="85"/>
      <c r="E22" s="85"/>
      <c r="F22" s="85"/>
      <c r="G22" s="85"/>
      <c r="H22" s="85"/>
      <c r="I22" s="85"/>
      <c r="J22" s="85"/>
      <c r="K22" s="85"/>
      <c r="L22" s="85"/>
      <c r="M22" s="85"/>
      <c r="N22" s="85"/>
      <c r="O22" s="85"/>
      <c r="P22" s="85"/>
      <c r="Q22" s="85"/>
      <c r="R22" s="85"/>
      <c r="S22" s="85"/>
      <c r="T22" s="85"/>
      <c r="U22" s="85"/>
      <c r="V22" s="85"/>
      <c r="W22" s="85"/>
      <c r="X22" s="85"/>
      <c r="Y22" s="85"/>
      <c r="Z22" s="85"/>
      <c r="AA22" s="85"/>
      <c r="AB22" s="85"/>
      <c r="AC22" s="85"/>
      <c r="AD22" s="85"/>
      <c r="AE22" s="85"/>
      <c r="AF22" s="85"/>
      <c r="AG22" s="85"/>
      <c r="AH22" s="85"/>
      <c r="AI22" s="85"/>
      <c r="AJ22" s="85"/>
      <c r="AK22" s="85"/>
      <c r="AL22" s="85"/>
      <c r="AM22" s="85"/>
      <c r="AN22" s="85"/>
      <c r="AO22" s="85"/>
      <c r="AP22" s="85"/>
      <c r="AQ22" s="85"/>
      <c r="AR22" s="85"/>
      <c r="AS22" s="85"/>
      <c r="AT22" s="85"/>
      <c r="AU22" s="85"/>
      <c r="AV22" s="85"/>
      <c r="AW22" s="85"/>
      <c r="AX22" s="85"/>
      <c r="AY22" s="85"/>
      <c r="AZ22" s="85"/>
      <c r="BA22" s="85"/>
      <c r="BB22" s="85"/>
      <c r="BC22" s="85"/>
      <c r="BD22" s="85"/>
      <c r="BE22" s="85"/>
    </row>
    <row r="23" spans="1:57" ht="15.6" thickBot="1">
      <c r="A23" s="86"/>
      <c r="B23" s="90" t="s">
        <v>37</v>
      </c>
      <c r="C23" s="85"/>
      <c r="D23" s="85"/>
      <c r="E23" s="85"/>
      <c r="F23" s="85"/>
      <c r="G23" s="85"/>
      <c r="H23" s="85"/>
      <c r="I23" s="85"/>
      <c r="J23" s="85"/>
      <c r="K23" s="85"/>
      <c r="L23" s="85"/>
      <c r="M23" s="85"/>
      <c r="N23" s="85"/>
      <c r="O23" s="85"/>
      <c r="P23" s="85"/>
      <c r="Q23" s="85"/>
      <c r="R23" s="85"/>
      <c r="S23" s="85"/>
      <c r="T23" s="85"/>
      <c r="U23" s="85"/>
      <c r="V23" s="85"/>
      <c r="W23" s="85"/>
      <c r="X23" s="85"/>
      <c r="Y23" s="85"/>
      <c r="Z23" s="85"/>
      <c r="AA23" s="85"/>
      <c r="AB23" s="85"/>
      <c r="AC23" s="85"/>
      <c r="AD23" s="85"/>
      <c r="AE23" s="85"/>
      <c r="AF23" s="85"/>
      <c r="AG23" s="85"/>
      <c r="AH23" s="85"/>
      <c r="AI23" s="85"/>
      <c r="AJ23" s="85"/>
      <c r="AK23" s="85"/>
      <c r="AL23" s="85"/>
      <c r="AM23" s="85"/>
      <c r="AN23" s="85"/>
      <c r="AO23" s="85"/>
      <c r="AP23" s="85"/>
      <c r="AQ23" s="85"/>
      <c r="AR23" s="85"/>
      <c r="AS23" s="85"/>
      <c r="AT23" s="85"/>
      <c r="AU23" s="85"/>
      <c r="AV23" s="85"/>
      <c r="AW23" s="85"/>
      <c r="AX23" s="85"/>
      <c r="AY23" s="85"/>
      <c r="AZ23" s="85"/>
      <c r="BA23" s="85"/>
      <c r="BB23" s="85"/>
      <c r="BC23" s="85"/>
      <c r="BD23" s="85"/>
      <c r="BE23" s="85"/>
    </row>
    <row r="24" spans="1:57" ht="15.6" thickBot="1">
      <c r="A24" s="91" t="s">
        <v>70</v>
      </c>
      <c r="B24" s="85" t="s">
        <v>71</v>
      </c>
      <c r="C24" s="85" t="s">
        <v>72</v>
      </c>
      <c r="D24" s="85"/>
      <c r="E24" s="85"/>
      <c r="F24" s="85"/>
      <c r="G24" s="85"/>
      <c r="H24" s="85"/>
      <c r="I24" s="85"/>
      <c r="J24" s="85"/>
      <c r="K24" s="85"/>
      <c r="L24" s="85"/>
      <c r="M24" s="85"/>
      <c r="N24" s="85"/>
      <c r="O24" s="85"/>
      <c r="P24" s="85"/>
      <c r="Q24" s="85"/>
      <c r="R24" s="85"/>
      <c r="S24" s="85"/>
      <c r="T24" s="85"/>
      <c r="U24" s="85"/>
      <c r="V24" s="85"/>
      <c r="W24" s="85"/>
      <c r="X24" s="85"/>
      <c r="Y24" s="85"/>
      <c r="Z24" s="85"/>
      <c r="AA24" s="85"/>
      <c r="AB24" s="85"/>
      <c r="AC24" s="85"/>
      <c r="AD24" s="85"/>
      <c r="AE24" s="85"/>
      <c r="AF24" s="85"/>
      <c r="AG24" s="85"/>
      <c r="AH24" s="85"/>
      <c r="AI24" s="85"/>
      <c r="AJ24" s="85"/>
      <c r="AK24" s="85"/>
      <c r="AL24" s="85"/>
      <c r="AM24" s="85"/>
      <c r="AN24" s="85"/>
      <c r="AO24" s="85"/>
      <c r="AP24" s="85"/>
      <c r="AQ24" s="85"/>
      <c r="AR24" s="85"/>
      <c r="AS24" s="85"/>
      <c r="AT24" s="85"/>
      <c r="AU24" s="85"/>
      <c r="AV24" s="85"/>
      <c r="AW24" s="85"/>
      <c r="AX24" s="85"/>
      <c r="AY24" s="85"/>
      <c r="AZ24" s="85"/>
      <c r="BA24" s="85"/>
      <c r="BB24" s="85"/>
      <c r="BC24" s="85"/>
      <c r="BD24" s="85"/>
      <c r="BE24" s="85"/>
    </row>
    <row r="25" spans="1:57" ht="15.6" thickBot="1">
      <c r="A25" s="91" t="s">
        <v>73</v>
      </c>
      <c r="B25" s="85" t="s">
        <v>74</v>
      </c>
      <c r="C25" s="85" t="s">
        <v>75</v>
      </c>
      <c r="D25" s="85"/>
      <c r="E25" s="85"/>
      <c r="F25" s="85"/>
      <c r="G25" s="85"/>
      <c r="H25" s="85"/>
      <c r="I25" s="85"/>
      <c r="J25" s="85"/>
      <c r="K25" s="85"/>
      <c r="L25" s="85"/>
      <c r="M25" s="85"/>
      <c r="N25" s="85"/>
      <c r="O25" s="85"/>
      <c r="P25" s="85"/>
      <c r="Q25" s="85"/>
      <c r="R25" s="85"/>
      <c r="S25" s="85"/>
      <c r="T25" s="85"/>
      <c r="U25" s="85"/>
      <c r="V25" s="85"/>
      <c r="W25" s="85"/>
      <c r="X25" s="85"/>
      <c r="Y25" s="85"/>
      <c r="Z25" s="85"/>
      <c r="AA25" s="85"/>
      <c r="AB25" s="85"/>
      <c r="AC25" s="85"/>
      <c r="AD25" s="85"/>
      <c r="AE25" s="85"/>
      <c r="AF25" s="85"/>
      <c r="AG25" s="85"/>
      <c r="AH25" s="85"/>
      <c r="AI25" s="85"/>
      <c r="AJ25" s="85"/>
      <c r="AK25" s="85"/>
      <c r="AL25" s="85"/>
      <c r="AM25" s="85"/>
      <c r="AN25" s="85"/>
      <c r="AO25" s="85"/>
      <c r="AP25" s="85"/>
      <c r="AQ25" s="85"/>
      <c r="AR25" s="85"/>
      <c r="AS25" s="85"/>
      <c r="AT25" s="85"/>
      <c r="AU25" s="85"/>
      <c r="AV25" s="85"/>
      <c r="AW25" s="85"/>
      <c r="AX25" s="85"/>
      <c r="AY25" s="85"/>
      <c r="AZ25" s="85"/>
      <c r="BA25" s="85"/>
      <c r="BB25" s="85"/>
      <c r="BC25" s="85"/>
      <c r="BD25" s="85"/>
      <c r="BE25" s="85"/>
    </row>
    <row r="26" spans="1:57" ht="15.6" thickBot="1">
      <c r="A26" s="91" t="s">
        <v>76</v>
      </c>
      <c r="B26" s="85" t="s">
        <v>77</v>
      </c>
      <c r="C26" s="85" t="s">
        <v>78</v>
      </c>
      <c r="D26" s="85"/>
      <c r="E26" s="85"/>
      <c r="F26" s="85"/>
      <c r="G26" s="85"/>
      <c r="H26" s="85"/>
      <c r="I26" s="85"/>
      <c r="J26" s="85"/>
      <c r="K26" s="85"/>
      <c r="L26" s="85"/>
      <c r="M26" s="85"/>
      <c r="N26" s="85"/>
      <c r="O26" s="85"/>
      <c r="P26" s="85"/>
      <c r="Q26" s="85"/>
      <c r="R26" s="85"/>
      <c r="S26" s="85"/>
      <c r="T26" s="85"/>
      <c r="U26" s="85"/>
      <c r="V26" s="85"/>
      <c r="W26" s="85"/>
      <c r="X26" s="85"/>
      <c r="Y26" s="85"/>
      <c r="Z26" s="85"/>
      <c r="AA26" s="85"/>
      <c r="AB26" s="85"/>
      <c r="AC26" s="85"/>
      <c r="AD26" s="85"/>
      <c r="AE26" s="85"/>
      <c r="AF26" s="85"/>
      <c r="AG26" s="85"/>
      <c r="AH26" s="85"/>
      <c r="AI26" s="85"/>
      <c r="AJ26" s="85"/>
      <c r="AK26" s="85"/>
      <c r="AL26" s="85"/>
      <c r="AM26" s="85"/>
      <c r="AN26" s="85"/>
      <c r="AO26" s="85"/>
      <c r="AP26" s="85"/>
      <c r="AQ26" s="85"/>
      <c r="AR26" s="85"/>
      <c r="AS26" s="85"/>
      <c r="AT26" s="85"/>
      <c r="AU26" s="85"/>
      <c r="AV26" s="85"/>
      <c r="AW26" s="85"/>
      <c r="AX26" s="85"/>
      <c r="AY26" s="85"/>
      <c r="AZ26" s="85"/>
      <c r="BA26" s="85"/>
      <c r="BB26" s="85"/>
      <c r="BC26" s="85"/>
      <c r="BD26" s="85"/>
      <c r="BE26" s="85"/>
    </row>
    <row r="27" spans="1:57" ht="15.6" thickBot="1">
      <c r="A27" s="91" t="s">
        <v>79</v>
      </c>
      <c r="B27" s="85" t="s">
        <v>80</v>
      </c>
      <c r="C27" s="85" t="s">
        <v>81</v>
      </c>
      <c r="D27" s="85"/>
      <c r="E27" s="85"/>
      <c r="F27" s="85"/>
      <c r="G27" s="85"/>
      <c r="H27" s="85"/>
      <c r="I27" s="85"/>
      <c r="J27" s="85"/>
      <c r="K27" s="85"/>
      <c r="L27" s="85"/>
      <c r="M27" s="85"/>
      <c r="N27" s="85"/>
      <c r="O27" s="85"/>
      <c r="P27" s="85"/>
      <c r="Q27" s="85"/>
      <c r="R27" s="85"/>
      <c r="S27" s="85"/>
      <c r="T27" s="85"/>
      <c r="U27" s="85"/>
      <c r="V27" s="85"/>
      <c r="W27" s="85"/>
      <c r="X27" s="85"/>
      <c r="Y27" s="85"/>
      <c r="Z27" s="85"/>
      <c r="AA27" s="85"/>
      <c r="AB27" s="85"/>
      <c r="AC27" s="85"/>
      <c r="AD27" s="85"/>
      <c r="AE27" s="85"/>
      <c r="AF27" s="85"/>
      <c r="AG27" s="85"/>
      <c r="AH27" s="85"/>
      <c r="AI27" s="85"/>
      <c r="AJ27" s="85"/>
      <c r="AK27" s="85"/>
      <c r="AL27" s="85"/>
      <c r="AM27" s="85"/>
      <c r="AN27" s="85"/>
      <c r="AO27" s="85"/>
      <c r="AP27" s="85"/>
      <c r="AQ27" s="85"/>
      <c r="AR27" s="85"/>
      <c r="AS27" s="85"/>
      <c r="AT27" s="85"/>
      <c r="AU27" s="85"/>
      <c r="AV27" s="85"/>
      <c r="AW27" s="85"/>
      <c r="AX27" s="85"/>
      <c r="AY27" s="85"/>
      <c r="AZ27" s="85"/>
      <c r="BA27" s="85"/>
      <c r="BB27" s="85"/>
      <c r="BC27" s="85"/>
      <c r="BD27" s="85"/>
      <c r="BE27" s="85"/>
    </row>
    <row r="28" spans="1:57" ht="15.6" thickBot="1">
      <c r="A28" s="91" t="s">
        <v>82</v>
      </c>
      <c r="B28" s="85" t="s">
        <v>83</v>
      </c>
      <c r="C28" s="85" t="s">
        <v>84</v>
      </c>
      <c r="D28" s="85"/>
      <c r="E28" s="85"/>
      <c r="F28" s="85"/>
      <c r="G28" s="85"/>
      <c r="H28" s="85"/>
      <c r="I28" s="85"/>
      <c r="J28" s="85"/>
      <c r="K28" s="85"/>
      <c r="L28" s="85"/>
      <c r="M28" s="85"/>
      <c r="N28" s="85"/>
      <c r="O28" s="85"/>
      <c r="P28" s="85"/>
      <c r="Q28" s="85"/>
      <c r="R28" s="85"/>
      <c r="S28" s="85"/>
      <c r="T28" s="85"/>
      <c r="U28" s="85"/>
      <c r="V28" s="85"/>
      <c r="W28" s="85"/>
      <c r="X28" s="85"/>
      <c r="Y28" s="85"/>
      <c r="Z28" s="85"/>
      <c r="AA28" s="85"/>
      <c r="AB28" s="85"/>
      <c r="AC28" s="85"/>
      <c r="AD28" s="85"/>
      <c r="AE28" s="85"/>
      <c r="AF28" s="85"/>
      <c r="AG28" s="85"/>
      <c r="AH28" s="85"/>
      <c r="AI28" s="85"/>
      <c r="AJ28" s="85"/>
      <c r="AK28" s="85"/>
      <c r="AL28" s="85"/>
      <c r="AM28" s="85"/>
      <c r="AN28" s="85"/>
      <c r="AO28" s="85"/>
      <c r="AP28" s="85"/>
      <c r="AQ28" s="85"/>
      <c r="AR28" s="85"/>
      <c r="AS28" s="85"/>
      <c r="AT28" s="85"/>
      <c r="AU28" s="85"/>
      <c r="AV28" s="85"/>
      <c r="AW28" s="85"/>
      <c r="AX28" s="85"/>
      <c r="AY28" s="85"/>
      <c r="AZ28" s="85"/>
      <c r="BA28" s="85"/>
      <c r="BB28" s="85"/>
      <c r="BC28" s="85"/>
      <c r="BD28" s="85"/>
      <c r="BE28" s="85"/>
    </row>
    <row r="29" spans="1:57" ht="15.6" thickBot="1">
      <c r="A29" s="91" t="s">
        <v>85</v>
      </c>
      <c r="B29" s="85" t="s">
        <v>86</v>
      </c>
      <c r="C29" s="85" t="s">
        <v>87</v>
      </c>
      <c r="D29" s="85"/>
      <c r="E29" s="85"/>
      <c r="F29" s="85"/>
      <c r="G29" s="85"/>
      <c r="H29" s="85"/>
      <c r="I29" s="85"/>
      <c r="J29" s="85"/>
      <c r="K29" s="85"/>
      <c r="L29" s="85"/>
      <c r="M29" s="85"/>
      <c r="N29" s="85"/>
      <c r="O29" s="85"/>
      <c r="P29" s="85"/>
      <c r="Q29" s="85"/>
      <c r="R29" s="85"/>
      <c r="S29" s="85"/>
      <c r="T29" s="85"/>
      <c r="U29" s="85"/>
      <c r="V29" s="85"/>
      <c r="W29" s="85"/>
      <c r="X29" s="85"/>
      <c r="Y29" s="85"/>
      <c r="Z29" s="85"/>
      <c r="AA29" s="85"/>
      <c r="AB29" s="85"/>
      <c r="AC29" s="85"/>
      <c r="AD29" s="85"/>
      <c r="AE29" s="85"/>
      <c r="AF29" s="85"/>
      <c r="AG29" s="85"/>
      <c r="AH29" s="85"/>
      <c r="AI29" s="85"/>
      <c r="AJ29" s="85"/>
      <c r="AK29" s="85"/>
      <c r="AL29" s="85"/>
      <c r="AM29" s="85"/>
      <c r="AN29" s="85"/>
      <c r="AO29" s="85"/>
      <c r="AP29" s="85"/>
      <c r="AQ29" s="85"/>
      <c r="AR29" s="85"/>
      <c r="AS29" s="85"/>
      <c r="AT29" s="85"/>
      <c r="AU29" s="85"/>
      <c r="AV29" s="85"/>
      <c r="AW29" s="85"/>
      <c r="AX29" s="85"/>
      <c r="AY29" s="85"/>
      <c r="AZ29" s="85"/>
      <c r="BA29" s="85"/>
      <c r="BB29" s="85"/>
      <c r="BC29" s="85"/>
      <c r="BD29" s="85"/>
      <c r="BE29" s="85"/>
    </row>
    <row r="30" spans="1:57" ht="15.6" thickBot="1">
      <c r="A30" s="91" t="s">
        <v>88</v>
      </c>
      <c r="B30" s="85" t="s">
        <v>89</v>
      </c>
      <c r="C30" s="85" t="s">
        <v>90</v>
      </c>
      <c r="D30" s="85"/>
      <c r="E30" s="85"/>
      <c r="F30" s="85"/>
      <c r="G30" s="85"/>
      <c r="H30" s="85"/>
      <c r="I30" s="85"/>
      <c r="J30" s="85"/>
      <c r="K30" s="85"/>
      <c r="L30" s="85"/>
      <c r="M30" s="85"/>
      <c r="N30" s="85"/>
      <c r="O30" s="85"/>
      <c r="P30" s="85"/>
      <c r="Q30" s="85"/>
      <c r="R30" s="85"/>
      <c r="S30" s="85"/>
      <c r="T30" s="85"/>
      <c r="U30" s="85"/>
      <c r="V30" s="85"/>
      <c r="W30" s="85"/>
      <c r="X30" s="85"/>
      <c r="Y30" s="85"/>
      <c r="Z30" s="85"/>
      <c r="AA30" s="85"/>
      <c r="AB30" s="85"/>
      <c r="AC30" s="85"/>
      <c r="AD30" s="85"/>
      <c r="AE30" s="85"/>
      <c r="AF30" s="85"/>
      <c r="AG30" s="85"/>
      <c r="AH30" s="85"/>
      <c r="AI30" s="85"/>
      <c r="AJ30" s="85"/>
      <c r="AK30" s="85"/>
      <c r="AL30" s="85"/>
      <c r="AM30" s="85"/>
      <c r="AN30" s="85"/>
      <c r="AO30" s="85"/>
      <c r="AP30" s="85"/>
      <c r="AQ30" s="85"/>
      <c r="AR30" s="85"/>
      <c r="AS30" s="85"/>
      <c r="AT30" s="85"/>
      <c r="AU30" s="85"/>
      <c r="AV30" s="85"/>
      <c r="AW30" s="85"/>
      <c r="AX30" s="85"/>
      <c r="AY30" s="85"/>
      <c r="AZ30" s="85"/>
      <c r="BA30" s="85"/>
      <c r="BB30" s="85"/>
      <c r="BC30" s="85"/>
      <c r="BD30" s="85"/>
      <c r="BE30" s="85"/>
    </row>
    <row r="31" spans="1:57" ht="15.6" thickBot="1">
      <c r="A31" s="91" t="s">
        <v>91</v>
      </c>
      <c r="B31" s="85" t="s">
        <v>92</v>
      </c>
      <c r="C31" s="85" t="s">
        <v>93</v>
      </c>
      <c r="D31" s="86"/>
      <c r="E31" s="86"/>
      <c r="F31" s="86"/>
      <c r="G31" s="86"/>
      <c r="H31" s="86"/>
      <c r="I31" s="86"/>
      <c r="J31" s="86"/>
      <c r="K31" s="86"/>
      <c r="L31" s="86"/>
      <c r="M31" s="86"/>
      <c r="N31" s="86"/>
      <c r="O31" s="86"/>
      <c r="P31" s="86"/>
      <c r="Q31" s="86"/>
      <c r="R31" s="86"/>
      <c r="S31" s="86"/>
      <c r="T31" s="86"/>
      <c r="U31" s="86"/>
      <c r="V31" s="86"/>
      <c r="W31" s="86"/>
      <c r="X31" s="86"/>
      <c r="Y31" s="86"/>
      <c r="Z31" s="86"/>
      <c r="AA31" s="86"/>
      <c r="AB31" s="86"/>
      <c r="AC31" s="86"/>
      <c r="AD31" s="86"/>
      <c r="AE31" s="86"/>
      <c r="AF31" s="86"/>
      <c r="AG31" s="86"/>
      <c r="AH31" s="86"/>
      <c r="AI31" s="86"/>
      <c r="AJ31" s="86"/>
      <c r="AK31" s="86"/>
      <c r="AL31" s="86"/>
      <c r="AM31" s="86"/>
      <c r="AN31" s="86"/>
      <c r="AO31" s="86"/>
      <c r="AP31" s="86"/>
      <c r="AQ31" s="86"/>
      <c r="AR31" s="86"/>
      <c r="AS31" s="86"/>
      <c r="AT31" s="86"/>
      <c r="AU31" s="86"/>
      <c r="AV31" s="86"/>
      <c r="AW31" s="86"/>
      <c r="AX31" s="86"/>
      <c r="AY31" s="86"/>
      <c r="AZ31" s="86"/>
      <c r="BA31" s="86"/>
      <c r="BB31" s="86"/>
      <c r="BC31" s="86"/>
      <c r="BD31" s="86"/>
      <c r="BE31" s="86"/>
    </row>
    <row r="32" spans="1:57" ht="28.8" customHeight="1" thickBot="1">
      <c r="A32" s="91" t="s">
        <v>94</v>
      </c>
      <c r="B32" s="111" t="s">
        <v>174</v>
      </c>
      <c r="C32" s="85" t="s">
        <v>95</v>
      </c>
      <c r="D32" s="111"/>
      <c r="E32" s="111"/>
      <c r="F32" s="111"/>
      <c r="G32" s="111"/>
      <c r="H32" s="111"/>
      <c r="I32" s="111"/>
      <c r="J32" s="111"/>
      <c r="K32" s="111"/>
      <c r="L32" s="111"/>
      <c r="M32" s="111"/>
      <c r="N32" s="111"/>
      <c r="O32" s="111"/>
      <c r="P32" s="111"/>
      <c r="Q32" s="111"/>
      <c r="R32" s="111"/>
      <c r="S32" s="111"/>
      <c r="T32" s="111"/>
      <c r="U32" s="111"/>
      <c r="V32" s="111"/>
      <c r="W32" s="111"/>
      <c r="X32" s="111"/>
      <c r="Y32" s="111"/>
      <c r="Z32" s="111"/>
      <c r="AA32" s="111"/>
      <c r="AB32" s="111"/>
      <c r="AC32" s="111"/>
      <c r="AD32" s="111"/>
      <c r="AE32" s="111"/>
      <c r="AF32" s="111"/>
      <c r="AG32" s="111"/>
      <c r="AH32" s="111"/>
      <c r="AI32" s="111"/>
      <c r="AJ32" s="111"/>
      <c r="AK32" s="111"/>
      <c r="AL32" s="111"/>
      <c r="AM32" s="111"/>
      <c r="AN32" s="111"/>
      <c r="AO32" s="111"/>
      <c r="AP32" s="111"/>
      <c r="AQ32" s="111"/>
      <c r="AR32" s="111"/>
      <c r="AS32" s="111"/>
      <c r="AT32" s="111"/>
      <c r="AU32" s="111"/>
      <c r="AV32" s="111"/>
      <c r="AW32" s="111"/>
      <c r="AX32" s="111"/>
      <c r="AY32" s="111"/>
      <c r="AZ32" s="111"/>
      <c r="BA32" s="111"/>
      <c r="BB32" s="111"/>
      <c r="BC32" s="111"/>
      <c r="BD32" s="111"/>
      <c r="BE32" s="111"/>
    </row>
    <row r="33" spans="1:57" ht="15.6" thickBot="1">
      <c r="A33" s="86"/>
      <c r="B33" s="90" t="s">
        <v>37</v>
      </c>
      <c r="C33" s="85"/>
      <c r="D33" s="85"/>
      <c r="E33" s="85"/>
      <c r="F33" s="85"/>
      <c r="G33" s="85"/>
      <c r="H33" s="85"/>
      <c r="I33" s="85"/>
      <c r="J33" s="85"/>
      <c r="K33" s="85"/>
      <c r="L33" s="85"/>
      <c r="M33" s="85"/>
      <c r="N33" s="85"/>
      <c r="O33" s="85"/>
      <c r="P33" s="85"/>
      <c r="Q33" s="85"/>
      <c r="R33" s="85"/>
      <c r="S33" s="85"/>
      <c r="T33" s="85"/>
      <c r="U33" s="85"/>
      <c r="V33" s="85"/>
      <c r="W33" s="85"/>
      <c r="X33" s="85"/>
      <c r="Y33" s="85"/>
      <c r="Z33" s="85"/>
      <c r="AA33" s="85"/>
      <c r="AB33" s="85"/>
      <c r="AC33" s="85"/>
      <c r="AD33" s="85"/>
      <c r="AE33" s="85"/>
      <c r="AF33" s="85"/>
      <c r="AG33" s="85"/>
      <c r="AH33" s="85"/>
      <c r="AI33" s="85"/>
      <c r="AJ33" s="85"/>
      <c r="AK33" s="85"/>
      <c r="AL33" s="85"/>
      <c r="AM33" s="85"/>
      <c r="AN33" s="85"/>
      <c r="AO33" s="85"/>
      <c r="AP33" s="85"/>
      <c r="AQ33" s="85"/>
      <c r="AR33" s="85"/>
      <c r="AS33" s="85"/>
      <c r="AT33" s="85"/>
      <c r="AU33" s="85"/>
      <c r="AV33" s="85"/>
      <c r="AW33" s="85"/>
      <c r="AX33" s="85"/>
      <c r="AY33" s="85"/>
      <c r="AZ33" s="85"/>
      <c r="BA33" s="85"/>
      <c r="BB33" s="85"/>
      <c r="BC33" s="85"/>
      <c r="BD33" s="85"/>
      <c r="BE33" s="85"/>
    </row>
    <row r="34" spans="1:57" ht="15.6" thickBot="1">
      <c r="A34" s="91" t="s">
        <v>96</v>
      </c>
      <c r="B34" s="85" t="s">
        <v>97</v>
      </c>
      <c r="C34" s="85" t="s">
        <v>98</v>
      </c>
      <c r="D34" s="85"/>
      <c r="E34" s="85"/>
      <c r="F34" s="85"/>
      <c r="G34" s="85"/>
      <c r="H34" s="85"/>
      <c r="I34" s="85"/>
      <c r="J34" s="85"/>
      <c r="K34" s="85"/>
      <c r="L34" s="85"/>
      <c r="M34" s="85"/>
      <c r="N34" s="85"/>
      <c r="O34" s="85"/>
      <c r="P34" s="85"/>
      <c r="Q34" s="85"/>
      <c r="R34" s="85"/>
      <c r="S34" s="85"/>
      <c r="T34" s="85"/>
      <c r="U34" s="85"/>
      <c r="V34" s="85"/>
      <c r="W34" s="85"/>
      <c r="X34" s="85"/>
      <c r="Y34" s="85"/>
      <c r="Z34" s="85"/>
      <c r="AA34" s="85"/>
      <c r="AB34" s="85"/>
      <c r="AC34" s="85"/>
      <c r="AD34" s="85"/>
      <c r="AE34" s="85"/>
      <c r="AF34" s="85"/>
      <c r="AG34" s="85"/>
      <c r="AH34" s="85"/>
      <c r="AI34" s="85"/>
      <c r="AJ34" s="85"/>
      <c r="AK34" s="85"/>
      <c r="AL34" s="85"/>
      <c r="AM34" s="85"/>
      <c r="AN34" s="85"/>
      <c r="AO34" s="85"/>
      <c r="AP34" s="85"/>
      <c r="AQ34" s="85"/>
      <c r="AR34" s="85"/>
      <c r="AS34" s="85"/>
      <c r="AT34" s="85"/>
      <c r="AU34" s="85"/>
      <c r="AV34" s="85"/>
      <c r="AW34" s="85"/>
      <c r="AX34" s="85"/>
      <c r="AY34" s="85"/>
      <c r="AZ34" s="85"/>
      <c r="BA34" s="85"/>
      <c r="BB34" s="85"/>
      <c r="BC34" s="85"/>
      <c r="BD34" s="85"/>
      <c r="BE34" s="85"/>
    </row>
    <row r="35" spans="1:57" ht="15.6" thickBot="1">
      <c r="A35" s="91" t="s">
        <v>96</v>
      </c>
      <c r="B35" s="85" t="s">
        <v>99</v>
      </c>
      <c r="C35" s="85" t="s">
        <v>100</v>
      </c>
      <c r="D35" s="85"/>
      <c r="E35" s="85"/>
      <c r="F35" s="85"/>
      <c r="G35" s="85"/>
      <c r="H35" s="85"/>
      <c r="I35" s="85"/>
      <c r="J35" s="85"/>
      <c r="K35" s="85"/>
      <c r="L35" s="85"/>
      <c r="M35" s="85"/>
      <c r="N35" s="85"/>
      <c r="O35" s="85"/>
      <c r="P35" s="85"/>
      <c r="Q35" s="85"/>
      <c r="R35" s="85"/>
      <c r="S35" s="85"/>
      <c r="T35" s="85"/>
      <c r="U35" s="85"/>
      <c r="V35" s="85"/>
      <c r="W35" s="85"/>
      <c r="X35" s="85"/>
      <c r="Y35" s="85"/>
      <c r="Z35" s="85"/>
      <c r="AA35" s="85"/>
      <c r="AB35" s="85"/>
      <c r="AC35" s="85"/>
      <c r="AD35" s="85"/>
      <c r="AE35" s="85"/>
      <c r="AF35" s="85"/>
      <c r="AG35" s="85"/>
      <c r="AH35" s="85"/>
      <c r="AI35" s="85"/>
      <c r="AJ35" s="85"/>
      <c r="AK35" s="85"/>
      <c r="AL35" s="85"/>
      <c r="AM35" s="85"/>
      <c r="AN35" s="85"/>
      <c r="AO35" s="85"/>
      <c r="AP35" s="85"/>
      <c r="AQ35" s="85"/>
      <c r="AR35" s="85"/>
      <c r="AS35" s="85"/>
      <c r="AT35" s="85"/>
      <c r="AU35" s="85"/>
      <c r="AV35" s="85"/>
      <c r="AW35" s="85"/>
      <c r="AX35" s="85"/>
      <c r="AY35" s="85"/>
      <c r="AZ35" s="85"/>
      <c r="BA35" s="85"/>
      <c r="BB35" s="85"/>
      <c r="BC35" s="85"/>
      <c r="BD35" s="85"/>
      <c r="BE35" s="85"/>
    </row>
    <row r="36" spans="1:57" ht="15.6" thickBot="1">
      <c r="A36" s="91" t="s">
        <v>96</v>
      </c>
      <c r="B36" s="85" t="s">
        <v>101</v>
      </c>
      <c r="C36" s="85" t="s">
        <v>102</v>
      </c>
      <c r="D36" s="85"/>
      <c r="E36" s="85"/>
      <c r="F36" s="85"/>
      <c r="G36" s="85"/>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5"/>
      <c r="AK36" s="85"/>
      <c r="AL36" s="85"/>
      <c r="AM36" s="85"/>
      <c r="AN36" s="85"/>
      <c r="AO36" s="85"/>
      <c r="AP36" s="85"/>
      <c r="AQ36" s="85"/>
      <c r="AR36" s="85"/>
      <c r="AS36" s="85"/>
      <c r="AT36" s="85"/>
      <c r="AU36" s="85"/>
      <c r="AV36" s="85"/>
      <c r="AW36" s="85"/>
      <c r="AX36" s="85"/>
      <c r="AY36" s="85"/>
      <c r="AZ36" s="85"/>
      <c r="BA36" s="85"/>
      <c r="BB36" s="85"/>
      <c r="BC36" s="85"/>
      <c r="BD36" s="85"/>
      <c r="BE36" s="85"/>
    </row>
    <row r="37" spans="1:57" ht="15.6" thickBot="1">
      <c r="A37" s="91" t="s">
        <v>96</v>
      </c>
      <c r="B37" s="85" t="s">
        <v>103</v>
      </c>
      <c r="C37" s="85" t="s">
        <v>104</v>
      </c>
      <c r="D37" s="85"/>
      <c r="E37" s="85"/>
      <c r="F37" s="85"/>
      <c r="G37" s="85"/>
      <c r="H37" s="85"/>
      <c r="I37" s="85"/>
      <c r="J37" s="85"/>
      <c r="K37" s="85"/>
      <c r="L37" s="85"/>
      <c r="M37" s="85"/>
      <c r="N37" s="85"/>
      <c r="O37" s="85"/>
      <c r="P37" s="85"/>
      <c r="Q37" s="85"/>
      <c r="R37" s="85"/>
      <c r="S37" s="85"/>
      <c r="T37" s="85"/>
      <c r="U37" s="85"/>
      <c r="V37" s="85"/>
      <c r="W37" s="85"/>
      <c r="X37" s="85"/>
      <c r="Y37" s="85"/>
      <c r="Z37" s="85"/>
      <c r="AA37" s="85"/>
      <c r="AB37" s="85"/>
      <c r="AC37" s="85"/>
      <c r="AD37" s="85"/>
      <c r="AE37" s="85"/>
      <c r="AF37" s="85"/>
      <c r="AG37" s="85"/>
      <c r="AH37" s="85"/>
      <c r="AI37" s="85"/>
      <c r="AJ37" s="85"/>
      <c r="AK37" s="85"/>
      <c r="AL37" s="85"/>
      <c r="AM37" s="85"/>
      <c r="AN37" s="85"/>
      <c r="AO37" s="85"/>
      <c r="AP37" s="85"/>
      <c r="AQ37" s="85"/>
      <c r="AR37" s="85"/>
      <c r="AS37" s="85"/>
      <c r="AT37" s="85"/>
      <c r="AU37" s="85"/>
      <c r="AV37" s="85"/>
      <c r="AW37" s="85"/>
      <c r="AX37" s="85"/>
      <c r="AY37" s="85"/>
      <c r="AZ37" s="85"/>
      <c r="BA37" s="85"/>
      <c r="BB37" s="85"/>
      <c r="BC37" s="85"/>
      <c r="BD37" s="85"/>
      <c r="BE37" s="85"/>
    </row>
    <row r="38" spans="1:57" ht="15.6" thickBot="1">
      <c r="A38" s="91" t="s">
        <v>96</v>
      </c>
      <c r="B38" s="85" t="s">
        <v>105</v>
      </c>
      <c r="C38" s="85" t="s">
        <v>106</v>
      </c>
      <c r="D38" s="85"/>
      <c r="E38" s="85"/>
      <c r="F38" s="85"/>
      <c r="G38" s="85"/>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5"/>
      <c r="AK38" s="85"/>
      <c r="AL38" s="85"/>
      <c r="AM38" s="85"/>
      <c r="AN38" s="85"/>
      <c r="AO38" s="85"/>
      <c r="AP38" s="85"/>
      <c r="AQ38" s="85"/>
      <c r="AR38" s="85"/>
      <c r="AS38" s="85"/>
      <c r="AT38" s="85"/>
      <c r="AU38" s="85"/>
      <c r="AV38" s="85"/>
      <c r="AW38" s="85"/>
      <c r="AX38" s="85"/>
      <c r="AY38" s="85"/>
      <c r="AZ38" s="85"/>
      <c r="BA38" s="85"/>
      <c r="BB38" s="85"/>
      <c r="BC38" s="85"/>
      <c r="BD38" s="85"/>
      <c r="BE38" s="85"/>
    </row>
    <row r="39" spans="1:57" ht="15.6" thickBot="1">
      <c r="A39" s="91" t="s">
        <v>96</v>
      </c>
      <c r="B39" s="85" t="s">
        <v>107</v>
      </c>
      <c r="C39" s="85" t="s">
        <v>108</v>
      </c>
      <c r="D39" s="85"/>
      <c r="E39" s="85"/>
      <c r="F39" s="85"/>
      <c r="G39" s="85"/>
      <c r="H39" s="85"/>
      <c r="I39" s="85"/>
      <c r="J39" s="85"/>
      <c r="K39" s="85"/>
      <c r="L39" s="85"/>
      <c r="M39" s="85"/>
      <c r="N39" s="85"/>
      <c r="O39" s="85"/>
      <c r="P39" s="85"/>
      <c r="Q39" s="85"/>
      <c r="R39" s="85"/>
      <c r="S39" s="85"/>
      <c r="T39" s="85"/>
      <c r="U39" s="85"/>
      <c r="V39" s="85"/>
      <c r="W39" s="85"/>
      <c r="X39" s="85"/>
      <c r="Y39" s="85"/>
      <c r="Z39" s="85"/>
      <c r="AA39" s="85"/>
      <c r="AB39" s="85"/>
      <c r="AC39" s="85"/>
      <c r="AD39" s="85"/>
      <c r="AE39" s="85"/>
      <c r="AF39" s="85"/>
      <c r="AG39" s="85"/>
      <c r="AH39" s="85"/>
      <c r="AI39" s="85"/>
      <c r="AJ39" s="85"/>
      <c r="AK39" s="85"/>
      <c r="AL39" s="85"/>
      <c r="AM39" s="85"/>
      <c r="AN39" s="85"/>
      <c r="AO39" s="85"/>
      <c r="AP39" s="85"/>
      <c r="AQ39" s="85"/>
      <c r="AR39" s="85"/>
      <c r="AS39" s="85"/>
      <c r="AT39" s="85"/>
      <c r="AU39" s="85"/>
      <c r="AV39" s="85"/>
      <c r="AW39" s="85"/>
      <c r="AX39" s="85"/>
      <c r="AY39" s="85"/>
      <c r="AZ39" s="85"/>
      <c r="BA39" s="85"/>
      <c r="BB39" s="85"/>
      <c r="BC39" s="85"/>
      <c r="BD39" s="85"/>
      <c r="BE39" s="85"/>
    </row>
    <row r="40" spans="1:57" ht="15.6" thickBot="1">
      <c r="A40" s="91" t="s">
        <v>96</v>
      </c>
      <c r="B40" s="85" t="s">
        <v>109</v>
      </c>
      <c r="C40" s="85" t="s">
        <v>110</v>
      </c>
      <c r="D40" s="85"/>
      <c r="E40" s="85"/>
      <c r="F40" s="85"/>
      <c r="G40" s="85"/>
      <c r="H40" s="85"/>
      <c r="I40" s="85"/>
      <c r="J40" s="85"/>
      <c r="K40" s="85"/>
      <c r="L40" s="85"/>
      <c r="M40" s="85"/>
      <c r="N40" s="85"/>
      <c r="O40" s="85"/>
      <c r="P40" s="85"/>
      <c r="Q40" s="85"/>
      <c r="R40" s="85"/>
      <c r="S40" s="85"/>
      <c r="T40" s="85"/>
      <c r="U40" s="85"/>
      <c r="V40" s="85"/>
      <c r="W40" s="85"/>
      <c r="X40" s="85"/>
      <c r="Y40" s="85"/>
      <c r="Z40" s="85"/>
      <c r="AA40" s="85"/>
      <c r="AB40" s="85"/>
      <c r="AC40" s="85"/>
      <c r="AD40" s="85"/>
      <c r="AE40" s="85"/>
      <c r="AF40" s="85"/>
      <c r="AG40" s="85"/>
      <c r="AH40" s="85"/>
      <c r="AI40" s="85"/>
      <c r="AJ40" s="85"/>
      <c r="AK40" s="85"/>
      <c r="AL40" s="85"/>
      <c r="AM40" s="85"/>
      <c r="AN40" s="85"/>
      <c r="AO40" s="85"/>
      <c r="AP40" s="85"/>
      <c r="AQ40" s="85"/>
      <c r="AR40" s="85"/>
      <c r="AS40" s="85"/>
      <c r="AT40" s="85"/>
      <c r="AU40" s="85"/>
      <c r="AV40" s="85"/>
      <c r="AW40" s="85"/>
      <c r="AX40" s="85"/>
      <c r="AY40" s="85"/>
      <c r="AZ40" s="85"/>
      <c r="BA40" s="85"/>
      <c r="BB40" s="85"/>
      <c r="BC40" s="85"/>
      <c r="BD40" s="85"/>
      <c r="BE40" s="85"/>
    </row>
    <row r="41" spans="1:57" ht="15.6" thickBot="1">
      <c r="A41" s="91" t="s">
        <v>96</v>
      </c>
      <c r="B41" s="85" t="s">
        <v>111</v>
      </c>
      <c r="C41" s="85" t="s">
        <v>112</v>
      </c>
      <c r="D41" s="85"/>
      <c r="E41" s="85"/>
      <c r="F41" s="85"/>
      <c r="G41" s="85"/>
      <c r="H41" s="85"/>
      <c r="I41" s="85"/>
      <c r="J41" s="85"/>
      <c r="K41" s="85"/>
      <c r="L41" s="85"/>
      <c r="M41" s="85"/>
      <c r="N41" s="85"/>
      <c r="O41" s="85"/>
      <c r="P41" s="85"/>
      <c r="Q41" s="85"/>
      <c r="R41" s="85"/>
      <c r="S41" s="85"/>
      <c r="T41" s="85"/>
      <c r="U41" s="85"/>
      <c r="V41" s="85"/>
      <c r="W41" s="85"/>
      <c r="X41" s="85"/>
      <c r="Y41" s="85"/>
      <c r="Z41" s="85"/>
      <c r="AA41" s="85"/>
      <c r="AB41" s="85"/>
      <c r="AC41" s="85"/>
      <c r="AD41" s="85"/>
      <c r="AE41" s="85"/>
      <c r="AF41" s="85"/>
      <c r="AG41" s="85"/>
      <c r="AH41" s="85"/>
      <c r="AI41" s="85"/>
      <c r="AJ41" s="85"/>
      <c r="AK41" s="85"/>
      <c r="AL41" s="85"/>
      <c r="AM41" s="85"/>
      <c r="AN41" s="85"/>
      <c r="AO41" s="85"/>
      <c r="AP41" s="85"/>
      <c r="AQ41" s="85"/>
      <c r="AR41" s="85"/>
      <c r="AS41" s="85"/>
      <c r="AT41" s="85"/>
      <c r="AU41" s="85"/>
      <c r="AV41" s="85"/>
      <c r="AW41" s="85"/>
      <c r="AX41" s="85"/>
      <c r="AY41" s="85"/>
      <c r="AZ41" s="85"/>
      <c r="BA41" s="85"/>
      <c r="BB41" s="85"/>
      <c r="BC41" s="85"/>
      <c r="BD41" s="85"/>
      <c r="BE41" s="85"/>
    </row>
    <row r="42" spans="1:57" ht="15.6" thickBot="1">
      <c r="A42" s="91" t="s">
        <v>96</v>
      </c>
      <c r="B42" s="85" t="s">
        <v>113</v>
      </c>
      <c r="C42" s="85" t="s">
        <v>114</v>
      </c>
      <c r="D42" s="85"/>
      <c r="E42" s="85"/>
      <c r="F42" s="85"/>
      <c r="G42" s="85"/>
      <c r="H42" s="85"/>
      <c r="I42" s="85"/>
      <c r="J42" s="85"/>
      <c r="K42" s="85"/>
      <c r="L42" s="85"/>
      <c r="M42" s="85"/>
      <c r="N42" s="85"/>
      <c r="O42" s="85"/>
      <c r="P42" s="85"/>
      <c r="Q42" s="85"/>
      <c r="R42" s="85"/>
      <c r="S42" s="85"/>
      <c r="T42" s="85"/>
      <c r="U42" s="85"/>
      <c r="V42" s="85"/>
      <c r="W42" s="85"/>
      <c r="X42" s="85"/>
      <c r="Y42" s="85"/>
      <c r="Z42" s="85"/>
      <c r="AA42" s="85"/>
      <c r="AB42" s="85"/>
      <c r="AC42" s="85"/>
      <c r="AD42" s="85"/>
      <c r="AE42" s="85"/>
      <c r="AF42" s="85"/>
      <c r="AG42" s="85"/>
      <c r="AH42" s="85"/>
      <c r="AI42" s="85"/>
      <c r="AJ42" s="85"/>
      <c r="AK42" s="85"/>
      <c r="AL42" s="85"/>
      <c r="AM42" s="85"/>
      <c r="AN42" s="85"/>
      <c r="AO42" s="85"/>
      <c r="AP42" s="85"/>
      <c r="AQ42" s="85"/>
      <c r="AR42" s="85"/>
      <c r="AS42" s="85"/>
      <c r="AT42" s="85"/>
      <c r="AU42" s="85"/>
      <c r="AV42" s="85"/>
      <c r="AW42" s="85"/>
      <c r="AX42" s="85"/>
      <c r="AY42" s="85"/>
      <c r="AZ42" s="85"/>
      <c r="BA42" s="85"/>
      <c r="BB42" s="85"/>
      <c r="BC42" s="85"/>
      <c r="BD42" s="85"/>
      <c r="BE42" s="85"/>
    </row>
    <row r="43" spans="1:57" ht="15.6" thickBot="1">
      <c r="A43" s="91" t="s">
        <v>96</v>
      </c>
      <c r="B43" s="85" t="s">
        <v>115</v>
      </c>
      <c r="C43" s="85" t="s">
        <v>116</v>
      </c>
      <c r="D43" s="85"/>
      <c r="E43" s="85"/>
      <c r="F43" s="85"/>
      <c r="G43" s="85"/>
      <c r="H43" s="85"/>
      <c r="I43" s="85"/>
      <c r="J43" s="85"/>
      <c r="K43" s="85"/>
      <c r="L43" s="85"/>
      <c r="M43" s="85"/>
      <c r="N43" s="85"/>
      <c r="O43" s="85"/>
      <c r="P43" s="85"/>
      <c r="Q43" s="85"/>
      <c r="R43" s="85"/>
      <c r="S43" s="85"/>
      <c r="T43" s="85"/>
      <c r="U43" s="85"/>
      <c r="V43" s="85"/>
      <c r="W43" s="85"/>
      <c r="X43" s="85"/>
      <c r="Y43" s="85"/>
      <c r="Z43" s="85"/>
      <c r="AA43" s="85"/>
      <c r="AB43" s="85"/>
      <c r="AC43" s="85"/>
      <c r="AD43" s="85"/>
      <c r="AE43" s="85"/>
      <c r="AF43" s="85"/>
      <c r="AG43" s="85"/>
      <c r="AH43" s="85"/>
      <c r="AI43" s="85"/>
      <c r="AJ43" s="85"/>
      <c r="AK43" s="85"/>
      <c r="AL43" s="85"/>
      <c r="AM43" s="85"/>
      <c r="AN43" s="85"/>
      <c r="AO43" s="85"/>
      <c r="AP43" s="85"/>
      <c r="AQ43" s="85"/>
      <c r="AR43" s="85"/>
      <c r="AS43" s="85"/>
      <c r="AT43" s="85"/>
      <c r="AU43" s="85"/>
      <c r="AV43" s="85"/>
      <c r="AW43" s="85"/>
      <c r="AX43" s="85"/>
      <c r="AY43" s="85"/>
      <c r="AZ43" s="85"/>
      <c r="BA43" s="85"/>
      <c r="BB43" s="85"/>
      <c r="BC43" s="85"/>
      <c r="BD43" s="85"/>
      <c r="BE43" s="85"/>
    </row>
    <row r="44" spans="1:57" ht="15.6" thickBot="1">
      <c r="A44" s="91" t="s">
        <v>96</v>
      </c>
      <c r="B44" s="85" t="s">
        <v>117</v>
      </c>
      <c r="C44" s="85" t="s">
        <v>118</v>
      </c>
      <c r="D44" s="85"/>
      <c r="E44" s="85"/>
      <c r="F44" s="85"/>
      <c r="G44" s="85"/>
      <c r="H44" s="85"/>
      <c r="I44" s="85"/>
      <c r="J44" s="85"/>
      <c r="K44" s="85"/>
      <c r="L44" s="85"/>
      <c r="M44" s="85"/>
      <c r="N44" s="85"/>
      <c r="O44" s="85"/>
      <c r="P44" s="85"/>
      <c r="Q44" s="85"/>
      <c r="R44" s="85"/>
      <c r="S44" s="85"/>
      <c r="T44" s="85"/>
      <c r="U44" s="85"/>
      <c r="V44" s="85"/>
      <c r="W44" s="85"/>
      <c r="X44" s="85"/>
      <c r="Y44" s="85"/>
      <c r="Z44" s="85"/>
      <c r="AA44" s="85"/>
      <c r="AB44" s="85"/>
      <c r="AC44" s="85"/>
      <c r="AD44" s="85"/>
      <c r="AE44" s="85"/>
      <c r="AF44" s="85"/>
      <c r="AG44" s="85"/>
      <c r="AH44" s="85"/>
      <c r="AI44" s="85"/>
      <c r="AJ44" s="85"/>
      <c r="AK44" s="85"/>
      <c r="AL44" s="85"/>
      <c r="AM44" s="85"/>
      <c r="AN44" s="85"/>
      <c r="AO44" s="85"/>
      <c r="AP44" s="85"/>
      <c r="AQ44" s="85"/>
      <c r="AR44" s="85"/>
      <c r="AS44" s="85"/>
      <c r="AT44" s="85"/>
      <c r="AU44" s="85"/>
      <c r="AV44" s="85"/>
      <c r="AW44" s="85"/>
      <c r="AX44" s="85"/>
      <c r="AY44" s="85"/>
      <c r="AZ44" s="85"/>
      <c r="BA44" s="85"/>
      <c r="BB44" s="85"/>
      <c r="BC44" s="85"/>
      <c r="BD44" s="85"/>
      <c r="BE44" s="85"/>
    </row>
    <row r="45" spans="1:57" ht="17.100000000000001" customHeight="1" thickBot="1">
      <c r="A45" s="91" t="s">
        <v>96</v>
      </c>
      <c r="B45" s="85" t="s">
        <v>119</v>
      </c>
      <c r="C45" s="85" t="s">
        <v>120</v>
      </c>
      <c r="D45" s="85"/>
      <c r="E45" s="85"/>
      <c r="F45" s="85"/>
      <c r="G45" s="85"/>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5"/>
      <c r="AJ45" s="85"/>
      <c r="AK45" s="85"/>
      <c r="AL45" s="85"/>
      <c r="AM45" s="85"/>
      <c r="AN45" s="85"/>
      <c r="AO45" s="85"/>
      <c r="AP45" s="85"/>
      <c r="AQ45" s="85"/>
      <c r="AR45" s="85"/>
      <c r="AS45" s="85"/>
      <c r="AT45" s="85"/>
      <c r="AU45" s="85"/>
      <c r="AV45" s="85"/>
      <c r="AW45" s="85"/>
      <c r="AX45" s="85"/>
      <c r="AY45" s="85"/>
      <c r="AZ45" s="85"/>
      <c r="BA45" s="85"/>
      <c r="BB45" s="85"/>
      <c r="BC45" s="85"/>
      <c r="BD45" s="85"/>
      <c r="BE45" s="85"/>
    </row>
    <row r="46" spans="1:57" ht="15.3" customHeight="1" thickBot="1">
      <c r="A46" s="91" t="s">
        <v>96</v>
      </c>
      <c r="B46" s="111" t="s">
        <v>121</v>
      </c>
      <c r="C46" s="85" t="s">
        <v>122</v>
      </c>
      <c r="D46" s="111"/>
      <c r="E46" s="111"/>
      <c r="F46" s="111"/>
      <c r="G46" s="111"/>
      <c r="H46" s="111"/>
      <c r="I46" s="111"/>
      <c r="J46" s="111"/>
      <c r="K46" s="111"/>
      <c r="L46" s="111"/>
      <c r="M46" s="111"/>
      <c r="N46" s="111"/>
      <c r="O46" s="111"/>
      <c r="P46" s="111"/>
      <c r="Q46" s="111"/>
      <c r="R46" s="111"/>
      <c r="S46" s="111"/>
      <c r="T46" s="111"/>
      <c r="U46" s="111"/>
      <c r="V46" s="111"/>
      <c r="W46" s="111"/>
      <c r="X46" s="111"/>
      <c r="Y46" s="111"/>
      <c r="Z46" s="111"/>
      <c r="AA46" s="111"/>
      <c r="AB46" s="111"/>
      <c r="AC46" s="111"/>
      <c r="AD46" s="111"/>
      <c r="AE46" s="111"/>
      <c r="AF46" s="111"/>
      <c r="AG46" s="111"/>
      <c r="AH46" s="111"/>
      <c r="AI46" s="111"/>
      <c r="AJ46" s="111"/>
      <c r="AK46" s="111"/>
      <c r="AL46" s="111"/>
      <c r="AM46" s="111"/>
      <c r="AN46" s="111"/>
      <c r="AO46" s="111"/>
      <c r="AP46" s="111"/>
      <c r="AQ46" s="111"/>
      <c r="AR46" s="111"/>
      <c r="AS46" s="111"/>
      <c r="AT46" s="111"/>
      <c r="AU46" s="111"/>
      <c r="AV46" s="111"/>
      <c r="AW46" s="111"/>
      <c r="AX46" s="111"/>
      <c r="AY46" s="111"/>
      <c r="AZ46" s="111"/>
      <c r="BA46" s="111"/>
      <c r="BB46" s="111"/>
      <c r="BC46" s="111"/>
      <c r="BD46" s="111"/>
      <c r="BE46" s="111"/>
    </row>
    <row r="47" spans="1:57" ht="15.6" thickBot="1">
      <c r="A47" s="91" t="s">
        <v>96</v>
      </c>
      <c r="B47" s="85" t="s">
        <v>123</v>
      </c>
      <c r="C47" s="85" t="s">
        <v>124</v>
      </c>
      <c r="D47" s="85"/>
      <c r="E47" s="85"/>
      <c r="F47" s="85"/>
      <c r="G47" s="85"/>
      <c r="H47" s="85"/>
      <c r="I47" s="85"/>
      <c r="J47" s="85"/>
      <c r="K47" s="85"/>
      <c r="L47" s="85"/>
      <c r="M47" s="85"/>
      <c r="N47" s="85"/>
      <c r="O47" s="85"/>
      <c r="P47" s="85"/>
      <c r="Q47" s="85"/>
      <c r="R47" s="85"/>
      <c r="S47" s="85"/>
      <c r="T47" s="85"/>
      <c r="U47" s="85"/>
      <c r="V47" s="85"/>
      <c r="W47" s="85"/>
      <c r="X47" s="85"/>
      <c r="Y47" s="85"/>
      <c r="Z47" s="85"/>
      <c r="AA47" s="85"/>
      <c r="AB47" s="85"/>
      <c r="AC47" s="85"/>
      <c r="AD47" s="85"/>
      <c r="AE47" s="85"/>
      <c r="AF47" s="85"/>
      <c r="AG47" s="85"/>
      <c r="AH47" s="85"/>
      <c r="AI47" s="85"/>
      <c r="AJ47" s="85"/>
      <c r="AK47" s="85"/>
      <c r="AL47" s="85"/>
      <c r="AM47" s="85"/>
      <c r="AN47" s="85"/>
      <c r="AO47" s="85"/>
      <c r="AP47" s="85"/>
      <c r="AQ47" s="85"/>
      <c r="AR47" s="85"/>
      <c r="AS47" s="85"/>
      <c r="AT47" s="85"/>
      <c r="AU47" s="85"/>
      <c r="AV47" s="85"/>
      <c r="AW47" s="85"/>
      <c r="AX47" s="85"/>
      <c r="AY47" s="85"/>
      <c r="AZ47" s="85"/>
      <c r="BA47" s="85"/>
      <c r="BB47" s="85"/>
      <c r="BC47" s="85"/>
      <c r="BD47" s="85"/>
      <c r="BE47" s="85"/>
    </row>
    <row r="48" spans="1:57" ht="15.6" thickBot="1">
      <c r="A48" s="91" t="s">
        <v>96</v>
      </c>
      <c r="B48" s="85" t="s">
        <v>125</v>
      </c>
      <c r="C48" s="85" t="s">
        <v>126</v>
      </c>
      <c r="D48" s="85"/>
      <c r="E48" s="85"/>
      <c r="F48" s="85"/>
      <c r="G48" s="85"/>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5"/>
      <c r="AG48" s="85"/>
      <c r="AH48" s="85"/>
      <c r="AI48" s="85"/>
      <c r="AJ48" s="85"/>
      <c r="AK48" s="85"/>
      <c r="AL48" s="85"/>
      <c r="AM48" s="85"/>
      <c r="AN48" s="85"/>
      <c r="AO48" s="85"/>
      <c r="AP48" s="85"/>
      <c r="AQ48" s="85"/>
      <c r="AR48" s="85"/>
      <c r="AS48" s="85"/>
      <c r="AT48" s="85"/>
      <c r="AU48" s="85"/>
      <c r="AV48" s="85"/>
      <c r="AW48" s="85"/>
      <c r="AX48" s="85"/>
      <c r="AY48" s="85"/>
      <c r="AZ48" s="85"/>
      <c r="BA48" s="85"/>
      <c r="BB48" s="85"/>
      <c r="BC48" s="85"/>
      <c r="BD48" s="85"/>
      <c r="BE48" s="85"/>
    </row>
    <row r="49" spans="1:57" ht="15.6" thickBot="1">
      <c r="A49" s="91" t="s">
        <v>96</v>
      </c>
      <c r="B49" s="85" t="s">
        <v>127</v>
      </c>
      <c r="C49" s="85" t="s">
        <v>128</v>
      </c>
      <c r="D49" s="85"/>
      <c r="E49" s="85"/>
      <c r="F49" s="85"/>
      <c r="G49" s="85"/>
      <c r="H49" s="85"/>
      <c r="I49" s="85"/>
      <c r="J49" s="85"/>
      <c r="K49" s="85"/>
      <c r="L49" s="85"/>
      <c r="M49" s="85"/>
      <c r="N49" s="85"/>
      <c r="O49" s="85"/>
      <c r="P49" s="85"/>
      <c r="Q49" s="85"/>
      <c r="R49" s="85"/>
      <c r="S49" s="85"/>
      <c r="T49" s="85"/>
      <c r="U49" s="85"/>
      <c r="V49" s="85"/>
      <c r="W49" s="85"/>
      <c r="X49" s="85"/>
      <c r="Y49" s="85"/>
      <c r="Z49" s="85"/>
      <c r="AA49" s="85"/>
      <c r="AB49" s="85"/>
      <c r="AC49" s="85"/>
      <c r="AD49" s="85"/>
      <c r="AE49" s="85"/>
      <c r="AF49" s="85"/>
      <c r="AG49" s="85"/>
      <c r="AH49" s="85"/>
      <c r="AI49" s="85"/>
      <c r="AJ49" s="85"/>
      <c r="AK49" s="85"/>
      <c r="AL49" s="85"/>
      <c r="AM49" s="85"/>
      <c r="AN49" s="85"/>
      <c r="AO49" s="85"/>
      <c r="AP49" s="85"/>
      <c r="AQ49" s="85"/>
      <c r="AR49" s="85"/>
      <c r="AS49" s="85"/>
      <c r="AT49" s="85"/>
      <c r="AU49" s="85"/>
      <c r="AV49" s="85"/>
      <c r="AW49" s="85"/>
      <c r="AX49" s="85"/>
      <c r="AY49" s="85"/>
      <c r="AZ49" s="85"/>
      <c r="BA49" s="85"/>
      <c r="BB49" s="85"/>
      <c r="BC49" s="85"/>
      <c r="BD49" s="85"/>
      <c r="BE49" s="85"/>
    </row>
    <row r="50" spans="1:57" ht="15.6" thickBot="1">
      <c r="A50" s="91" t="s">
        <v>129</v>
      </c>
      <c r="B50" s="85" t="s">
        <v>130</v>
      </c>
      <c r="C50" s="85" t="s">
        <v>131</v>
      </c>
      <c r="D50" s="85"/>
      <c r="E50" s="85"/>
      <c r="F50" s="85"/>
      <c r="G50" s="85"/>
      <c r="H50" s="85"/>
      <c r="I50" s="85"/>
      <c r="J50" s="85"/>
      <c r="K50" s="85"/>
      <c r="L50" s="85"/>
      <c r="M50" s="85"/>
      <c r="N50" s="85"/>
      <c r="O50" s="85"/>
      <c r="P50" s="85"/>
      <c r="Q50" s="85"/>
      <c r="R50" s="85"/>
      <c r="S50" s="85"/>
      <c r="T50" s="85"/>
      <c r="U50" s="85"/>
      <c r="V50" s="85"/>
      <c r="W50" s="85"/>
      <c r="X50" s="85"/>
      <c r="Y50" s="85"/>
      <c r="Z50" s="85"/>
      <c r="AA50" s="85"/>
      <c r="AB50" s="85"/>
      <c r="AC50" s="85"/>
      <c r="AD50" s="85"/>
      <c r="AE50" s="85"/>
      <c r="AF50" s="85"/>
      <c r="AG50" s="85"/>
      <c r="AH50" s="85"/>
      <c r="AI50" s="85"/>
      <c r="AJ50" s="85"/>
      <c r="AK50" s="85"/>
      <c r="AL50" s="85"/>
      <c r="AM50" s="85"/>
      <c r="AN50" s="85"/>
      <c r="AO50" s="85"/>
      <c r="AP50" s="85"/>
      <c r="AQ50" s="85"/>
      <c r="AR50" s="85"/>
      <c r="AS50" s="85"/>
      <c r="AT50" s="85"/>
      <c r="AU50" s="85"/>
      <c r="AV50" s="85"/>
      <c r="AW50" s="85"/>
      <c r="AX50" s="85"/>
      <c r="AY50" s="85"/>
      <c r="AZ50" s="85"/>
      <c r="BA50" s="85"/>
      <c r="BB50" s="85"/>
      <c r="BC50" s="85"/>
      <c r="BD50" s="85"/>
      <c r="BE50" s="85"/>
    </row>
    <row r="51" spans="1:57" ht="15.6" thickBot="1">
      <c r="A51" s="91" t="s">
        <v>132</v>
      </c>
      <c r="B51" s="85" t="s">
        <v>133</v>
      </c>
      <c r="C51" s="85" t="s">
        <v>134</v>
      </c>
      <c r="D51" s="85"/>
      <c r="E51" s="85"/>
      <c r="F51" s="85"/>
      <c r="G51" s="85"/>
      <c r="H51" s="85"/>
      <c r="I51" s="85"/>
      <c r="J51" s="85"/>
      <c r="K51" s="85"/>
      <c r="L51" s="85"/>
      <c r="M51" s="85"/>
      <c r="N51" s="85"/>
      <c r="O51" s="85"/>
      <c r="P51" s="85"/>
      <c r="Q51" s="85"/>
      <c r="R51" s="85"/>
      <c r="S51" s="85"/>
      <c r="T51" s="85"/>
      <c r="U51" s="85"/>
      <c r="V51" s="85"/>
      <c r="W51" s="85"/>
      <c r="X51" s="85"/>
      <c r="Y51" s="85"/>
      <c r="Z51" s="85"/>
      <c r="AA51" s="85"/>
      <c r="AB51" s="85"/>
      <c r="AC51" s="85"/>
      <c r="AD51" s="85"/>
      <c r="AE51" s="85"/>
      <c r="AF51" s="85"/>
      <c r="AG51" s="85"/>
      <c r="AH51" s="85"/>
      <c r="AI51" s="85"/>
      <c r="AJ51" s="85"/>
      <c r="AK51" s="85"/>
      <c r="AL51" s="85"/>
      <c r="AM51" s="85"/>
      <c r="AN51" s="85"/>
      <c r="AO51" s="85"/>
      <c r="AP51" s="85"/>
      <c r="AQ51" s="85"/>
      <c r="AR51" s="85"/>
      <c r="AS51" s="85"/>
      <c r="AT51" s="85"/>
      <c r="AU51" s="85"/>
      <c r="AV51" s="85"/>
      <c r="AW51" s="85"/>
      <c r="AX51" s="85"/>
      <c r="AY51" s="85"/>
      <c r="AZ51" s="85"/>
      <c r="BA51" s="85"/>
      <c r="BB51" s="85"/>
      <c r="BC51" s="85"/>
      <c r="BD51" s="85"/>
      <c r="BE51" s="85"/>
    </row>
    <row r="52" spans="1:57" ht="15.6" thickBot="1">
      <c r="A52" s="91" t="s">
        <v>135</v>
      </c>
      <c r="B52" s="85" t="s">
        <v>136</v>
      </c>
      <c r="C52" s="85" t="s">
        <v>137</v>
      </c>
      <c r="D52" s="85"/>
      <c r="E52" s="85"/>
      <c r="F52" s="85"/>
      <c r="G52" s="85"/>
      <c r="H52" s="85"/>
      <c r="I52" s="85"/>
      <c r="J52" s="85"/>
      <c r="K52" s="85"/>
      <c r="L52" s="85"/>
      <c r="M52" s="85"/>
      <c r="N52" s="85"/>
      <c r="O52" s="85"/>
      <c r="P52" s="85"/>
      <c r="Q52" s="85"/>
      <c r="R52" s="85"/>
      <c r="S52" s="85"/>
      <c r="T52" s="85"/>
      <c r="U52" s="85"/>
      <c r="V52" s="85"/>
      <c r="W52" s="85"/>
      <c r="X52" s="85"/>
      <c r="Y52" s="85"/>
      <c r="Z52" s="85"/>
      <c r="AA52" s="85"/>
      <c r="AB52" s="85"/>
      <c r="AC52" s="85"/>
      <c r="AD52" s="85"/>
      <c r="AE52" s="85"/>
      <c r="AF52" s="85"/>
      <c r="AG52" s="85"/>
      <c r="AH52" s="85"/>
      <c r="AI52" s="85"/>
      <c r="AJ52" s="85"/>
      <c r="AK52" s="85"/>
      <c r="AL52" s="85"/>
      <c r="AM52" s="85"/>
      <c r="AN52" s="85"/>
      <c r="AO52" s="85"/>
      <c r="AP52" s="85"/>
      <c r="AQ52" s="85"/>
      <c r="AR52" s="85"/>
      <c r="AS52" s="85"/>
      <c r="AT52" s="85"/>
      <c r="AU52" s="85"/>
      <c r="AV52" s="85"/>
      <c r="AW52" s="85"/>
      <c r="AX52" s="85"/>
      <c r="AY52" s="85"/>
      <c r="AZ52" s="85"/>
      <c r="BA52" s="85"/>
      <c r="BB52" s="85"/>
      <c r="BC52" s="85"/>
      <c r="BD52" s="85"/>
      <c r="BE52" s="85"/>
    </row>
    <row r="53" spans="1:57" ht="15.6" thickBot="1">
      <c r="A53" s="91" t="s">
        <v>138</v>
      </c>
      <c r="B53" s="85" t="s">
        <v>139</v>
      </c>
      <c r="C53" s="85" t="s">
        <v>140</v>
      </c>
      <c r="D53" s="85"/>
      <c r="E53" s="85"/>
      <c r="F53" s="85"/>
      <c r="G53" s="85"/>
      <c r="H53" s="85"/>
      <c r="I53" s="85"/>
      <c r="J53" s="85"/>
      <c r="K53" s="85"/>
      <c r="L53" s="85"/>
      <c r="M53" s="85"/>
      <c r="N53" s="85"/>
      <c r="O53" s="85"/>
      <c r="P53" s="85"/>
      <c r="Q53" s="85"/>
      <c r="R53" s="85"/>
      <c r="S53" s="85"/>
      <c r="T53" s="85"/>
      <c r="U53" s="85"/>
      <c r="V53" s="85"/>
      <c r="W53" s="85"/>
      <c r="X53" s="85"/>
      <c r="Y53" s="85"/>
      <c r="Z53" s="85"/>
      <c r="AA53" s="85"/>
      <c r="AB53" s="85"/>
      <c r="AC53" s="85"/>
      <c r="AD53" s="85"/>
      <c r="AE53" s="85"/>
      <c r="AF53" s="85"/>
      <c r="AG53" s="85"/>
      <c r="AH53" s="85"/>
      <c r="AI53" s="85"/>
      <c r="AJ53" s="85"/>
      <c r="AK53" s="85"/>
      <c r="AL53" s="85"/>
      <c r="AM53" s="85"/>
      <c r="AN53" s="85"/>
      <c r="AO53" s="85"/>
      <c r="AP53" s="85"/>
      <c r="AQ53" s="85"/>
      <c r="AR53" s="85"/>
      <c r="AS53" s="85"/>
      <c r="AT53" s="85"/>
      <c r="AU53" s="85"/>
      <c r="AV53" s="85"/>
      <c r="AW53" s="85"/>
      <c r="AX53" s="85"/>
      <c r="AY53" s="85"/>
      <c r="AZ53" s="85"/>
      <c r="BA53" s="85"/>
      <c r="BB53" s="85"/>
      <c r="BC53" s="85"/>
      <c r="BD53" s="85"/>
      <c r="BE53" s="85"/>
    </row>
    <row r="54" spans="1:57" ht="15.6" thickBot="1">
      <c r="A54" s="91" t="s">
        <v>141</v>
      </c>
      <c r="B54" s="85" t="s">
        <v>142</v>
      </c>
      <c r="C54" s="85" t="s">
        <v>143</v>
      </c>
      <c r="D54" s="85"/>
      <c r="E54" s="85"/>
      <c r="F54" s="85"/>
      <c r="G54" s="85"/>
      <c r="H54" s="85"/>
      <c r="I54" s="85"/>
      <c r="J54" s="85"/>
      <c r="K54" s="85"/>
      <c r="L54" s="85"/>
      <c r="M54" s="85"/>
      <c r="N54" s="85"/>
      <c r="O54" s="85"/>
      <c r="P54" s="85"/>
      <c r="Q54" s="85"/>
      <c r="R54" s="85"/>
      <c r="S54" s="85"/>
      <c r="T54" s="85"/>
      <c r="U54" s="85"/>
      <c r="V54" s="85"/>
      <c r="W54" s="85"/>
      <c r="X54" s="85"/>
      <c r="Y54" s="85"/>
      <c r="Z54" s="85"/>
      <c r="AA54" s="85"/>
      <c r="AB54" s="85"/>
      <c r="AC54" s="85"/>
      <c r="AD54" s="85"/>
      <c r="AE54" s="85"/>
      <c r="AF54" s="85"/>
      <c r="AG54" s="85"/>
      <c r="AH54" s="85"/>
      <c r="AI54" s="85"/>
      <c r="AJ54" s="85"/>
      <c r="AK54" s="85"/>
      <c r="AL54" s="85"/>
      <c r="AM54" s="85"/>
      <c r="AN54" s="85"/>
      <c r="AO54" s="85"/>
      <c r="AP54" s="85"/>
      <c r="AQ54" s="85"/>
      <c r="AR54" s="85"/>
      <c r="AS54" s="85"/>
      <c r="AT54" s="85"/>
      <c r="AU54" s="85"/>
      <c r="AV54" s="85"/>
      <c r="AW54" s="85"/>
      <c r="AX54" s="85"/>
      <c r="AY54" s="85"/>
      <c r="AZ54" s="85"/>
      <c r="BA54" s="85"/>
      <c r="BB54" s="85"/>
      <c r="BC54" s="85"/>
      <c r="BD54" s="85"/>
      <c r="BE54" s="85"/>
    </row>
    <row r="55" spans="1:57" ht="15.6" thickBot="1">
      <c r="A55" s="91" t="s">
        <v>144</v>
      </c>
      <c r="B55" s="85" t="s">
        <v>145</v>
      </c>
      <c r="C55" s="85" t="s">
        <v>146</v>
      </c>
      <c r="D55" s="85"/>
      <c r="E55" s="85"/>
      <c r="F55" s="85"/>
      <c r="G55" s="85"/>
      <c r="H55" s="85"/>
      <c r="I55" s="85"/>
      <c r="J55" s="85"/>
      <c r="K55" s="85"/>
      <c r="L55" s="85"/>
      <c r="M55" s="85"/>
      <c r="N55" s="85"/>
      <c r="O55" s="85"/>
      <c r="P55" s="85"/>
      <c r="Q55" s="85"/>
      <c r="R55" s="85"/>
      <c r="S55" s="85"/>
      <c r="T55" s="85"/>
      <c r="U55" s="85"/>
      <c r="V55" s="85"/>
      <c r="W55" s="85"/>
      <c r="X55" s="85"/>
      <c r="Y55" s="85"/>
      <c r="Z55" s="85"/>
      <c r="AA55" s="85"/>
      <c r="AB55" s="85"/>
      <c r="AC55" s="85"/>
      <c r="AD55" s="85"/>
      <c r="AE55" s="85"/>
      <c r="AF55" s="85"/>
      <c r="AG55" s="85"/>
      <c r="AH55" s="85"/>
      <c r="AI55" s="85"/>
      <c r="AJ55" s="85"/>
      <c r="AK55" s="85"/>
      <c r="AL55" s="85"/>
      <c r="AM55" s="85"/>
      <c r="AN55" s="85"/>
      <c r="AO55" s="85"/>
      <c r="AP55" s="85"/>
      <c r="AQ55" s="85"/>
      <c r="AR55" s="85"/>
      <c r="AS55" s="85"/>
      <c r="AT55" s="85"/>
      <c r="AU55" s="85"/>
      <c r="AV55" s="85"/>
      <c r="AW55" s="85"/>
      <c r="AX55" s="85"/>
      <c r="AY55" s="85"/>
      <c r="AZ55" s="85"/>
      <c r="BA55" s="85"/>
      <c r="BB55" s="85"/>
      <c r="BC55" s="85"/>
      <c r="BD55" s="85"/>
      <c r="BE55" s="85"/>
    </row>
    <row r="56" spans="1:57" ht="15.6" thickBot="1">
      <c r="A56" s="91" t="s">
        <v>147</v>
      </c>
      <c r="B56" s="85" t="s">
        <v>148</v>
      </c>
      <c r="C56" s="85" t="s">
        <v>149</v>
      </c>
      <c r="D56" s="85"/>
      <c r="E56" s="85"/>
      <c r="F56" s="85"/>
      <c r="G56" s="85"/>
      <c r="H56" s="85"/>
      <c r="I56" s="85"/>
      <c r="J56" s="85"/>
      <c r="K56" s="85"/>
      <c r="L56" s="85"/>
      <c r="M56" s="85"/>
      <c r="N56" s="85"/>
      <c r="O56" s="85"/>
      <c r="P56" s="85"/>
      <c r="Q56" s="85"/>
      <c r="R56" s="85"/>
      <c r="S56" s="85"/>
      <c r="T56" s="85"/>
      <c r="U56" s="85"/>
      <c r="V56" s="85"/>
      <c r="W56" s="85"/>
      <c r="X56" s="85"/>
      <c r="Y56" s="85"/>
      <c r="Z56" s="85"/>
      <c r="AA56" s="85"/>
      <c r="AB56" s="85"/>
      <c r="AC56" s="85"/>
      <c r="AD56" s="85"/>
      <c r="AE56" s="85"/>
      <c r="AF56" s="85"/>
      <c r="AG56" s="85"/>
      <c r="AH56" s="85"/>
      <c r="AI56" s="85"/>
      <c r="AJ56" s="85"/>
      <c r="AK56" s="85"/>
      <c r="AL56" s="85"/>
      <c r="AM56" s="85"/>
      <c r="AN56" s="85"/>
      <c r="AO56" s="85"/>
      <c r="AP56" s="85"/>
      <c r="AQ56" s="85"/>
      <c r="AR56" s="85"/>
      <c r="AS56" s="85"/>
      <c r="AT56" s="85"/>
      <c r="AU56" s="85"/>
      <c r="AV56" s="85"/>
      <c r="AW56" s="85"/>
      <c r="AX56" s="85"/>
      <c r="AY56" s="85"/>
      <c r="AZ56" s="85"/>
      <c r="BA56" s="85"/>
      <c r="BB56" s="85"/>
      <c r="BC56" s="85"/>
      <c r="BD56" s="85"/>
      <c r="BE56" s="85"/>
    </row>
    <row r="57" spans="1:57" ht="15.6" thickBot="1">
      <c r="A57" s="91" t="s">
        <v>150</v>
      </c>
      <c r="B57" s="85" t="s">
        <v>151</v>
      </c>
      <c r="C57" s="85" t="s">
        <v>152</v>
      </c>
      <c r="D57" s="85"/>
      <c r="E57" s="85"/>
      <c r="F57" s="85"/>
      <c r="G57" s="85"/>
      <c r="H57" s="85"/>
      <c r="I57" s="85"/>
      <c r="J57" s="85"/>
      <c r="K57" s="85"/>
      <c r="L57" s="85"/>
      <c r="M57" s="85"/>
      <c r="N57" s="85"/>
      <c r="O57" s="85"/>
      <c r="P57" s="85"/>
      <c r="Q57" s="85"/>
      <c r="R57" s="85"/>
      <c r="S57" s="85"/>
      <c r="T57" s="85"/>
      <c r="U57" s="85"/>
      <c r="V57" s="85"/>
      <c r="W57" s="85"/>
      <c r="X57" s="85"/>
      <c r="Y57" s="85"/>
      <c r="Z57" s="85"/>
      <c r="AA57" s="85"/>
      <c r="AB57" s="85"/>
      <c r="AC57" s="85"/>
      <c r="AD57" s="85"/>
      <c r="AE57" s="85"/>
      <c r="AF57" s="85"/>
      <c r="AG57" s="85"/>
      <c r="AH57" s="85"/>
      <c r="AI57" s="85"/>
      <c r="AJ57" s="85"/>
      <c r="AK57" s="85"/>
      <c r="AL57" s="85"/>
      <c r="AM57" s="85"/>
      <c r="AN57" s="85"/>
      <c r="AO57" s="85"/>
      <c r="AP57" s="85"/>
      <c r="AQ57" s="85"/>
      <c r="AR57" s="85"/>
      <c r="AS57" s="85"/>
      <c r="AT57" s="85"/>
      <c r="AU57" s="85"/>
      <c r="AV57" s="85"/>
      <c r="AW57" s="85"/>
      <c r="AX57" s="85"/>
      <c r="AY57" s="85"/>
      <c r="AZ57" s="85"/>
      <c r="BA57" s="85"/>
      <c r="BB57" s="85"/>
      <c r="BC57" s="85"/>
      <c r="BD57" s="85"/>
      <c r="BE57" s="85"/>
    </row>
    <row r="58" spans="1:57" ht="15.6" thickBot="1">
      <c r="A58" s="91" t="s">
        <v>153</v>
      </c>
      <c r="B58" s="85" t="s">
        <v>154</v>
      </c>
      <c r="C58" s="85" t="s">
        <v>155</v>
      </c>
      <c r="D58" s="85"/>
      <c r="E58" s="85"/>
      <c r="F58" s="85"/>
      <c r="G58" s="85"/>
      <c r="H58" s="85"/>
      <c r="I58" s="85"/>
      <c r="J58" s="85"/>
      <c r="K58" s="85"/>
      <c r="L58" s="85"/>
      <c r="M58" s="85"/>
      <c r="N58" s="85"/>
      <c r="O58" s="85"/>
      <c r="P58" s="85"/>
      <c r="Q58" s="85"/>
      <c r="R58" s="85"/>
      <c r="S58" s="85"/>
      <c r="T58" s="85"/>
      <c r="U58" s="85"/>
      <c r="V58" s="85"/>
      <c r="W58" s="85"/>
      <c r="X58" s="85"/>
      <c r="Y58" s="85"/>
      <c r="Z58" s="85"/>
      <c r="AA58" s="85"/>
      <c r="AB58" s="85"/>
      <c r="AC58" s="85"/>
      <c r="AD58" s="85"/>
      <c r="AE58" s="85"/>
      <c r="AF58" s="85"/>
      <c r="AG58" s="85"/>
      <c r="AH58" s="85"/>
      <c r="AI58" s="85"/>
      <c r="AJ58" s="85"/>
      <c r="AK58" s="85"/>
      <c r="AL58" s="85"/>
      <c r="AM58" s="85"/>
      <c r="AN58" s="85"/>
      <c r="AO58" s="85"/>
      <c r="AP58" s="85"/>
      <c r="AQ58" s="85"/>
      <c r="AR58" s="85"/>
      <c r="AS58" s="85"/>
      <c r="AT58" s="85"/>
      <c r="AU58" s="85"/>
      <c r="AV58" s="85"/>
      <c r="AW58" s="85"/>
      <c r="AX58" s="85"/>
      <c r="AY58" s="85"/>
      <c r="AZ58" s="85"/>
      <c r="BA58" s="85"/>
      <c r="BB58" s="85"/>
      <c r="BC58" s="85"/>
      <c r="BD58" s="85"/>
      <c r="BE58" s="85"/>
    </row>
    <row r="59" spans="1:57" ht="15.6" thickBot="1">
      <c r="A59" s="91" t="s">
        <v>156</v>
      </c>
      <c r="B59" s="85" t="s">
        <v>157</v>
      </c>
      <c r="C59" s="85" t="s">
        <v>158</v>
      </c>
      <c r="D59" s="85"/>
      <c r="E59" s="85"/>
      <c r="F59" s="85"/>
      <c r="G59" s="85"/>
      <c r="H59" s="85"/>
      <c r="I59" s="85"/>
      <c r="J59" s="85"/>
      <c r="K59" s="85"/>
      <c r="L59" s="85"/>
      <c r="M59" s="85"/>
      <c r="N59" s="85"/>
      <c r="O59" s="85"/>
      <c r="P59" s="85"/>
      <c r="Q59" s="85"/>
      <c r="R59" s="85"/>
      <c r="S59" s="85"/>
      <c r="T59" s="85"/>
      <c r="U59" s="85"/>
      <c r="V59" s="85"/>
      <c r="W59" s="85"/>
      <c r="X59" s="85"/>
      <c r="Y59" s="85"/>
      <c r="Z59" s="85"/>
      <c r="AA59" s="85"/>
      <c r="AB59" s="85"/>
      <c r="AC59" s="85"/>
      <c r="AD59" s="85"/>
      <c r="AE59" s="85"/>
      <c r="AF59" s="85"/>
      <c r="AG59" s="85"/>
      <c r="AH59" s="85"/>
      <c r="AI59" s="85"/>
      <c r="AJ59" s="85"/>
      <c r="AK59" s="85"/>
      <c r="AL59" s="85"/>
      <c r="AM59" s="85"/>
      <c r="AN59" s="85"/>
      <c r="AO59" s="85"/>
      <c r="AP59" s="85"/>
      <c r="AQ59" s="85"/>
      <c r="AR59" s="85"/>
      <c r="AS59" s="85"/>
      <c r="AT59" s="85"/>
      <c r="AU59" s="85"/>
      <c r="AV59" s="85"/>
      <c r="AW59" s="85"/>
      <c r="AX59" s="85"/>
      <c r="AY59" s="85"/>
      <c r="AZ59" s="85"/>
      <c r="BA59" s="85"/>
      <c r="BB59" s="85"/>
      <c r="BC59" s="85"/>
      <c r="BD59" s="85"/>
      <c r="BE59" s="85"/>
    </row>
    <row r="60" spans="1:57" ht="15.6" thickBot="1">
      <c r="A60" s="91" t="s">
        <v>159</v>
      </c>
      <c r="B60" s="85" t="s">
        <v>160</v>
      </c>
      <c r="C60" s="85" t="s">
        <v>161</v>
      </c>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row>
    <row r="61" spans="1:57" ht="15.6" thickBot="1">
      <c r="A61" s="91" t="s">
        <v>162</v>
      </c>
      <c r="B61" s="85" t="s">
        <v>163</v>
      </c>
      <c r="C61" s="85" t="s">
        <v>164</v>
      </c>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row>
    <row r="62" spans="1:57" ht="15.6" thickBot="1">
      <c r="A62" s="88">
        <v>3</v>
      </c>
      <c r="B62" s="89" t="s">
        <v>165</v>
      </c>
      <c r="C62" s="89" t="s">
        <v>166</v>
      </c>
      <c r="D62" s="85"/>
      <c r="E62" s="85"/>
      <c r="F62" s="85"/>
      <c r="G62" s="85"/>
      <c r="H62" s="85"/>
      <c r="I62" s="85"/>
      <c r="J62" s="85"/>
      <c r="K62" s="85"/>
      <c r="L62" s="85"/>
      <c r="M62" s="85"/>
      <c r="N62" s="85"/>
      <c r="O62" s="85"/>
      <c r="P62" s="85"/>
      <c r="Q62" s="85"/>
      <c r="R62" s="85"/>
      <c r="S62" s="85"/>
      <c r="T62" s="85"/>
      <c r="U62" s="85"/>
      <c r="V62" s="85"/>
      <c r="W62" s="85"/>
      <c r="X62" s="85"/>
      <c r="Y62" s="85"/>
      <c r="Z62" s="85"/>
      <c r="AA62" s="85"/>
      <c r="AB62" s="85"/>
      <c r="AC62" s="85"/>
      <c r="AD62" s="85"/>
      <c r="AE62" s="85"/>
      <c r="AF62" s="85"/>
      <c r="AG62" s="85"/>
      <c r="AH62" s="85"/>
      <c r="AI62" s="85"/>
      <c r="AJ62" s="85"/>
      <c r="AK62" s="85"/>
      <c r="AL62" s="85"/>
      <c r="AM62" s="85"/>
      <c r="AN62" s="85"/>
      <c r="AO62" s="85"/>
      <c r="AP62" s="85"/>
      <c r="AQ62" s="85"/>
      <c r="AR62" s="85"/>
      <c r="AS62" s="85"/>
      <c r="AT62" s="85"/>
      <c r="AU62" s="85"/>
      <c r="AV62" s="85"/>
      <c r="AW62" s="85"/>
      <c r="AX62" s="85"/>
      <c r="AY62" s="85"/>
      <c r="AZ62" s="85"/>
      <c r="BA62" s="85"/>
      <c r="BB62" s="85"/>
      <c r="BC62" s="85"/>
      <c r="BD62" s="85"/>
      <c r="BE62" s="85"/>
    </row>
    <row r="63" spans="1:57" ht="15.6" thickBot="1">
      <c r="A63" s="86"/>
      <c r="B63" s="92" t="s">
        <v>261</v>
      </c>
      <c r="C63" s="85"/>
      <c r="D63" s="85"/>
      <c r="E63" s="85"/>
      <c r="F63" s="85"/>
      <c r="G63" s="85"/>
      <c r="H63" s="85"/>
      <c r="I63" s="85"/>
      <c r="J63" s="85"/>
      <c r="K63" s="85"/>
      <c r="L63" s="85"/>
      <c r="M63" s="85"/>
      <c r="N63" s="85"/>
      <c r="O63" s="85"/>
      <c r="P63" s="85"/>
      <c r="Q63" s="85"/>
      <c r="R63" s="85"/>
      <c r="S63" s="85"/>
      <c r="T63" s="85"/>
      <c r="U63" s="85"/>
      <c r="V63" s="85"/>
      <c r="W63" s="85"/>
      <c r="X63" s="85"/>
      <c r="Y63" s="85"/>
      <c r="Z63" s="85"/>
      <c r="AA63" s="85"/>
      <c r="AB63" s="85"/>
      <c r="AC63" s="85"/>
      <c r="AD63" s="85"/>
      <c r="AE63" s="85"/>
      <c r="AF63" s="85"/>
      <c r="AG63" s="85"/>
      <c r="AH63" s="85"/>
      <c r="AI63" s="85"/>
      <c r="AJ63" s="85"/>
      <c r="AK63" s="85"/>
      <c r="AL63" s="85"/>
      <c r="AM63" s="85"/>
      <c r="AN63" s="85"/>
      <c r="AO63" s="85"/>
      <c r="AP63" s="85"/>
      <c r="AQ63" s="85"/>
      <c r="AR63" s="85"/>
      <c r="AS63" s="85"/>
      <c r="AT63" s="85"/>
      <c r="AU63" s="85"/>
      <c r="AV63" s="85"/>
      <c r="AW63" s="85"/>
      <c r="AX63" s="85"/>
      <c r="AY63" s="85"/>
      <c r="AZ63" s="85"/>
      <c r="BA63" s="85"/>
      <c r="BB63" s="85"/>
      <c r="BC63" s="85"/>
      <c r="BD63" s="85"/>
      <c r="BE63" s="85"/>
    </row>
    <row r="64" spans="1:57" ht="15.6" thickBot="1">
      <c r="A64" s="86"/>
      <c r="B64" s="93" t="s">
        <v>262</v>
      </c>
      <c r="C64" s="85"/>
      <c r="D64" s="85"/>
      <c r="E64" s="85"/>
      <c r="F64" s="85"/>
      <c r="G64" s="85"/>
      <c r="H64" s="85"/>
      <c r="I64" s="85"/>
      <c r="J64" s="85"/>
      <c r="K64" s="85"/>
      <c r="L64" s="85"/>
      <c r="M64" s="85"/>
      <c r="N64" s="85"/>
      <c r="O64" s="85"/>
      <c r="P64" s="85"/>
      <c r="Q64" s="85"/>
      <c r="R64" s="85"/>
      <c r="S64" s="85"/>
      <c r="T64" s="85"/>
      <c r="U64" s="85"/>
      <c r="V64" s="85"/>
      <c r="W64" s="85"/>
      <c r="X64" s="85"/>
      <c r="Y64" s="85"/>
      <c r="Z64" s="85"/>
      <c r="AA64" s="85"/>
      <c r="AB64" s="85"/>
      <c r="AC64" s="85"/>
      <c r="AD64" s="85"/>
      <c r="AE64" s="85"/>
      <c r="AF64" s="85"/>
      <c r="AG64" s="85"/>
      <c r="AH64" s="85"/>
      <c r="AI64" s="85"/>
      <c r="AJ64" s="85"/>
      <c r="AK64" s="85"/>
      <c r="AL64" s="85"/>
      <c r="AM64" s="85"/>
      <c r="AN64" s="85"/>
      <c r="AO64" s="85"/>
      <c r="AP64" s="85"/>
      <c r="AQ64" s="85"/>
      <c r="AR64" s="85"/>
      <c r="AS64" s="85"/>
      <c r="AT64" s="85"/>
      <c r="AU64" s="85"/>
      <c r="AV64" s="85"/>
      <c r="AW64" s="85"/>
      <c r="AX64" s="85"/>
      <c r="AY64" s="85"/>
      <c r="AZ64" s="85"/>
      <c r="BA64" s="85"/>
      <c r="BB64" s="85"/>
      <c r="BC64" s="85"/>
      <c r="BD64" s="85"/>
      <c r="BE64" s="85"/>
    </row>
  </sheetData>
  <mergeCells count="9">
    <mergeCell ref="E6:BC6"/>
    <mergeCell ref="A2:BE2"/>
    <mergeCell ref="A3:BE3"/>
    <mergeCell ref="A6:A7"/>
    <mergeCell ref="B6:B7"/>
    <mergeCell ref="C6:C7"/>
    <mergeCell ref="D6:D7"/>
    <mergeCell ref="BD6:BD7"/>
    <mergeCell ref="BE6:BE7"/>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69"/>
  <sheetViews>
    <sheetView showZeros="0" workbookViewId="0">
      <pane xSplit="4" ySplit="7" topLeftCell="E8" activePane="bottomRight" state="frozen"/>
      <selection pane="topRight" activeCell="E1" sqref="E1"/>
      <selection pane="bottomLeft" activeCell="A8" sqref="A8"/>
      <selection pane="bottomRight" sqref="A1:XFD1048576"/>
    </sheetView>
  </sheetViews>
  <sheetFormatPr defaultColWidth="6.6796875" defaultRowHeight="12.6"/>
  <cols>
    <col min="1" max="1" width="7.81640625" style="931" customWidth="1"/>
    <col min="2" max="2" width="36.6796875" style="932" customWidth="1"/>
    <col min="3" max="3" width="6.08984375" style="933" bestFit="1" customWidth="1"/>
    <col min="4" max="4" width="10.31640625" style="934" bestFit="1" customWidth="1"/>
    <col min="5" max="5" width="8.31640625" style="934" bestFit="1" customWidth="1"/>
    <col min="6" max="7" width="7" style="934" bestFit="1" customWidth="1"/>
    <col min="8" max="8" width="6.08984375" style="934" hidden="1" customWidth="1"/>
    <col min="9" max="9" width="4.31640625" style="934" hidden="1" customWidth="1"/>
    <col min="10" max="10" width="7" style="934" bestFit="1" customWidth="1"/>
    <col min="11" max="11" width="8.31640625" style="934" bestFit="1" customWidth="1"/>
    <col min="12" max="12" width="7" style="934" bestFit="1" customWidth="1"/>
    <col min="13" max="13" width="4.6796875" style="934" hidden="1" customWidth="1"/>
    <col min="14" max="14" width="8.31640625" style="934" bestFit="1" customWidth="1"/>
    <col min="15" max="15" width="7" style="934" bestFit="1" customWidth="1"/>
    <col min="16" max="16" width="4.6796875" style="934" hidden="1" customWidth="1"/>
    <col min="17" max="17" width="5.2265625" style="934" bestFit="1" customWidth="1"/>
    <col min="18" max="18" width="8.31640625" style="934" bestFit="1" customWidth="1"/>
    <col min="19" max="19" width="7" style="934" bestFit="1" customWidth="1"/>
    <col min="20" max="20" width="6.08984375" style="934" bestFit="1" customWidth="1"/>
    <col min="21" max="21" width="4.6796875" style="934" hidden="1" customWidth="1"/>
    <col min="22" max="22" width="4.6796875" style="934" bestFit="1" customWidth="1"/>
    <col min="23" max="23" width="6.08984375" style="934" hidden="1" customWidth="1"/>
    <col min="24" max="24" width="8.31640625" style="934" bestFit="1" customWidth="1"/>
    <col min="25" max="25" width="7" style="934" bestFit="1" customWidth="1"/>
    <col min="26" max="26" width="4.31640625" style="934" hidden="1" customWidth="1"/>
    <col min="27" max="27" width="4.6796875" style="934" bestFit="1" customWidth="1"/>
    <col min="28" max="29" width="8.31640625" style="934" bestFit="1" customWidth="1"/>
    <col min="30" max="30" width="7.6796875" style="934" bestFit="1" customWidth="1"/>
    <col min="31" max="32" width="6.08984375" style="934" bestFit="1" customWidth="1"/>
    <col min="33" max="33" width="7" style="934" bestFit="1" customWidth="1"/>
    <col min="34" max="36" width="6.08984375" style="934" bestFit="1" customWidth="1"/>
    <col min="37" max="37" width="6.08984375" style="934" hidden="1" customWidth="1"/>
    <col min="38" max="38" width="5.2265625" style="934" bestFit="1" customWidth="1"/>
    <col min="39" max="40" width="6.08984375" style="934" bestFit="1" customWidth="1"/>
    <col min="41" max="41" width="7" style="934" bestFit="1" customWidth="1"/>
    <col min="42" max="42" width="5.76953125" style="934" bestFit="1" customWidth="1"/>
    <col min="43" max="43" width="5.54296875" style="934" bestFit="1" customWidth="1"/>
    <col min="44" max="44" width="6.08984375" style="934" bestFit="1" customWidth="1"/>
    <col min="45" max="45" width="5.2265625" style="934" bestFit="1" customWidth="1"/>
    <col min="46" max="46" width="7" style="934" bestFit="1" customWidth="1"/>
    <col min="47" max="47" width="8.31640625" style="934" bestFit="1" customWidth="1"/>
    <col min="48" max="49" width="6.08984375" style="934" bestFit="1" customWidth="1"/>
    <col min="50" max="50" width="5.08984375" style="934" hidden="1" customWidth="1"/>
    <col min="51" max="51" width="5.2265625" style="934" bestFit="1" customWidth="1"/>
    <col min="52" max="52" width="7" style="934" bestFit="1" customWidth="1"/>
    <col min="53" max="53" width="6.08984375" style="934" bestFit="1" customWidth="1"/>
    <col min="54" max="54" width="8.31640625" style="934" bestFit="1" customWidth="1"/>
    <col min="55" max="56" width="6.08984375" style="934" bestFit="1" customWidth="1"/>
    <col min="57" max="57" width="8.31640625" style="934" bestFit="1" customWidth="1"/>
    <col min="58" max="58" width="6.08984375" style="934" bestFit="1" customWidth="1"/>
    <col min="59" max="59" width="8.31640625" style="934" bestFit="1" customWidth="1"/>
    <col min="60" max="60" width="4.6796875" style="934" bestFit="1" customWidth="1"/>
    <col min="61" max="61" width="8.08984375" style="934" customWidth="1"/>
    <col min="62" max="62" width="8.31640625" style="934" bestFit="1" customWidth="1"/>
    <col min="63" max="63" width="8.81640625" style="935" bestFit="1" customWidth="1"/>
    <col min="64" max="257" width="6.6796875" style="934"/>
    <col min="258" max="258" width="3.08984375" style="934" customWidth="1"/>
    <col min="259" max="259" width="18.2265625" style="934" customWidth="1"/>
    <col min="260" max="260" width="4.31640625" style="934" customWidth="1"/>
    <col min="261" max="261" width="4.08984375" style="934" customWidth="1"/>
    <col min="262" max="301" width="3.54296875" style="934" customWidth="1"/>
    <col min="302" max="302" width="4.31640625" style="934" customWidth="1"/>
    <col min="303" max="304" width="8.31640625" style="934" customWidth="1"/>
    <col min="305" max="513" width="6.6796875" style="934"/>
    <col min="514" max="514" width="3.08984375" style="934" customWidth="1"/>
    <col min="515" max="515" width="18.2265625" style="934" customWidth="1"/>
    <col min="516" max="516" width="4.31640625" style="934" customWidth="1"/>
    <col min="517" max="517" width="4.08984375" style="934" customWidth="1"/>
    <col min="518" max="557" width="3.54296875" style="934" customWidth="1"/>
    <col min="558" max="558" width="4.31640625" style="934" customWidth="1"/>
    <col min="559" max="560" width="8.31640625" style="934" customWidth="1"/>
    <col min="561" max="769" width="6.6796875" style="934"/>
    <col min="770" max="770" width="3.08984375" style="934" customWidth="1"/>
    <col min="771" max="771" width="18.2265625" style="934" customWidth="1"/>
    <col min="772" max="772" width="4.31640625" style="934" customWidth="1"/>
    <col min="773" max="773" width="4.08984375" style="934" customWidth="1"/>
    <col min="774" max="813" width="3.54296875" style="934" customWidth="1"/>
    <col min="814" max="814" width="4.31640625" style="934" customWidth="1"/>
    <col min="815" max="816" width="8.31640625" style="934" customWidth="1"/>
    <col min="817" max="1025" width="6.6796875" style="934"/>
    <col min="1026" max="1026" width="3.08984375" style="934" customWidth="1"/>
    <col min="1027" max="1027" width="18.2265625" style="934" customWidth="1"/>
    <col min="1028" max="1028" width="4.31640625" style="934" customWidth="1"/>
    <col min="1029" max="1029" width="4.08984375" style="934" customWidth="1"/>
    <col min="1030" max="1069" width="3.54296875" style="934" customWidth="1"/>
    <col min="1070" max="1070" width="4.31640625" style="934" customWidth="1"/>
    <col min="1071" max="1072" width="8.31640625" style="934" customWidth="1"/>
    <col min="1073" max="1281" width="6.6796875" style="934"/>
    <col min="1282" max="1282" width="3.08984375" style="934" customWidth="1"/>
    <col min="1283" max="1283" width="18.2265625" style="934" customWidth="1"/>
    <col min="1284" max="1284" width="4.31640625" style="934" customWidth="1"/>
    <col min="1285" max="1285" width="4.08984375" style="934" customWidth="1"/>
    <col min="1286" max="1325" width="3.54296875" style="934" customWidth="1"/>
    <col min="1326" max="1326" width="4.31640625" style="934" customWidth="1"/>
    <col min="1327" max="1328" width="8.31640625" style="934" customWidth="1"/>
    <col min="1329" max="1537" width="6.6796875" style="934"/>
    <col min="1538" max="1538" width="3.08984375" style="934" customWidth="1"/>
    <col min="1539" max="1539" width="18.2265625" style="934" customWidth="1"/>
    <col min="1540" max="1540" width="4.31640625" style="934" customWidth="1"/>
    <col min="1541" max="1541" width="4.08984375" style="934" customWidth="1"/>
    <col min="1542" max="1581" width="3.54296875" style="934" customWidth="1"/>
    <col min="1582" max="1582" width="4.31640625" style="934" customWidth="1"/>
    <col min="1583" max="1584" width="8.31640625" style="934" customWidth="1"/>
    <col min="1585" max="1793" width="6.6796875" style="934"/>
    <col min="1794" max="1794" width="3.08984375" style="934" customWidth="1"/>
    <col min="1795" max="1795" width="18.2265625" style="934" customWidth="1"/>
    <col min="1796" max="1796" width="4.31640625" style="934" customWidth="1"/>
    <col min="1797" max="1797" width="4.08984375" style="934" customWidth="1"/>
    <col min="1798" max="1837" width="3.54296875" style="934" customWidth="1"/>
    <col min="1838" max="1838" width="4.31640625" style="934" customWidth="1"/>
    <col min="1839" max="1840" width="8.31640625" style="934" customWidth="1"/>
    <col min="1841" max="2049" width="6.6796875" style="934"/>
    <col min="2050" max="2050" width="3.08984375" style="934" customWidth="1"/>
    <col min="2051" max="2051" width="18.2265625" style="934" customWidth="1"/>
    <col min="2052" max="2052" width="4.31640625" style="934" customWidth="1"/>
    <col min="2053" max="2053" width="4.08984375" style="934" customWidth="1"/>
    <col min="2054" max="2093" width="3.54296875" style="934" customWidth="1"/>
    <col min="2094" max="2094" width="4.31640625" style="934" customWidth="1"/>
    <col min="2095" max="2096" width="8.31640625" style="934" customWidth="1"/>
    <col min="2097" max="2305" width="6.6796875" style="934"/>
    <col min="2306" max="2306" width="3.08984375" style="934" customWidth="1"/>
    <col min="2307" max="2307" width="18.2265625" style="934" customWidth="1"/>
    <col min="2308" max="2308" width="4.31640625" style="934" customWidth="1"/>
    <col min="2309" max="2309" width="4.08984375" style="934" customWidth="1"/>
    <col min="2310" max="2349" width="3.54296875" style="934" customWidth="1"/>
    <col min="2350" max="2350" width="4.31640625" style="934" customWidth="1"/>
    <col min="2351" max="2352" width="8.31640625" style="934" customWidth="1"/>
    <col min="2353" max="2561" width="6.6796875" style="934"/>
    <col min="2562" max="2562" width="3.08984375" style="934" customWidth="1"/>
    <col min="2563" max="2563" width="18.2265625" style="934" customWidth="1"/>
    <col min="2564" max="2564" width="4.31640625" style="934" customWidth="1"/>
    <col min="2565" max="2565" width="4.08984375" style="934" customWidth="1"/>
    <col min="2566" max="2605" width="3.54296875" style="934" customWidth="1"/>
    <col min="2606" max="2606" width="4.31640625" style="934" customWidth="1"/>
    <col min="2607" max="2608" width="8.31640625" style="934" customWidth="1"/>
    <col min="2609" max="2817" width="6.6796875" style="934"/>
    <col min="2818" max="2818" width="3.08984375" style="934" customWidth="1"/>
    <col min="2819" max="2819" width="18.2265625" style="934" customWidth="1"/>
    <col min="2820" max="2820" width="4.31640625" style="934" customWidth="1"/>
    <col min="2821" max="2821" width="4.08984375" style="934" customWidth="1"/>
    <col min="2822" max="2861" width="3.54296875" style="934" customWidth="1"/>
    <col min="2862" max="2862" width="4.31640625" style="934" customWidth="1"/>
    <col min="2863" max="2864" width="8.31640625" style="934" customWidth="1"/>
    <col min="2865" max="3073" width="6.6796875" style="934"/>
    <col min="3074" max="3074" width="3.08984375" style="934" customWidth="1"/>
    <col min="3075" max="3075" width="18.2265625" style="934" customWidth="1"/>
    <col min="3076" max="3076" width="4.31640625" style="934" customWidth="1"/>
    <col min="3077" max="3077" width="4.08984375" style="934" customWidth="1"/>
    <col min="3078" max="3117" width="3.54296875" style="934" customWidth="1"/>
    <col min="3118" max="3118" width="4.31640625" style="934" customWidth="1"/>
    <col min="3119" max="3120" width="8.31640625" style="934" customWidth="1"/>
    <col min="3121" max="3329" width="6.6796875" style="934"/>
    <col min="3330" max="3330" width="3.08984375" style="934" customWidth="1"/>
    <col min="3331" max="3331" width="18.2265625" style="934" customWidth="1"/>
    <col min="3332" max="3332" width="4.31640625" style="934" customWidth="1"/>
    <col min="3333" max="3333" width="4.08984375" style="934" customWidth="1"/>
    <col min="3334" max="3373" width="3.54296875" style="934" customWidth="1"/>
    <col min="3374" max="3374" width="4.31640625" style="934" customWidth="1"/>
    <col min="3375" max="3376" width="8.31640625" style="934" customWidth="1"/>
    <col min="3377" max="3585" width="6.6796875" style="934"/>
    <col min="3586" max="3586" width="3.08984375" style="934" customWidth="1"/>
    <col min="3587" max="3587" width="18.2265625" style="934" customWidth="1"/>
    <col min="3588" max="3588" width="4.31640625" style="934" customWidth="1"/>
    <col min="3589" max="3589" width="4.08984375" style="934" customWidth="1"/>
    <col min="3590" max="3629" width="3.54296875" style="934" customWidth="1"/>
    <col min="3630" max="3630" width="4.31640625" style="934" customWidth="1"/>
    <col min="3631" max="3632" width="8.31640625" style="934" customWidth="1"/>
    <col min="3633" max="3841" width="6.6796875" style="934"/>
    <col min="3842" max="3842" width="3.08984375" style="934" customWidth="1"/>
    <col min="3843" max="3843" width="18.2265625" style="934" customWidth="1"/>
    <col min="3844" max="3844" width="4.31640625" style="934" customWidth="1"/>
    <col min="3845" max="3845" width="4.08984375" style="934" customWidth="1"/>
    <col min="3846" max="3885" width="3.54296875" style="934" customWidth="1"/>
    <col min="3886" max="3886" width="4.31640625" style="934" customWidth="1"/>
    <col min="3887" max="3888" width="8.31640625" style="934" customWidth="1"/>
    <col min="3889" max="4097" width="6.6796875" style="934"/>
    <col min="4098" max="4098" width="3.08984375" style="934" customWidth="1"/>
    <col min="4099" max="4099" width="18.2265625" style="934" customWidth="1"/>
    <col min="4100" max="4100" width="4.31640625" style="934" customWidth="1"/>
    <col min="4101" max="4101" width="4.08984375" style="934" customWidth="1"/>
    <col min="4102" max="4141" width="3.54296875" style="934" customWidth="1"/>
    <col min="4142" max="4142" width="4.31640625" style="934" customWidth="1"/>
    <col min="4143" max="4144" width="8.31640625" style="934" customWidth="1"/>
    <col min="4145" max="4353" width="6.6796875" style="934"/>
    <col min="4354" max="4354" width="3.08984375" style="934" customWidth="1"/>
    <col min="4355" max="4355" width="18.2265625" style="934" customWidth="1"/>
    <col min="4356" max="4356" width="4.31640625" style="934" customWidth="1"/>
    <col min="4357" max="4357" width="4.08984375" style="934" customWidth="1"/>
    <col min="4358" max="4397" width="3.54296875" style="934" customWidth="1"/>
    <col min="4398" max="4398" width="4.31640625" style="934" customWidth="1"/>
    <col min="4399" max="4400" width="8.31640625" style="934" customWidth="1"/>
    <col min="4401" max="4609" width="6.6796875" style="934"/>
    <col min="4610" max="4610" width="3.08984375" style="934" customWidth="1"/>
    <col min="4611" max="4611" width="18.2265625" style="934" customWidth="1"/>
    <col min="4612" max="4612" width="4.31640625" style="934" customWidth="1"/>
    <col min="4613" max="4613" width="4.08984375" style="934" customWidth="1"/>
    <col min="4614" max="4653" width="3.54296875" style="934" customWidth="1"/>
    <col min="4654" max="4654" width="4.31640625" style="934" customWidth="1"/>
    <col min="4655" max="4656" width="8.31640625" style="934" customWidth="1"/>
    <col min="4657" max="4865" width="6.6796875" style="934"/>
    <col min="4866" max="4866" width="3.08984375" style="934" customWidth="1"/>
    <col min="4867" max="4867" width="18.2265625" style="934" customWidth="1"/>
    <col min="4868" max="4868" width="4.31640625" style="934" customWidth="1"/>
    <col min="4869" max="4869" width="4.08984375" style="934" customWidth="1"/>
    <col min="4870" max="4909" width="3.54296875" style="934" customWidth="1"/>
    <col min="4910" max="4910" width="4.31640625" style="934" customWidth="1"/>
    <col min="4911" max="4912" width="8.31640625" style="934" customWidth="1"/>
    <col min="4913" max="5121" width="6.6796875" style="934"/>
    <col min="5122" max="5122" width="3.08984375" style="934" customWidth="1"/>
    <col min="5123" max="5123" width="18.2265625" style="934" customWidth="1"/>
    <col min="5124" max="5124" width="4.31640625" style="934" customWidth="1"/>
    <col min="5125" max="5125" width="4.08984375" style="934" customWidth="1"/>
    <col min="5126" max="5165" width="3.54296875" style="934" customWidth="1"/>
    <col min="5166" max="5166" width="4.31640625" style="934" customWidth="1"/>
    <col min="5167" max="5168" width="8.31640625" style="934" customWidth="1"/>
    <col min="5169" max="5377" width="6.6796875" style="934"/>
    <col min="5378" max="5378" width="3.08984375" style="934" customWidth="1"/>
    <col min="5379" max="5379" width="18.2265625" style="934" customWidth="1"/>
    <col min="5380" max="5380" width="4.31640625" style="934" customWidth="1"/>
    <col min="5381" max="5381" width="4.08984375" style="934" customWidth="1"/>
    <col min="5382" max="5421" width="3.54296875" style="934" customWidth="1"/>
    <col min="5422" max="5422" width="4.31640625" style="934" customWidth="1"/>
    <col min="5423" max="5424" width="8.31640625" style="934" customWidth="1"/>
    <col min="5425" max="5633" width="6.6796875" style="934"/>
    <col min="5634" max="5634" width="3.08984375" style="934" customWidth="1"/>
    <col min="5635" max="5635" width="18.2265625" style="934" customWidth="1"/>
    <col min="5636" max="5636" width="4.31640625" style="934" customWidth="1"/>
    <col min="5637" max="5637" width="4.08984375" style="934" customWidth="1"/>
    <col min="5638" max="5677" width="3.54296875" style="934" customWidth="1"/>
    <col min="5678" max="5678" width="4.31640625" style="934" customWidth="1"/>
    <col min="5679" max="5680" width="8.31640625" style="934" customWidth="1"/>
    <col min="5681" max="5889" width="6.6796875" style="934"/>
    <col min="5890" max="5890" width="3.08984375" style="934" customWidth="1"/>
    <col min="5891" max="5891" width="18.2265625" style="934" customWidth="1"/>
    <col min="5892" max="5892" width="4.31640625" style="934" customWidth="1"/>
    <col min="5893" max="5893" width="4.08984375" style="934" customWidth="1"/>
    <col min="5894" max="5933" width="3.54296875" style="934" customWidth="1"/>
    <col min="5934" max="5934" width="4.31640625" style="934" customWidth="1"/>
    <col min="5935" max="5936" width="8.31640625" style="934" customWidth="1"/>
    <col min="5937" max="6145" width="6.6796875" style="934"/>
    <col min="6146" max="6146" width="3.08984375" style="934" customWidth="1"/>
    <col min="6147" max="6147" width="18.2265625" style="934" customWidth="1"/>
    <col min="6148" max="6148" width="4.31640625" style="934" customWidth="1"/>
    <col min="6149" max="6149" width="4.08984375" style="934" customWidth="1"/>
    <col min="6150" max="6189" width="3.54296875" style="934" customWidth="1"/>
    <col min="6190" max="6190" width="4.31640625" style="934" customWidth="1"/>
    <col min="6191" max="6192" width="8.31640625" style="934" customWidth="1"/>
    <col min="6193" max="6401" width="6.6796875" style="934"/>
    <col min="6402" max="6402" width="3.08984375" style="934" customWidth="1"/>
    <col min="6403" max="6403" width="18.2265625" style="934" customWidth="1"/>
    <col min="6404" max="6404" width="4.31640625" style="934" customWidth="1"/>
    <col min="6405" max="6405" width="4.08984375" style="934" customWidth="1"/>
    <col min="6406" max="6445" width="3.54296875" style="934" customWidth="1"/>
    <col min="6446" max="6446" width="4.31640625" style="934" customWidth="1"/>
    <col min="6447" max="6448" width="8.31640625" style="934" customWidth="1"/>
    <col min="6449" max="6657" width="6.6796875" style="934"/>
    <col min="6658" max="6658" width="3.08984375" style="934" customWidth="1"/>
    <col min="6659" max="6659" width="18.2265625" style="934" customWidth="1"/>
    <col min="6660" max="6660" width="4.31640625" style="934" customWidth="1"/>
    <col min="6661" max="6661" width="4.08984375" style="934" customWidth="1"/>
    <col min="6662" max="6701" width="3.54296875" style="934" customWidth="1"/>
    <col min="6702" max="6702" width="4.31640625" style="934" customWidth="1"/>
    <col min="6703" max="6704" width="8.31640625" style="934" customWidth="1"/>
    <col min="6705" max="6913" width="6.6796875" style="934"/>
    <col min="6914" max="6914" width="3.08984375" style="934" customWidth="1"/>
    <col min="6915" max="6915" width="18.2265625" style="934" customWidth="1"/>
    <col min="6916" max="6916" width="4.31640625" style="934" customWidth="1"/>
    <col min="6917" max="6917" width="4.08984375" style="934" customWidth="1"/>
    <col min="6918" max="6957" width="3.54296875" style="934" customWidth="1"/>
    <col min="6958" max="6958" width="4.31640625" style="934" customWidth="1"/>
    <col min="6959" max="6960" width="8.31640625" style="934" customWidth="1"/>
    <col min="6961" max="7169" width="6.6796875" style="934"/>
    <col min="7170" max="7170" width="3.08984375" style="934" customWidth="1"/>
    <col min="7171" max="7171" width="18.2265625" style="934" customWidth="1"/>
    <col min="7172" max="7172" width="4.31640625" style="934" customWidth="1"/>
    <col min="7173" max="7173" width="4.08984375" style="934" customWidth="1"/>
    <col min="7174" max="7213" width="3.54296875" style="934" customWidth="1"/>
    <col min="7214" max="7214" width="4.31640625" style="934" customWidth="1"/>
    <col min="7215" max="7216" width="8.31640625" style="934" customWidth="1"/>
    <col min="7217" max="7425" width="6.6796875" style="934"/>
    <col min="7426" max="7426" width="3.08984375" style="934" customWidth="1"/>
    <col min="7427" max="7427" width="18.2265625" style="934" customWidth="1"/>
    <col min="7428" max="7428" width="4.31640625" style="934" customWidth="1"/>
    <col min="7429" max="7429" width="4.08984375" style="934" customWidth="1"/>
    <col min="7430" max="7469" width="3.54296875" style="934" customWidth="1"/>
    <col min="7470" max="7470" width="4.31640625" style="934" customWidth="1"/>
    <col min="7471" max="7472" width="8.31640625" style="934" customWidth="1"/>
    <col min="7473" max="7681" width="6.6796875" style="934"/>
    <col min="7682" max="7682" width="3.08984375" style="934" customWidth="1"/>
    <col min="7683" max="7683" width="18.2265625" style="934" customWidth="1"/>
    <col min="7684" max="7684" width="4.31640625" style="934" customWidth="1"/>
    <col min="7685" max="7685" width="4.08984375" style="934" customWidth="1"/>
    <col min="7686" max="7725" width="3.54296875" style="934" customWidth="1"/>
    <col min="7726" max="7726" width="4.31640625" style="934" customWidth="1"/>
    <col min="7727" max="7728" width="8.31640625" style="934" customWidth="1"/>
    <col min="7729" max="7937" width="6.6796875" style="934"/>
    <col min="7938" max="7938" width="3.08984375" style="934" customWidth="1"/>
    <col min="7939" max="7939" width="18.2265625" style="934" customWidth="1"/>
    <col min="7940" max="7940" width="4.31640625" style="934" customWidth="1"/>
    <col min="7941" max="7941" width="4.08984375" style="934" customWidth="1"/>
    <col min="7942" max="7981" width="3.54296875" style="934" customWidth="1"/>
    <col min="7982" max="7982" width="4.31640625" style="934" customWidth="1"/>
    <col min="7983" max="7984" width="8.31640625" style="934" customWidth="1"/>
    <col min="7985" max="8193" width="6.6796875" style="934"/>
    <col min="8194" max="8194" width="3.08984375" style="934" customWidth="1"/>
    <col min="8195" max="8195" width="18.2265625" style="934" customWidth="1"/>
    <col min="8196" max="8196" width="4.31640625" style="934" customWidth="1"/>
    <col min="8197" max="8197" width="4.08984375" style="934" customWidth="1"/>
    <col min="8198" max="8237" width="3.54296875" style="934" customWidth="1"/>
    <col min="8238" max="8238" width="4.31640625" style="934" customWidth="1"/>
    <col min="8239" max="8240" width="8.31640625" style="934" customWidth="1"/>
    <col min="8241" max="8449" width="6.6796875" style="934"/>
    <col min="8450" max="8450" width="3.08984375" style="934" customWidth="1"/>
    <col min="8451" max="8451" width="18.2265625" style="934" customWidth="1"/>
    <col min="8452" max="8452" width="4.31640625" style="934" customWidth="1"/>
    <col min="8453" max="8453" width="4.08984375" style="934" customWidth="1"/>
    <col min="8454" max="8493" width="3.54296875" style="934" customWidth="1"/>
    <col min="8494" max="8494" width="4.31640625" style="934" customWidth="1"/>
    <col min="8495" max="8496" width="8.31640625" style="934" customWidth="1"/>
    <col min="8497" max="8705" width="6.6796875" style="934"/>
    <col min="8706" max="8706" width="3.08984375" style="934" customWidth="1"/>
    <col min="8707" max="8707" width="18.2265625" style="934" customWidth="1"/>
    <col min="8708" max="8708" width="4.31640625" style="934" customWidth="1"/>
    <col min="8709" max="8709" width="4.08984375" style="934" customWidth="1"/>
    <col min="8710" max="8749" width="3.54296875" style="934" customWidth="1"/>
    <col min="8750" max="8750" width="4.31640625" style="934" customWidth="1"/>
    <col min="8751" max="8752" width="8.31640625" style="934" customWidth="1"/>
    <col min="8753" max="8961" width="6.6796875" style="934"/>
    <col min="8962" max="8962" width="3.08984375" style="934" customWidth="1"/>
    <col min="8963" max="8963" width="18.2265625" style="934" customWidth="1"/>
    <col min="8964" max="8964" width="4.31640625" style="934" customWidth="1"/>
    <col min="8965" max="8965" width="4.08984375" style="934" customWidth="1"/>
    <col min="8966" max="9005" width="3.54296875" style="934" customWidth="1"/>
    <col min="9006" max="9006" width="4.31640625" style="934" customWidth="1"/>
    <col min="9007" max="9008" width="8.31640625" style="934" customWidth="1"/>
    <col min="9009" max="9217" width="6.6796875" style="934"/>
    <col min="9218" max="9218" width="3.08984375" style="934" customWidth="1"/>
    <col min="9219" max="9219" width="18.2265625" style="934" customWidth="1"/>
    <col min="9220" max="9220" width="4.31640625" style="934" customWidth="1"/>
    <col min="9221" max="9221" width="4.08984375" style="934" customWidth="1"/>
    <col min="9222" max="9261" width="3.54296875" style="934" customWidth="1"/>
    <col min="9262" max="9262" width="4.31640625" style="934" customWidth="1"/>
    <col min="9263" max="9264" width="8.31640625" style="934" customWidth="1"/>
    <col min="9265" max="9473" width="6.6796875" style="934"/>
    <col min="9474" max="9474" width="3.08984375" style="934" customWidth="1"/>
    <col min="9475" max="9475" width="18.2265625" style="934" customWidth="1"/>
    <col min="9476" max="9476" width="4.31640625" style="934" customWidth="1"/>
    <col min="9477" max="9477" width="4.08984375" style="934" customWidth="1"/>
    <col min="9478" max="9517" width="3.54296875" style="934" customWidth="1"/>
    <col min="9518" max="9518" width="4.31640625" style="934" customWidth="1"/>
    <col min="9519" max="9520" width="8.31640625" style="934" customWidth="1"/>
    <col min="9521" max="9729" width="6.6796875" style="934"/>
    <col min="9730" max="9730" width="3.08984375" style="934" customWidth="1"/>
    <col min="9731" max="9731" width="18.2265625" style="934" customWidth="1"/>
    <col min="9732" max="9732" width="4.31640625" style="934" customWidth="1"/>
    <col min="9733" max="9733" width="4.08984375" style="934" customWidth="1"/>
    <col min="9734" max="9773" width="3.54296875" style="934" customWidth="1"/>
    <col min="9774" max="9774" width="4.31640625" style="934" customWidth="1"/>
    <col min="9775" max="9776" width="8.31640625" style="934" customWidth="1"/>
    <col min="9777" max="9985" width="6.6796875" style="934"/>
    <col min="9986" max="9986" width="3.08984375" style="934" customWidth="1"/>
    <col min="9987" max="9987" width="18.2265625" style="934" customWidth="1"/>
    <col min="9988" max="9988" width="4.31640625" style="934" customWidth="1"/>
    <col min="9989" max="9989" width="4.08984375" style="934" customWidth="1"/>
    <col min="9990" max="10029" width="3.54296875" style="934" customWidth="1"/>
    <col min="10030" max="10030" width="4.31640625" style="934" customWidth="1"/>
    <col min="10031" max="10032" width="8.31640625" style="934" customWidth="1"/>
    <col min="10033" max="10241" width="6.6796875" style="934"/>
    <col min="10242" max="10242" width="3.08984375" style="934" customWidth="1"/>
    <col min="10243" max="10243" width="18.2265625" style="934" customWidth="1"/>
    <col min="10244" max="10244" width="4.31640625" style="934" customWidth="1"/>
    <col min="10245" max="10245" width="4.08984375" style="934" customWidth="1"/>
    <col min="10246" max="10285" width="3.54296875" style="934" customWidth="1"/>
    <col min="10286" max="10286" width="4.31640625" style="934" customWidth="1"/>
    <col min="10287" max="10288" width="8.31640625" style="934" customWidth="1"/>
    <col min="10289" max="10497" width="6.6796875" style="934"/>
    <col min="10498" max="10498" width="3.08984375" style="934" customWidth="1"/>
    <col min="10499" max="10499" width="18.2265625" style="934" customWidth="1"/>
    <col min="10500" max="10500" width="4.31640625" style="934" customWidth="1"/>
    <col min="10501" max="10501" width="4.08984375" style="934" customWidth="1"/>
    <col min="10502" max="10541" width="3.54296875" style="934" customWidth="1"/>
    <col min="10542" max="10542" width="4.31640625" style="934" customWidth="1"/>
    <col min="10543" max="10544" width="8.31640625" style="934" customWidth="1"/>
    <col min="10545" max="10753" width="6.6796875" style="934"/>
    <col min="10754" max="10754" width="3.08984375" style="934" customWidth="1"/>
    <col min="10755" max="10755" width="18.2265625" style="934" customWidth="1"/>
    <col min="10756" max="10756" width="4.31640625" style="934" customWidth="1"/>
    <col min="10757" max="10757" width="4.08984375" style="934" customWidth="1"/>
    <col min="10758" max="10797" width="3.54296875" style="934" customWidth="1"/>
    <col min="10798" max="10798" width="4.31640625" style="934" customWidth="1"/>
    <col min="10799" max="10800" width="8.31640625" style="934" customWidth="1"/>
    <col min="10801" max="11009" width="6.6796875" style="934"/>
    <col min="11010" max="11010" width="3.08984375" style="934" customWidth="1"/>
    <col min="11011" max="11011" width="18.2265625" style="934" customWidth="1"/>
    <col min="11012" max="11012" width="4.31640625" style="934" customWidth="1"/>
    <col min="11013" max="11013" width="4.08984375" style="934" customWidth="1"/>
    <col min="11014" max="11053" width="3.54296875" style="934" customWidth="1"/>
    <col min="11054" max="11054" width="4.31640625" style="934" customWidth="1"/>
    <col min="11055" max="11056" width="8.31640625" style="934" customWidth="1"/>
    <col min="11057" max="11265" width="6.6796875" style="934"/>
    <col min="11266" max="11266" width="3.08984375" style="934" customWidth="1"/>
    <col min="11267" max="11267" width="18.2265625" style="934" customWidth="1"/>
    <col min="11268" max="11268" width="4.31640625" style="934" customWidth="1"/>
    <col min="11269" max="11269" width="4.08984375" style="934" customWidth="1"/>
    <col min="11270" max="11309" width="3.54296875" style="934" customWidth="1"/>
    <col min="11310" max="11310" width="4.31640625" style="934" customWidth="1"/>
    <col min="11311" max="11312" width="8.31640625" style="934" customWidth="1"/>
    <col min="11313" max="11521" width="6.6796875" style="934"/>
    <col min="11522" max="11522" width="3.08984375" style="934" customWidth="1"/>
    <col min="11523" max="11523" width="18.2265625" style="934" customWidth="1"/>
    <col min="11524" max="11524" width="4.31640625" style="934" customWidth="1"/>
    <col min="11525" max="11525" width="4.08984375" style="934" customWidth="1"/>
    <col min="11526" max="11565" width="3.54296875" style="934" customWidth="1"/>
    <col min="11566" max="11566" width="4.31640625" style="934" customWidth="1"/>
    <col min="11567" max="11568" width="8.31640625" style="934" customWidth="1"/>
    <col min="11569" max="11777" width="6.6796875" style="934"/>
    <col min="11778" max="11778" width="3.08984375" style="934" customWidth="1"/>
    <col min="11779" max="11779" width="18.2265625" style="934" customWidth="1"/>
    <col min="11780" max="11780" width="4.31640625" style="934" customWidth="1"/>
    <col min="11781" max="11781" width="4.08984375" style="934" customWidth="1"/>
    <col min="11782" max="11821" width="3.54296875" style="934" customWidth="1"/>
    <col min="11822" max="11822" width="4.31640625" style="934" customWidth="1"/>
    <col min="11823" max="11824" width="8.31640625" style="934" customWidth="1"/>
    <col min="11825" max="12033" width="6.6796875" style="934"/>
    <col min="12034" max="12034" width="3.08984375" style="934" customWidth="1"/>
    <col min="12035" max="12035" width="18.2265625" style="934" customWidth="1"/>
    <col min="12036" max="12036" width="4.31640625" style="934" customWidth="1"/>
    <col min="12037" max="12037" width="4.08984375" style="934" customWidth="1"/>
    <col min="12038" max="12077" width="3.54296875" style="934" customWidth="1"/>
    <col min="12078" max="12078" width="4.31640625" style="934" customWidth="1"/>
    <col min="12079" max="12080" width="8.31640625" style="934" customWidth="1"/>
    <col min="12081" max="12289" width="6.6796875" style="934"/>
    <col min="12290" max="12290" width="3.08984375" style="934" customWidth="1"/>
    <col min="12291" max="12291" width="18.2265625" style="934" customWidth="1"/>
    <col min="12292" max="12292" width="4.31640625" style="934" customWidth="1"/>
    <col min="12293" max="12293" width="4.08984375" style="934" customWidth="1"/>
    <col min="12294" max="12333" width="3.54296875" style="934" customWidth="1"/>
    <col min="12334" max="12334" width="4.31640625" style="934" customWidth="1"/>
    <col min="12335" max="12336" width="8.31640625" style="934" customWidth="1"/>
    <col min="12337" max="12545" width="6.6796875" style="934"/>
    <col min="12546" max="12546" width="3.08984375" style="934" customWidth="1"/>
    <col min="12547" max="12547" width="18.2265625" style="934" customWidth="1"/>
    <col min="12548" max="12548" width="4.31640625" style="934" customWidth="1"/>
    <col min="12549" max="12549" width="4.08984375" style="934" customWidth="1"/>
    <col min="12550" max="12589" width="3.54296875" style="934" customWidth="1"/>
    <col min="12590" max="12590" width="4.31640625" style="934" customWidth="1"/>
    <col min="12591" max="12592" width="8.31640625" style="934" customWidth="1"/>
    <col min="12593" max="12801" width="6.6796875" style="934"/>
    <col min="12802" max="12802" width="3.08984375" style="934" customWidth="1"/>
    <col min="12803" max="12803" width="18.2265625" style="934" customWidth="1"/>
    <col min="12804" max="12804" width="4.31640625" style="934" customWidth="1"/>
    <col min="12805" max="12805" width="4.08984375" style="934" customWidth="1"/>
    <col min="12806" max="12845" width="3.54296875" style="934" customWidth="1"/>
    <col min="12846" max="12846" width="4.31640625" style="934" customWidth="1"/>
    <col min="12847" max="12848" width="8.31640625" style="934" customWidth="1"/>
    <col min="12849" max="13057" width="6.6796875" style="934"/>
    <col min="13058" max="13058" width="3.08984375" style="934" customWidth="1"/>
    <col min="13059" max="13059" width="18.2265625" style="934" customWidth="1"/>
    <col min="13060" max="13060" width="4.31640625" style="934" customWidth="1"/>
    <col min="13061" max="13061" width="4.08984375" style="934" customWidth="1"/>
    <col min="13062" max="13101" width="3.54296875" style="934" customWidth="1"/>
    <col min="13102" max="13102" width="4.31640625" style="934" customWidth="1"/>
    <col min="13103" max="13104" width="8.31640625" style="934" customWidth="1"/>
    <col min="13105" max="13313" width="6.6796875" style="934"/>
    <col min="13314" max="13314" width="3.08984375" style="934" customWidth="1"/>
    <col min="13315" max="13315" width="18.2265625" style="934" customWidth="1"/>
    <col min="13316" max="13316" width="4.31640625" style="934" customWidth="1"/>
    <col min="13317" max="13317" width="4.08984375" style="934" customWidth="1"/>
    <col min="13318" max="13357" width="3.54296875" style="934" customWidth="1"/>
    <col min="13358" max="13358" width="4.31640625" style="934" customWidth="1"/>
    <col min="13359" max="13360" width="8.31640625" style="934" customWidth="1"/>
    <col min="13361" max="13569" width="6.6796875" style="934"/>
    <col min="13570" max="13570" width="3.08984375" style="934" customWidth="1"/>
    <col min="13571" max="13571" width="18.2265625" style="934" customWidth="1"/>
    <col min="13572" max="13572" width="4.31640625" style="934" customWidth="1"/>
    <col min="13573" max="13573" width="4.08984375" style="934" customWidth="1"/>
    <col min="13574" max="13613" width="3.54296875" style="934" customWidth="1"/>
    <col min="13614" max="13614" width="4.31640625" style="934" customWidth="1"/>
    <col min="13615" max="13616" width="8.31640625" style="934" customWidth="1"/>
    <col min="13617" max="13825" width="6.6796875" style="934"/>
    <col min="13826" max="13826" width="3.08984375" style="934" customWidth="1"/>
    <col min="13827" max="13827" width="18.2265625" style="934" customWidth="1"/>
    <col min="13828" max="13828" width="4.31640625" style="934" customWidth="1"/>
    <col min="13829" max="13829" width="4.08984375" style="934" customWidth="1"/>
    <col min="13830" max="13869" width="3.54296875" style="934" customWidth="1"/>
    <col min="13870" max="13870" width="4.31640625" style="934" customWidth="1"/>
    <col min="13871" max="13872" width="8.31640625" style="934" customWidth="1"/>
    <col min="13873" max="14081" width="6.6796875" style="934"/>
    <col min="14082" max="14082" width="3.08984375" style="934" customWidth="1"/>
    <col min="14083" max="14083" width="18.2265625" style="934" customWidth="1"/>
    <col min="14084" max="14084" width="4.31640625" style="934" customWidth="1"/>
    <col min="14085" max="14085" width="4.08984375" style="934" customWidth="1"/>
    <col min="14086" max="14125" width="3.54296875" style="934" customWidth="1"/>
    <col min="14126" max="14126" width="4.31640625" style="934" customWidth="1"/>
    <col min="14127" max="14128" width="8.31640625" style="934" customWidth="1"/>
    <col min="14129" max="14337" width="6.6796875" style="934"/>
    <col min="14338" max="14338" width="3.08984375" style="934" customWidth="1"/>
    <col min="14339" max="14339" width="18.2265625" style="934" customWidth="1"/>
    <col min="14340" max="14340" width="4.31640625" style="934" customWidth="1"/>
    <col min="14341" max="14341" width="4.08984375" style="934" customWidth="1"/>
    <col min="14342" max="14381" width="3.54296875" style="934" customWidth="1"/>
    <col min="14382" max="14382" width="4.31640625" style="934" customWidth="1"/>
    <col min="14383" max="14384" width="8.31640625" style="934" customWidth="1"/>
    <col min="14385" max="14593" width="6.6796875" style="934"/>
    <col min="14594" max="14594" width="3.08984375" style="934" customWidth="1"/>
    <col min="14595" max="14595" width="18.2265625" style="934" customWidth="1"/>
    <col min="14596" max="14596" width="4.31640625" style="934" customWidth="1"/>
    <col min="14597" max="14597" width="4.08984375" style="934" customWidth="1"/>
    <col min="14598" max="14637" width="3.54296875" style="934" customWidth="1"/>
    <col min="14638" max="14638" width="4.31640625" style="934" customWidth="1"/>
    <col min="14639" max="14640" width="8.31640625" style="934" customWidth="1"/>
    <col min="14641" max="14849" width="6.6796875" style="934"/>
    <col min="14850" max="14850" width="3.08984375" style="934" customWidth="1"/>
    <col min="14851" max="14851" width="18.2265625" style="934" customWidth="1"/>
    <col min="14852" max="14852" width="4.31640625" style="934" customWidth="1"/>
    <col min="14853" max="14853" width="4.08984375" style="934" customWidth="1"/>
    <col min="14854" max="14893" width="3.54296875" style="934" customWidth="1"/>
    <col min="14894" max="14894" width="4.31640625" style="934" customWidth="1"/>
    <col min="14895" max="14896" width="8.31640625" style="934" customWidth="1"/>
    <col min="14897" max="15105" width="6.6796875" style="934"/>
    <col min="15106" max="15106" width="3.08984375" style="934" customWidth="1"/>
    <col min="15107" max="15107" width="18.2265625" style="934" customWidth="1"/>
    <col min="15108" max="15108" width="4.31640625" style="934" customWidth="1"/>
    <col min="15109" max="15109" width="4.08984375" style="934" customWidth="1"/>
    <col min="15110" max="15149" width="3.54296875" style="934" customWidth="1"/>
    <col min="15150" max="15150" width="4.31640625" style="934" customWidth="1"/>
    <col min="15151" max="15152" width="8.31640625" style="934" customWidth="1"/>
    <col min="15153" max="15361" width="6.6796875" style="934"/>
    <col min="15362" max="15362" width="3.08984375" style="934" customWidth="1"/>
    <col min="15363" max="15363" width="18.2265625" style="934" customWidth="1"/>
    <col min="15364" max="15364" width="4.31640625" style="934" customWidth="1"/>
    <col min="15365" max="15365" width="4.08984375" style="934" customWidth="1"/>
    <col min="15366" max="15405" width="3.54296875" style="934" customWidth="1"/>
    <col min="15406" max="15406" width="4.31640625" style="934" customWidth="1"/>
    <col min="15407" max="15408" width="8.31640625" style="934" customWidth="1"/>
    <col min="15409" max="15617" width="6.6796875" style="934"/>
    <col min="15618" max="15618" width="3.08984375" style="934" customWidth="1"/>
    <col min="15619" max="15619" width="18.2265625" style="934" customWidth="1"/>
    <col min="15620" max="15620" width="4.31640625" style="934" customWidth="1"/>
    <col min="15621" max="15621" width="4.08984375" style="934" customWidth="1"/>
    <col min="15622" max="15661" width="3.54296875" style="934" customWidth="1"/>
    <col min="15662" max="15662" width="4.31640625" style="934" customWidth="1"/>
    <col min="15663" max="15664" width="8.31640625" style="934" customWidth="1"/>
    <col min="15665" max="15873" width="6.6796875" style="934"/>
    <col min="15874" max="15874" width="3.08984375" style="934" customWidth="1"/>
    <col min="15875" max="15875" width="18.2265625" style="934" customWidth="1"/>
    <col min="15876" max="15876" width="4.31640625" style="934" customWidth="1"/>
    <col min="15877" max="15877" width="4.08984375" style="934" customWidth="1"/>
    <col min="15878" max="15917" width="3.54296875" style="934" customWidth="1"/>
    <col min="15918" max="15918" width="4.31640625" style="934" customWidth="1"/>
    <col min="15919" max="15920" width="8.31640625" style="934" customWidth="1"/>
    <col min="15921" max="16129" width="6.6796875" style="934"/>
    <col min="16130" max="16130" width="3.08984375" style="934" customWidth="1"/>
    <col min="16131" max="16131" width="18.2265625" style="934" customWidth="1"/>
    <col min="16132" max="16132" width="4.31640625" style="934" customWidth="1"/>
    <col min="16133" max="16133" width="4.08984375" style="934" customWidth="1"/>
    <col min="16134" max="16173" width="3.54296875" style="934" customWidth="1"/>
    <col min="16174" max="16174" width="4.31640625" style="934" customWidth="1"/>
    <col min="16175" max="16176" width="8.31640625" style="934" customWidth="1"/>
    <col min="16177" max="16384" width="6.6796875" style="934"/>
  </cols>
  <sheetData>
    <row r="1" spans="1:63" ht="17.399999999999999">
      <c r="A1" s="936" t="s">
        <v>1095</v>
      </c>
      <c r="B1" s="937"/>
      <c r="C1" s="937"/>
      <c r="D1" s="937"/>
      <c r="E1" s="937"/>
      <c r="F1" s="937"/>
      <c r="G1" s="937"/>
      <c r="H1" s="937"/>
      <c r="I1" s="937"/>
      <c r="J1" s="937"/>
      <c r="K1" s="937"/>
      <c r="L1" s="937"/>
      <c r="M1" s="937"/>
      <c r="N1" s="937"/>
      <c r="O1" s="937"/>
      <c r="P1" s="937"/>
      <c r="Q1" s="937"/>
      <c r="R1" s="937"/>
      <c r="S1" s="937"/>
      <c r="T1" s="937"/>
      <c r="U1" s="937"/>
      <c r="V1" s="937"/>
      <c r="W1" s="937"/>
      <c r="X1" s="937"/>
      <c r="Y1" s="937"/>
      <c r="Z1" s="937"/>
      <c r="AA1" s="937"/>
      <c r="AB1" s="937"/>
      <c r="AC1" s="937"/>
      <c r="AD1" s="937"/>
      <c r="AE1" s="937"/>
      <c r="AF1" s="937"/>
      <c r="AG1" s="937"/>
      <c r="AH1" s="937"/>
      <c r="AI1" s="937"/>
      <c r="AJ1" s="937"/>
      <c r="AK1" s="937"/>
      <c r="AL1" s="937"/>
      <c r="AM1" s="937"/>
      <c r="AN1" s="937"/>
      <c r="AO1" s="937"/>
      <c r="AP1" s="937"/>
      <c r="AQ1" s="937"/>
      <c r="AR1" s="937"/>
      <c r="AS1" s="937"/>
      <c r="AT1" s="937"/>
      <c r="AU1" s="937"/>
      <c r="AV1" s="937"/>
      <c r="AW1" s="937"/>
      <c r="AX1" s="937"/>
      <c r="AY1" s="937"/>
      <c r="AZ1" s="937"/>
      <c r="BA1" s="937"/>
      <c r="BB1" s="937"/>
      <c r="BC1" s="937"/>
      <c r="BD1" s="937"/>
    </row>
    <row r="2" spans="1:63" ht="15.3">
      <c r="A2" s="1456" t="s">
        <v>1096</v>
      </c>
      <c r="B2" s="1456"/>
      <c r="C2" s="1456"/>
      <c r="D2" s="1456"/>
      <c r="E2" s="1456"/>
      <c r="F2" s="1456"/>
      <c r="G2" s="1456"/>
      <c r="H2" s="1456"/>
      <c r="I2" s="1456"/>
      <c r="J2" s="1456"/>
      <c r="K2" s="1456"/>
      <c r="L2" s="1456"/>
      <c r="M2" s="1456"/>
      <c r="N2" s="1456"/>
      <c r="O2" s="938"/>
      <c r="P2" s="938"/>
      <c r="Q2" s="938"/>
      <c r="R2" s="938"/>
      <c r="S2" s="938"/>
      <c r="T2" s="938"/>
      <c r="U2" s="938"/>
      <c r="V2" s="938"/>
      <c r="W2" s="938"/>
      <c r="X2" s="938"/>
      <c r="Y2" s="938"/>
      <c r="Z2" s="938"/>
      <c r="AA2" s="938"/>
      <c r="AB2" s="938"/>
      <c r="AC2" s="938"/>
      <c r="AD2" s="938"/>
      <c r="AE2" s="938"/>
      <c r="AF2" s="938"/>
      <c r="AG2" s="938"/>
      <c r="AH2" s="938"/>
      <c r="AI2" s="938"/>
      <c r="AJ2" s="938"/>
      <c r="AK2" s="938"/>
      <c r="AL2" s="938"/>
      <c r="AM2" s="938"/>
      <c r="AP2" s="938"/>
      <c r="AQ2" s="938"/>
      <c r="AR2" s="938"/>
      <c r="AS2" s="938"/>
      <c r="AT2" s="938"/>
      <c r="AU2" s="938"/>
      <c r="AV2" s="938"/>
      <c r="AW2" s="939"/>
    </row>
    <row r="3" spans="1:63" ht="15">
      <c r="A3" s="1423" t="s">
        <v>580</v>
      </c>
      <c r="B3" s="1423"/>
      <c r="C3" s="1423"/>
      <c r="D3" s="1423"/>
      <c r="E3" s="1423"/>
      <c r="F3" s="1423"/>
      <c r="G3" s="1423"/>
      <c r="H3" s="1423"/>
      <c r="I3" s="1423"/>
      <c r="J3" s="1423"/>
      <c r="K3" s="1423"/>
      <c r="L3" s="1423"/>
      <c r="M3" s="1423"/>
      <c r="N3" s="1423"/>
      <c r="O3" s="940"/>
      <c r="P3" s="940"/>
      <c r="Q3" s="940"/>
      <c r="R3" s="940"/>
      <c r="S3" s="940"/>
      <c r="T3" s="940"/>
      <c r="U3" s="940"/>
      <c r="V3" s="940"/>
      <c r="W3" s="940"/>
      <c r="X3" s="940"/>
      <c r="Y3" s="940"/>
      <c r="Z3" s="940"/>
      <c r="AA3" s="940"/>
      <c r="AB3" s="940"/>
      <c r="AC3" s="940"/>
      <c r="AD3" s="940"/>
      <c r="AE3" s="940"/>
      <c r="AF3" s="940"/>
      <c r="AG3" s="940"/>
      <c r="AH3" s="940"/>
      <c r="AI3" s="940"/>
      <c r="AJ3" s="940"/>
      <c r="AK3" s="940"/>
      <c r="AL3" s="940"/>
      <c r="AM3" s="940"/>
      <c r="AP3" s="940"/>
      <c r="AQ3" s="940"/>
      <c r="AR3" s="940"/>
      <c r="AS3" s="940"/>
      <c r="AT3" s="940"/>
      <c r="AU3" s="940"/>
      <c r="AV3" s="940"/>
      <c r="AW3" s="940"/>
    </row>
    <row r="4" spans="1:63" ht="15.3">
      <c r="A4" s="941"/>
      <c r="B4" s="942"/>
      <c r="C4" s="941"/>
      <c r="D4" s="941"/>
      <c r="E4" s="941"/>
      <c r="F4" s="941"/>
      <c r="G4" s="941"/>
      <c r="H4" s="941"/>
      <c r="I4" s="941"/>
      <c r="J4" s="941"/>
      <c r="K4" s="941"/>
      <c r="L4" s="941"/>
      <c r="M4" s="941"/>
      <c r="N4" s="941"/>
      <c r="O4" s="941"/>
      <c r="P4" s="941"/>
      <c r="Q4" s="941"/>
      <c r="R4" s="941"/>
      <c r="S4" s="941"/>
      <c r="T4" s="941"/>
      <c r="U4" s="941"/>
      <c r="V4" s="941"/>
      <c r="W4" s="941"/>
      <c r="X4" s="941"/>
      <c r="Y4" s="941"/>
      <c r="Z4" s="941"/>
      <c r="AA4" s="941"/>
      <c r="AB4" s="941"/>
      <c r="AC4" s="941"/>
      <c r="AD4" s="941"/>
      <c r="AE4" s="941"/>
      <c r="AF4" s="941"/>
      <c r="AG4" s="941"/>
      <c r="AH4" s="941"/>
      <c r="AI4" s="941"/>
      <c r="AJ4" s="941"/>
      <c r="AK4" s="941"/>
      <c r="AL4" s="941"/>
      <c r="AM4" s="941"/>
      <c r="AP4" s="941"/>
      <c r="AQ4" s="941"/>
      <c r="AR4" s="941"/>
      <c r="AS4" s="941"/>
      <c r="AT4" s="1418" t="s">
        <v>30</v>
      </c>
      <c r="AU4" s="1418"/>
      <c r="AV4" s="1418"/>
      <c r="AW4" s="1418"/>
    </row>
    <row r="5" spans="1:63" s="872" customFormat="1" ht="15.3">
      <c r="A5" s="1457" t="s">
        <v>0</v>
      </c>
      <c r="B5" s="1410" t="s">
        <v>31</v>
      </c>
      <c r="C5" s="1408" t="s">
        <v>32</v>
      </c>
      <c r="D5" s="1458" t="s">
        <v>1046</v>
      </c>
      <c r="E5" s="1453" t="s">
        <v>1047</v>
      </c>
      <c r="F5" s="1454"/>
      <c r="G5" s="1454"/>
      <c r="H5" s="1454"/>
      <c r="I5" s="1454"/>
      <c r="J5" s="1454"/>
      <c r="K5" s="1454"/>
      <c r="L5" s="1454"/>
      <c r="M5" s="1454"/>
      <c r="N5" s="1454"/>
      <c r="O5" s="1454"/>
      <c r="P5" s="1454"/>
      <c r="Q5" s="1454"/>
      <c r="R5" s="1454"/>
      <c r="S5" s="1454"/>
      <c r="T5" s="1454"/>
      <c r="U5" s="1454"/>
      <c r="V5" s="1454"/>
      <c r="W5" s="1454"/>
      <c r="X5" s="1454"/>
      <c r="Y5" s="1454"/>
      <c r="Z5" s="1454"/>
      <c r="AA5" s="1454"/>
      <c r="AB5" s="1454"/>
      <c r="AC5" s="1454"/>
      <c r="AD5" s="1454"/>
      <c r="AE5" s="1454"/>
      <c r="AF5" s="1454"/>
      <c r="AG5" s="1454"/>
      <c r="AH5" s="1454"/>
      <c r="AI5" s="1454"/>
      <c r="AJ5" s="1454"/>
      <c r="AK5" s="1454"/>
      <c r="AL5" s="1454"/>
      <c r="AM5" s="1454"/>
      <c r="AN5" s="1454"/>
      <c r="AO5" s="1454"/>
      <c r="AP5" s="1454"/>
      <c r="AQ5" s="1454"/>
      <c r="AR5" s="1454"/>
      <c r="AS5" s="1454"/>
      <c r="AT5" s="1454"/>
      <c r="AU5" s="1454"/>
      <c r="AV5" s="1454"/>
      <c r="AW5" s="1454"/>
      <c r="AX5" s="1454"/>
      <c r="AY5" s="1454"/>
      <c r="AZ5" s="1454"/>
      <c r="BA5" s="1454"/>
      <c r="BB5" s="1454"/>
      <c r="BC5" s="1454"/>
      <c r="BD5" s="1454"/>
      <c r="BE5" s="1454"/>
      <c r="BF5" s="1454"/>
      <c r="BG5" s="1454"/>
      <c r="BH5" s="1455"/>
      <c r="BI5" s="1459" t="s">
        <v>258</v>
      </c>
      <c r="BJ5" s="1450" t="s">
        <v>1048</v>
      </c>
      <c r="BK5" s="1452" t="s">
        <v>1049</v>
      </c>
    </row>
    <row r="6" spans="1:63" s="877" customFormat="1" ht="30.9" thickBot="1">
      <c r="A6" s="1457"/>
      <c r="B6" s="1411"/>
      <c r="C6" s="1409"/>
      <c r="D6" s="1458"/>
      <c r="E6" s="873" t="s">
        <v>36</v>
      </c>
      <c r="F6" s="873" t="s">
        <v>40</v>
      </c>
      <c r="G6" s="873" t="s">
        <v>42</v>
      </c>
      <c r="H6" s="874" t="s">
        <v>326</v>
      </c>
      <c r="I6" s="875" t="s">
        <v>327</v>
      </c>
      <c r="J6" s="873" t="s">
        <v>45</v>
      </c>
      <c r="K6" s="873" t="s">
        <v>48</v>
      </c>
      <c r="L6" s="873" t="s">
        <v>51</v>
      </c>
      <c r="M6" s="873" t="s">
        <v>54</v>
      </c>
      <c r="N6" s="873" t="s">
        <v>57</v>
      </c>
      <c r="O6" s="873" t="s">
        <v>61</v>
      </c>
      <c r="P6" s="873" t="s">
        <v>64</v>
      </c>
      <c r="Q6" s="873" t="s">
        <v>67</v>
      </c>
      <c r="R6" s="873" t="s">
        <v>69</v>
      </c>
      <c r="S6" s="873" t="s">
        <v>72</v>
      </c>
      <c r="T6" s="873" t="s">
        <v>75</v>
      </c>
      <c r="U6" s="873" t="s">
        <v>78</v>
      </c>
      <c r="V6" s="873" t="s">
        <v>81</v>
      </c>
      <c r="W6" s="873" t="s">
        <v>81</v>
      </c>
      <c r="X6" s="873" t="s">
        <v>84</v>
      </c>
      <c r="Y6" s="873" t="s">
        <v>87</v>
      </c>
      <c r="Z6" s="873" t="s">
        <v>90</v>
      </c>
      <c r="AA6" s="873" t="s">
        <v>93</v>
      </c>
      <c r="AB6" s="628" t="s">
        <v>1050</v>
      </c>
      <c r="AC6" s="876" t="s">
        <v>1051</v>
      </c>
      <c r="AD6" s="876" t="s">
        <v>1052</v>
      </c>
      <c r="AE6" s="876" t="s">
        <v>1053</v>
      </c>
      <c r="AF6" s="876" t="s">
        <v>1054</v>
      </c>
      <c r="AG6" s="876" t="s">
        <v>1055</v>
      </c>
      <c r="AH6" s="876" t="s">
        <v>1056</v>
      </c>
      <c r="AI6" s="876" t="s">
        <v>1057</v>
      </c>
      <c r="AJ6" s="876" t="s">
        <v>1058</v>
      </c>
      <c r="AK6" s="85" t="s">
        <v>114</v>
      </c>
      <c r="AL6" s="873" t="s">
        <v>116</v>
      </c>
      <c r="AM6" s="873" t="s">
        <v>118</v>
      </c>
      <c r="AN6" s="873" t="s">
        <v>120</v>
      </c>
      <c r="AO6" s="873" t="s">
        <v>122</v>
      </c>
      <c r="AP6" s="876" t="s">
        <v>1059</v>
      </c>
      <c r="AQ6" s="876" t="s">
        <v>1060</v>
      </c>
      <c r="AR6" s="876" t="s">
        <v>1061</v>
      </c>
      <c r="AS6" s="873" t="s">
        <v>131</v>
      </c>
      <c r="AT6" s="873" t="s">
        <v>140</v>
      </c>
      <c r="AU6" s="873" t="s">
        <v>143</v>
      </c>
      <c r="AV6" s="873" t="s">
        <v>146</v>
      </c>
      <c r="AW6" s="873" t="s">
        <v>149</v>
      </c>
      <c r="AX6" s="873" t="s">
        <v>152</v>
      </c>
      <c r="AY6" s="873" t="s">
        <v>134</v>
      </c>
      <c r="AZ6" s="873" t="s">
        <v>137</v>
      </c>
      <c r="BA6" s="873" t="s">
        <v>155</v>
      </c>
      <c r="BB6" s="873" t="s">
        <v>158</v>
      </c>
      <c r="BC6" s="873" t="s">
        <v>161</v>
      </c>
      <c r="BD6" s="873" t="s">
        <v>164</v>
      </c>
      <c r="BE6" s="873" t="s">
        <v>166</v>
      </c>
      <c r="BF6" s="873" t="s">
        <v>344</v>
      </c>
      <c r="BG6" s="873" t="s">
        <v>346</v>
      </c>
      <c r="BH6" s="873" t="s">
        <v>348</v>
      </c>
      <c r="BI6" s="1459"/>
      <c r="BJ6" s="1451"/>
      <c r="BK6" s="1452"/>
    </row>
    <row r="7" spans="1:63" s="877" customFormat="1" ht="15.6" thickBot="1">
      <c r="A7" s="878"/>
      <c r="B7" s="879"/>
      <c r="C7" s="879"/>
      <c r="D7" s="880"/>
      <c r="E7" s="881"/>
      <c r="F7" s="879"/>
      <c r="G7" s="879"/>
      <c r="H7" s="879"/>
      <c r="I7" s="879"/>
      <c r="J7" s="879"/>
      <c r="K7" s="879"/>
      <c r="L7" s="879"/>
      <c r="M7" s="879"/>
      <c r="N7" s="879"/>
      <c r="O7" s="879"/>
      <c r="P7" s="879"/>
      <c r="Q7" s="879"/>
      <c r="R7" s="879"/>
      <c r="S7" s="879"/>
      <c r="T7" s="879"/>
      <c r="U7" s="879"/>
      <c r="V7" s="879"/>
      <c r="W7" s="879"/>
      <c r="X7" s="879"/>
      <c r="Y7" s="879"/>
      <c r="Z7" s="879"/>
      <c r="AA7" s="879"/>
      <c r="AB7" s="882"/>
      <c r="AC7" s="883"/>
      <c r="AD7" s="883"/>
      <c r="AE7" s="883"/>
      <c r="AF7" s="883"/>
      <c r="AG7" s="883"/>
      <c r="AH7" s="883"/>
      <c r="AI7" s="883"/>
      <c r="AJ7" s="883"/>
      <c r="AK7" s="883"/>
      <c r="AL7" s="879"/>
      <c r="AM7" s="879"/>
      <c r="AN7" s="879"/>
      <c r="AO7" s="879"/>
      <c r="AP7" s="883"/>
      <c r="AQ7" s="883"/>
      <c r="AR7" s="883"/>
      <c r="AS7" s="879"/>
      <c r="AT7" s="879"/>
      <c r="AU7" s="879"/>
      <c r="AV7" s="879"/>
      <c r="AW7" s="879"/>
      <c r="AX7" s="879"/>
      <c r="AY7" s="879"/>
      <c r="AZ7" s="879"/>
      <c r="BA7" s="879"/>
      <c r="BB7" s="879"/>
      <c r="BC7" s="879"/>
      <c r="BD7" s="879"/>
      <c r="BE7" s="879"/>
      <c r="BF7" s="879"/>
      <c r="BG7" s="879"/>
      <c r="BH7" s="879"/>
      <c r="BI7" s="879"/>
      <c r="BJ7" s="879"/>
      <c r="BK7" s="884"/>
    </row>
    <row r="8" spans="1:63" s="872" customFormat="1" ht="15.3" thickBot="1">
      <c r="A8" s="885"/>
      <c r="B8" s="886" t="s">
        <v>1062</v>
      </c>
      <c r="C8" s="887"/>
      <c r="D8" s="888">
        <v>25422.473000999998</v>
      </c>
      <c r="E8" s="889">
        <v>0</v>
      </c>
      <c r="F8" s="890">
        <v>0</v>
      </c>
      <c r="G8" s="890">
        <v>0</v>
      </c>
      <c r="H8" s="890">
        <v>0</v>
      </c>
      <c r="I8" s="890">
        <v>0</v>
      </c>
      <c r="J8" s="890">
        <v>0</v>
      </c>
      <c r="K8" s="890">
        <v>0</v>
      </c>
      <c r="L8" s="890">
        <v>0</v>
      </c>
      <c r="M8" s="890">
        <v>0</v>
      </c>
      <c r="N8" s="890">
        <v>0</v>
      </c>
      <c r="O8" s="890">
        <v>0</v>
      </c>
      <c r="P8" s="890">
        <v>0</v>
      </c>
      <c r="Q8" s="890">
        <v>0</v>
      </c>
      <c r="R8" s="890">
        <v>0</v>
      </c>
      <c r="S8" s="890">
        <v>0</v>
      </c>
      <c r="T8" s="890">
        <v>0</v>
      </c>
      <c r="U8" s="890">
        <v>0</v>
      </c>
      <c r="V8" s="890">
        <v>0</v>
      </c>
      <c r="W8" s="890">
        <v>0</v>
      </c>
      <c r="X8" s="890">
        <v>0</v>
      </c>
      <c r="Y8" s="890">
        <v>0</v>
      </c>
      <c r="Z8" s="890">
        <v>0</v>
      </c>
      <c r="AA8" s="890"/>
      <c r="AB8" s="890">
        <v>0</v>
      </c>
      <c r="AC8" s="891">
        <v>0</v>
      </c>
      <c r="AD8" s="891">
        <v>0</v>
      </c>
      <c r="AE8" s="891">
        <v>0</v>
      </c>
      <c r="AF8" s="891">
        <v>0</v>
      </c>
      <c r="AG8" s="891">
        <v>0</v>
      </c>
      <c r="AH8" s="891">
        <v>0</v>
      </c>
      <c r="AI8" s="891">
        <v>0</v>
      </c>
      <c r="AJ8" s="891">
        <v>0</v>
      </c>
      <c r="AK8" s="891"/>
      <c r="AL8" s="890">
        <v>0</v>
      </c>
      <c r="AM8" s="890">
        <v>0</v>
      </c>
      <c r="AN8" s="890">
        <v>0</v>
      </c>
      <c r="AO8" s="890">
        <v>0</v>
      </c>
      <c r="AP8" s="891">
        <v>0</v>
      </c>
      <c r="AQ8" s="891">
        <v>0</v>
      </c>
      <c r="AR8" s="891">
        <v>0</v>
      </c>
      <c r="AS8" s="890">
        <v>0</v>
      </c>
      <c r="AT8" s="890">
        <v>0</v>
      </c>
      <c r="AU8" s="890">
        <v>0</v>
      </c>
      <c r="AV8" s="890">
        <v>0</v>
      </c>
      <c r="AW8" s="890">
        <v>0</v>
      </c>
      <c r="AX8" s="890">
        <v>0</v>
      </c>
      <c r="AY8" s="890">
        <v>0</v>
      </c>
      <c r="AZ8" s="890">
        <v>0</v>
      </c>
      <c r="BA8" s="890">
        <v>0</v>
      </c>
      <c r="BB8" s="890">
        <v>0</v>
      </c>
      <c r="BC8" s="890">
        <v>0</v>
      </c>
      <c r="BD8" s="890">
        <v>0</v>
      </c>
      <c r="BE8" s="890">
        <v>0</v>
      </c>
      <c r="BF8" s="890">
        <v>0</v>
      </c>
      <c r="BG8" s="890">
        <v>0</v>
      </c>
      <c r="BH8" s="890">
        <v>0</v>
      </c>
      <c r="BI8" s="890">
        <v>0</v>
      </c>
      <c r="BJ8" s="890">
        <v>0</v>
      </c>
      <c r="BK8" s="892">
        <v>25422.473000999998</v>
      </c>
    </row>
    <row r="9" spans="1:63" s="899" customFormat="1" ht="15.3" thickBot="1">
      <c r="A9" s="893">
        <v>1</v>
      </c>
      <c r="B9" s="894" t="s">
        <v>35</v>
      </c>
      <c r="C9" s="895" t="s">
        <v>36</v>
      </c>
      <c r="D9" s="888">
        <v>10721.855991</v>
      </c>
      <c r="E9" s="888">
        <v>10275.630991</v>
      </c>
      <c r="F9" s="896">
        <v>0</v>
      </c>
      <c r="G9" s="897">
        <v>0</v>
      </c>
      <c r="H9" s="897">
        <v>0</v>
      </c>
      <c r="I9" s="897">
        <v>0</v>
      </c>
      <c r="J9" s="897">
        <v>0</v>
      </c>
      <c r="K9" s="897">
        <v>0</v>
      </c>
      <c r="L9" s="897">
        <v>0</v>
      </c>
      <c r="M9" s="897">
        <v>0</v>
      </c>
      <c r="N9" s="897">
        <v>0</v>
      </c>
      <c r="O9" s="897">
        <v>0</v>
      </c>
      <c r="P9" s="897">
        <v>0</v>
      </c>
      <c r="Q9" s="897">
        <v>0</v>
      </c>
      <c r="R9" s="897">
        <v>0</v>
      </c>
      <c r="S9" s="897">
        <v>0</v>
      </c>
      <c r="T9" s="897">
        <v>0</v>
      </c>
      <c r="U9" s="897">
        <v>0</v>
      </c>
      <c r="V9" s="897">
        <v>0</v>
      </c>
      <c r="W9" s="897">
        <v>0</v>
      </c>
      <c r="X9" s="897">
        <v>0</v>
      </c>
      <c r="Y9" s="897">
        <v>0</v>
      </c>
      <c r="Z9" s="897">
        <v>0</v>
      </c>
      <c r="AA9" s="897"/>
      <c r="AB9" s="897">
        <v>0</v>
      </c>
      <c r="AC9" s="898">
        <v>0</v>
      </c>
      <c r="AD9" s="898">
        <v>0</v>
      </c>
      <c r="AE9" s="898">
        <v>0</v>
      </c>
      <c r="AF9" s="898">
        <v>0</v>
      </c>
      <c r="AG9" s="898">
        <v>0</v>
      </c>
      <c r="AH9" s="898">
        <v>0</v>
      </c>
      <c r="AI9" s="898">
        <v>0</v>
      </c>
      <c r="AJ9" s="898">
        <v>0</v>
      </c>
      <c r="AK9" s="898"/>
      <c r="AL9" s="897">
        <v>0</v>
      </c>
      <c r="AM9" s="897">
        <v>0</v>
      </c>
      <c r="AN9" s="897">
        <v>0</v>
      </c>
      <c r="AO9" s="897">
        <v>0</v>
      </c>
      <c r="AP9" s="898">
        <v>0</v>
      </c>
      <c r="AQ9" s="898">
        <v>0</v>
      </c>
      <c r="AR9" s="898">
        <v>0</v>
      </c>
      <c r="AS9" s="897">
        <v>0</v>
      </c>
      <c r="AT9" s="897">
        <v>0</v>
      </c>
      <c r="AU9" s="897">
        <v>0</v>
      </c>
      <c r="AV9" s="897">
        <v>0</v>
      </c>
      <c r="AW9" s="897">
        <v>0</v>
      </c>
      <c r="AX9" s="897">
        <v>0</v>
      </c>
      <c r="AY9" s="897">
        <v>0</v>
      </c>
      <c r="AZ9" s="897">
        <v>0</v>
      </c>
      <c r="BA9" s="897">
        <v>0</v>
      </c>
      <c r="BB9" s="897">
        <v>0</v>
      </c>
      <c r="BC9" s="897">
        <v>0</v>
      </c>
      <c r="BD9" s="897">
        <v>0</v>
      </c>
      <c r="BE9" s="897">
        <v>0</v>
      </c>
      <c r="BF9" s="897">
        <v>0</v>
      </c>
      <c r="BG9" s="897">
        <v>0</v>
      </c>
      <c r="BH9" s="897">
        <v>0</v>
      </c>
      <c r="BI9" s="897">
        <v>446.22500000000002</v>
      </c>
      <c r="BJ9" s="897">
        <v>-446.22500000000002</v>
      </c>
      <c r="BK9" s="892">
        <v>10275.630991</v>
      </c>
    </row>
    <row r="10" spans="1:63" s="872" customFormat="1" ht="15.6" thickBot="1">
      <c r="A10" s="830" t="s">
        <v>38</v>
      </c>
      <c r="B10" s="900" t="s">
        <v>39</v>
      </c>
      <c r="C10" s="874" t="s">
        <v>40</v>
      </c>
      <c r="D10" s="901">
        <v>718.06999999999994</v>
      </c>
      <c r="E10" s="902">
        <v>0</v>
      </c>
      <c r="F10" s="888">
        <v>669.96</v>
      </c>
      <c r="G10" s="903">
        <v>0</v>
      </c>
      <c r="H10" s="903">
        <v>0</v>
      </c>
      <c r="I10" s="903">
        <v>0</v>
      </c>
      <c r="J10" s="901">
        <v>0</v>
      </c>
      <c r="K10" s="901">
        <v>0</v>
      </c>
      <c r="L10" s="901">
        <v>0</v>
      </c>
      <c r="M10" s="901">
        <v>0</v>
      </c>
      <c r="N10" s="901">
        <v>0</v>
      </c>
      <c r="O10" s="901">
        <v>0</v>
      </c>
      <c r="P10" s="901">
        <v>0</v>
      </c>
      <c r="Q10" s="901">
        <v>0</v>
      </c>
      <c r="R10" s="901">
        <v>0</v>
      </c>
      <c r="S10" s="901">
        <v>0</v>
      </c>
      <c r="T10" s="901">
        <v>0</v>
      </c>
      <c r="U10" s="901">
        <v>0</v>
      </c>
      <c r="V10" s="901">
        <v>0</v>
      </c>
      <c r="W10" s="901">
        <v>0</v>
      </c>
      <c r="X10" s="901">
        <v>0</v>
      </c>
      <c r="Y10" s="901">
        <v>0</v>
      </c>
      <c r="Z10" s="901">
        <v>0</v>
      </c>
      <c r="AA10" s="901"/>
      <c r="AB10" s="897">
        <v>0</v>
      </c>
      <c r="AC10" s="904">
        <v>0</v>
      </c>
      <c r="AD10" s="904">
        <v>0</v>
      </c>
      <c r="AE10" s="904">
        <v>0</v>
      </c>
      <c r="AF10" s="904">
        <v>0</v>
      </c>
      <c r="AG10" s="904">
        <v>0</v>
      </c>
      <c r="AH10" s="904">
        <v>0</v>
      </c>
      <c r="AI10" s="904">
        <v>0</v>
      </c>
      <c r="AJ10" s="904">
        <v>0</v>
      </c>
      <c r="AK10" s="904"/>
      <c r="AL10" s="901">
        <v>0</v>
      </c>
      <c r="AM10" s="901">
        <v>0</v>
      </c>
      <c r="AN10" s="901">
        <v>0</v>
      </c>
      <c r="AO10" s="901">
        <v>0</v>
      </c>
      <c r="AP10" s="904">
        <v>0</v>
      </c>
      <c r="AQ10" s="904">
        <v>0</v>
      </c>
      <c r="AR10" s="904">
        <v>0</v>
      </c>
      <c r="AS10" s="901">
        <v>0</v>
      </c>
      <c r="AT10" s="901">
        <v>0</v>
      </c>
      <c r="AU10" s="901">
        <v>0</v>
      </c>
      <c r="AV10" s="901">
        <v>0</v>
      </c>
      <c r="AW10" s="901">
        <v>0</v>
      </c>
      <c r="AX10" s="901">
        <v>0</v>
      </c>
      <c r="AY10" s="901">
        <v>0</v>
      </c>
      <c r="AZ10" s="901">
        <v>0</v>
      </c>
      <c r="BA10" s="901">
        <v>0</v>
      </c>
      <c r="BB10" s="901">
        <v>0</v>
      </c>
      <c r="BC10" s="901">
        <v>0</v>
      </c>
      <c r="BD10" s="901">
        <v>0</v>
      </c>
      <c r="BE10" s="901">
        <v>0</v>
      </c>
      <c r="BF10" s="901">
        <v>0</v>
      </c>
      <c r="BG10" s="901">
        <v>0</v>
      </c>
      <c r="BH10" s="901">
        <v>0</v>
      </c>
      <c r="BI10" s="901">
        <v>48.11</v>
      </c>
      <c r="BJ10" s="901">
        <v>-48.11</v>
      </c>
      <c r="BK10" s="905">
        <v>669.96</v>
      </c>
    </row>
    <row r="11" spans="1:63" s="872" customFormat="1" ht="15.6" thickBot="1">
      <c r="A11" s="906"/>
      <c r="B11" s="900" t="s">
        <v>1063</v>
      </c>
      <c r="C11" s="874" t="s">
        <v>42</v>
      </c>
      <c r="D11" s="901">
        <v>668.31999999999994</v>
      </c>
      <c r="E11" s="901">
        <v>0</v>
      </c>
      <c r="F11" s="902">
        <v>0</v>
      </c>
      <c r="G11" s="888">
        <v>625.45000000000005</v>
      </c>
      <c r="H11" s="903">
        <v>0</v>
      </c>
      <c r="I11" s="903">
        <v>0</v>
      </c>
      <c r="J11" s="903">
        <v>0</v>
      </c>
      <c r="K11" s="903">
        <v>0</v>
      </c>
      <c r="L11" s="903">
        <v>0</v>
      </c>
      <c r="M11" s="903">
        <v>0</v>
      </c>
      <c r="N11" s="903">
        <v>0</v>
      </c>
      <c r="O11" s="903">
        <v>0</v>
      </c>
      <c r="P11" s="903">
        <v>0</v>
      </c>
      <c r="Q11" s="903">
        <v>0</v>
      </c>
      <c r="R11" s="903">
        <v>0</v>
      </c>
      <c r="S11" s="903">
        <v>0</v>
      </c>
      <c r="T11" s="903">
        <v>0</v>
      </c>
      <c r="U11" s="903">
        <v>0</v>
      </c>
      <c r="V11" s="903">
        <v>0</v>
      </c>
      <c r="W11" s="903">
        <v>0</v>
      </c>
      <c r="X11" s="903">
        <v>3.2199999999999998</v>
      </c>
      <c r="Y11" s="903">
        <v>0</v>
      </c>
      <c r="Z11" s="903">
        <v>0</v>
      </c>
      <c r="AA11" s="903"/>
      <c r="AB11" s="903">
        <v>0</v>
      </c>
      <c r="AC11" s="903">
        <v>8.91</v>
      </c>
      <c r="AD11" s="903">
        <v>2.38</v>
      </c>
      <c r="AE11" s="903">
        <v>0</v>
      </c>
      <c r="AF11" s="903">
        <v>0.04</v>
      </c>
      <c r="AG11" s="903">
        <v>1.0900000000000001</v>
      </c>
      <c r="AH11" s="903">
        <v>0</v>
      </c>
      <c r="AI11" s="903">
        <v>0.2</v>
      </c>
      <c r="AJ11" s="903">
        <v>0</v>
      </c>
      <c r="AK11" s="903"/>
      <c r="AL11" s="903">
        <v>0</v>
      </c>
      <c r="AM11" s="903">
        <v>0.02</v>
      </c>
      <c r="AN11" s="903">
        <v>0</v>
      </c>
      <c r="AO11" s="903">
        <v>0</v>
      </c>
      <c r="AP11" s="903">
        <v>0.3</v>
      </c>
      <c r="AQ11" s="903">
        <v>0</v>
      </c>
      <c r="AR11" s="903">
        <v>0</v>
      </c>
      <c r="AS11" s="903">
        <v>0</v>
      </c>
      <c r="AT11" s="903">
        <v>20.39</v>
      </c>
      <c r="AU11" s="903">
        <v>4.68</v>
      </c>
      <c r="AV11" s="903">
        <v>0</v>
      </c>
      <c r="AW11" s="903">
        <v>0</v>
      </c>
      <c r="AX11" s="903">
        <v>0</v>
      </c>
      <c r="AY11" s="903">
        <v>0.41</v>
      </c>
      <c r="AZ11" s="903">
        <v>1.19</v>
      </c>
      <c r="BA11" s="903">
        <v>0.04</v>
      </c>
      <c r="BB11" s="903">
        <v>0</v>
      </c>
      <c r="BC11" s="903">
        <v>0</v>
      </c>
      <c r="BD11" s="903">
        <v>0</v>
      </c>
      <c r="BE11" s="903">
        <v>0</v>
      </c>
      <c r="BF11" s="903">
        <v>0</v>
      </c>
      <c r="BG11" s="903">
        <v>0</v>
      </c>
      <c r="BH11" s="903">
        <v>0</v>
      </c>
      <c r="BI11" s="901">
        <v>42.87</v>
      </c>
      <c r="BJ11" s="901">
        <v>-42.87</v>
      </c>
      <c r="BK11" s="905">
        <v>625.45000000000005</v>
      </c>
    </row>
    <row r="12" spans="1:63" s="872" customFormat="1" ht="15.6" hidden="1" thickBot="1">
      <c r="A12" s="906"/>
      <c r="B12" s="900" t="s">
        <v>1064</v>
      </c>
      <c r="C12" s="874" t="s">
        <v>326</v>
      </c>
      <c r="D12" s="901">
        <v>49.75</v>
      </c>
      <c r="E12" s="901">
        <v>0</v>
      </c>
      <c r="F12" s="903">
        <v>0</v>
      </c>
      <c r="G12" s="903">
        <v>0</v>
      </c>
      <c r="H12" s="888">
        <v>44.510000000000005</v>
      </c>
      <c r="I12" s="903">
        <v>0</v>
      </c>
      <c r="J12" s="903">
        <v>0</v>
      </c>
      <c r="K12" s="903">
        <v>0</v>
      </c>
      <c r="L12" s="903">
        <v>0</v>
      </c>
      <c r="M12" s="903">
        <v>0</v>
      </c>
      <c r="N12" s="903">
        <v>0</v>
      </c>
      <c r="O12" s="903">
        <v>0</v>
      </c>
      <c r="P12" s="903">
        <v>0</v>
      </c>
      <c r="Q12" s="903">
        <v>0</v>
      </c>
      <c r="R12" s="903">
        <v>0</v>
      </c>
      <c r="S12" s="903">
        <v>0</v>
      </c>
      <c r="T12" s="903">
        <v>0.73</v>
      </c>
      <c r="U12" s="903">
        <v>0</v>
      </c>
      <c r="V12" s="903">
        <v>0</v>
      </c>
      <c r="W12" s="903">
        <v>0</v>
      </c>
      <c r="X12" s="903">
        <v>0</v>
      </c>
      <c r="Y12" s="903">
        <v>0</v>
      </c>
      <c r="Z12" s="903">
        <v>0</v>
      </c>
      <c r="AA12" s="903"/>
      <c r="AB12" s="903">
        <v>0</v>
      </c>
      <c r="AC12" s="903">
        <v>0.19</v>
      </c>
      <c r="AD12" s="903">
        <v>0</v>
      </c>
      <c r="AE12" s="903">
        <v>0</v>
      </c>
      <c r="AF12" s="903">
        <v>0</v>
      </c>
      <c r="AG12" s="903">
        <v>0</v>
      </c>
      <c r="AH12" s="903">
        <v>0</v>
      </c>
      <c r="AI12" s="903">
        <v>0.01</v>
      </c>
      <c r="AJ12" s="903">
        <v>0</v>
      </c>
      <c r="AK12" s="903"/>
      <c r="AL12" s="903">
        <v>0</v>
      </c>
      <c r="AM12" s="903">
        <v>1.68</v>
      </c>
      <c r="AN12" s="903">
        <v>0</v>
      </c>
      <c r="AO12" s="903">
        <v>0</v>
      </c>
      <c r="AP12" s="903">
        <v>0</v>
      </c>
      <c r="AQ12" s="903">
        <v>0</v>
      </c>
      <c r="AR12" s="903">
        <v>0</v>
      </c>
      <c r="AS12" s="903">
        <v>0</v>
      </c>
      <c r="AT12" s="903">
        <v>2.63</v>
      </c>
      <c r="AU12" s="903">
        <v>0</v>
      </c>
      <c r="AV12" s="903">
        <v>0</v>
      </c>
      <c r="AW12" s="903">
        <v>0</v>
      </c>
      <c r="AX12" s="903">
        <v>0</v>
      </c>
      <c r="AY12" s="903">
        <v>0</v>
      </c>
      <c r="AZ12" s="903">
        <v>0</v>
      </c>
      <c r="BA12" s="903">
        <v>0</v>
      </c>
      <c r="BB12" s="903">
        <v>0</v>
      </c>
      <c r="BC12" s="903">
        <v>0</v>
      </c>
      <c r="BD12" s="903">
        <v>0</v>
      </c>
      <c r="BE12" s="903">
        <v>0</v>
      </c>
      <c r="BF12" s="903">
        <v>0</v>
      </c>
      <c r="BG12" s="903">
        <v>0</v>
      </c>
      <c r="BH12" s="903">
        <v>0</v>
      </c>
      <c r="BI12" s="901">
        <v>5.2399999999999993</v>
      </c>
      <c r="BJ12" s="901">
        <v>-5.2399999999999993</v>
      </c>
      <c r="BK12" s="905">
        <v>44.510000000000005</v>
      </c>
    </row>
    <row r="13" spans="1:63" s="872" customFormat="1" ht="15.6" hidden="1" thickBot="1">
      <c r="A13" s="906"/>
      <c r="B13" s="900" t="s">
        <v>1065</v>
      </c>
      <c r="C13" s="874" t="s">
        <v>327</v>
      </c>
      <c r="D13" s="901">
        <v>0</v>
      </c>
      <c r="E13" s="901">
        <v>0</v>
      </c>
      <c r="F13" s="903">
        <v>0</v>
      </c>
      <c r="G13" s="903">
        <v>0</v>
      </c>
      <c r="H13" s="903">
        <v>0</v>
      </c>
      <c r="I13" s="888">
        <v>0</v>
      </c>
      <c r="J13" s="903">
        <v>0</v>
      </c>
      <c r="K13" s="903">
        <v>0</v>
      </c>
      <c r="L13" s="903">
        <v>0</v>
      </c>
      <c r="M13" s="903">
        <v>0</v>
      </c>
      <c r="N13" s="903">
        <v>0</v>
      </c>
      <c r="O13" s="903">
        <v>0</v>
      </c>
      <c r="P13" s="903">
        <v>0</v>
      </c>
      <c r="Q13" s="903">
        <v>0</v>
      </c>
      <c r="R13" s="903">
        <v>0</v>
      </c>
      <c r="S13" s="903">
        <v>0</v>
      </c>
      <c r="T13" s="903">
        <v>0</v>
      </c>
      <c r="U13" s="903">
        <v>0</v>
      </c>
      <c r="V13" s="903">
        <v>0</v>
      </c>
      <c r="W13" s="903">
        <v>0</v>
      </c>
      <c r="X13" s="903">
        <v>0</v>
      </c>
      <c r="Y13" s="903">
        <v>0</v>
      </c>
      <c r="Z13" s="903">
        <v>0</v>
      </c>
      <c r="AA13" s="903"/>
      <c r="AB13" s="903">
        <v>0</v>
      </c>
      <c r="AC13" s="903">
        <v>0</v>
      </c>
      <c r="AD13" s="903">
        <v>0</v>
      </c>
      <c r="AE13" s="903">
        <v>0</v>
      </c>
      <c r="AF13" s="903">
        <v>0</v>
      </c>
      <c r="AG13" s="903">
        <v>0</v>
      </c>
      <c r="AH13" s="903">
        <v>0</v>
      </c>
      <c r="AI13" s="903">
        <v>0</v>
      </c>
      <c r="AJ13" s="903">
        <v>0</v>
      </c>
      <c r="AK13" s="903"/>
      <c r="AL13" s="903">
        <v>0</v>
      </c>
      <c r="AM13" s="903">
        <v>0</v>
      </c>
      <c r="AN13" s="903">
        <v>0</v>
      </c>
      <c r="AO13" s="903">
        <v>0</v>
      </c>
      <c r="AP13" s="903">
        <v>0</v>
      </c>
      <c r="AQ13" s="903">
        <v>0</v>
      </c>
      <c r="AR13" s="903">
        <v>0</v>
      </c>
      <c r="AS13" s="903">
        <v>0</v>
      </c>
      <c r="AT13" s="903">
        <v>0</v>
      </c>
      <c r="AU13" s="903">
        <v>0</v>
      </c>
      <c r="AV13" s="903">
        <v>0</v>
      </c>
      <c r="AW13" s="903">
        <v>0</v>
      </c>
      <c r="AX13" s="903">
        <v>0</v>
      </c>
      <c r="AY13" s="903">
        <v>0</v>
      </c>
      <c r="AZ13" s="903">
        <v>0</v>
      </c>
      <c r="BA13" s="903">
        <v>0</v>
      </c>
      <c r="BB13" s="903">
        <v>0</v>
      </c>
      <c r="BC13" s="903">
        <v>0</v>
      </c>
      <c r="BD13" s="903">
        <v>0</v>
      </c>
      <c r="BE13" s="903">
        <v>0</v>
      </c>
      <c r="BF13" s="903">
        <v>0</v>
      </c>
      <c r="BG13" s="903">
        <v>0</v>
      </c>
      <c r="BH13" s="903">
        <v>0</v>
      </c>
      <c r="BI13" s="901">
        <v>0</v>
      </c>
      <c r="BJ13" s="901">
        <v>0</v>
      </c>
      <c r="BK13" s="905">
        <v>0</v>
      </c>
    </row>
    <row r="14" spans="1:63" s="872" customFormat="1" ht="15.6" thickBot="1">
      <c r="A14" s="830" t="s">
        <v>43</v>
      </c>
      <c r="B14" s="900" t="s">
        <v>44</v>
      </c>
      <c r="C14" s="874" t="s">
        <v>45</v>
      </c>
      <c r="D14" s="901">
        <v>616.52200000000005</v>
      </c>
      <c r="E14" s="901">
        <v>0</v>
      </c>
      <c r="F14" s="903">
        <v>0</v>
      </c>
      <c r="G14" s="903">
        <v>0</v>
      </c>
      <c r="H14" s="903">
        <v>0</v>
      </c>
      <c r="I14" s="903">
        <v>0</v>
      </c>
      <c r="J14" s="888">
        <v>523.08200000000011</v>
      </c>
      <c r="K14" s="903">
        <v>0</v>
      </c>
      <c r="L14" s="903">
        <v>0</v>
      </c>
      <c r="M14" s="903">
        <v>0</v>
      </c>
      <c r="N14" s="903">
        <v>0</v>
      </c>
      <c r="O14" s="903">
        <v>0</v>
      </c>
      <c r="P14" s="903">
        <v>0</v>
      </c>
      <c r="Q14" s="903">
        <v>0</v>
      </c>
      <c r="R14" s="903">
        <v>0</v>
      </c>
      <c r="S14" s="903">
        <v>0</v>
      </c>
      <c r="T14" s="903">
        <v>0</v>
      </c>
      <c r="U14" s="903">
        <v>0</v>
      </c>
      <c r="V14" s="903">
        <v>0</v>
      </c>
      <c r="W14" s="903">
        <v>0</v>
      </c>
      <c r="X14" s="903">
        <v>47.150000000000006</v>
      </c>
      <c r="Y14" s="903">
        <v>0</v>
      </c>
      <c r="Z14" s="903">
        <v>0</v>
      </c>
      <c r="AA14" s="903"/>
      <c r="AB14" s="903">
        <v>0</v>
      </c>
      <c r="AC14" s="903">
        <v>7.02</v>
      </c>
      <c r="AD14" s="903">
        <v>5.77</v>
      </c>
      <c r="AE14" s="903">
        <v>0</v>
      </c>
      <c r="AF14" s="903">
        <v>0.19</v>
      </c>
      <c r="AG14" s="903">
        <v>1.1499999999999999</v>
      </c>
      <c r="AH14" s="903">
        <v>0</v>
      </c>
      <c r="AI14" s="903">
        <v>0.33999999999999997</v>
      </c>
      <c r="AJ14" s="903">
        <v>0</v>
      </c>
      <c r="AK14" s="903"/>
      <c r="AL14" s="903">
        <v>0</v>
      </c>
      <c r="AM14" s="903">
        <v>5.55</v>
      </c>
      <c r="AN14" s="903">
        <v>0</v>
      </c>
      <c r="AO14" s="903">
        <v>0</v>
      </c>
      <c r="AP14" s="903">
        <v>0</v>
      </c>
      <c r="AQ14" s="903">
        <v>0</v>
      </c>
      <c r="AR14" s="903">
        <v>0</v>
      </c>
      <c r="AS14" s="903">
        <v>0</v>
      </c>
      <c r="AT14" s="903">
        <v>10.68</v>
      </c>
      <c r="AU14" s="903">
        <v>12.78</v>
      </c>
      <c r="AV14" s="903">
        <v>0.34</v>
      </c>
      <c r="AW14" s="903">
        <v>0</v>
      </c>
      <c r="AX14" s="903">
        <v>0</v>
      </c>
      <c r="AY14" s="903">
        <v>0</v>
      </c>
      <c r="AZ14" s="903">
        <v>1.6700000000000002</v>
      </c>
      <c r="BA14" s="903">
        <v>0</v>
      </c>
      <c r="BB14" s="903">
        <v>0</v>
      </c>
      <c r="BC14" s="903">
        <v>0.8</v>
      </c>
      <c r="BD14" s="903">
        <v>0</v>
      </c>
      <c r="BE14" s="903">
        <v>0</v>
      </c>
      <c r="BF14" s="903">
        <v>0</v>
      </c>
      <c r="BG14" s="903">
        <v>0</v>
      </c>
      <c r="BH14" s="903">
        <v>0</v>
      </c>
      <c r="BI14" s="901">
        <v>93.440000000000012</v>
      </c>
      <c r="BJ14" s="901">
        <v>-93.440000000000012</v>
      </c>
      <c r="BK14" s="905">
        <v>523.08200000000011</v>
      </c>
    </row>
    <row r="15" spans="1:63" s="872" customFormat="1" ht="15.6" thickBot="1">
      <c r="A15" s="830" t="s">
        <v>46</v>
      </c>
      <c r="B15" s="900" t="s">
        <v>47</v>
      </c>
      <c r="C15" s="874" t="s">
        <v>48</v>
      </c>
      <c r="D15" s="901">
        <v>3051.8410000000003</v>
      </c>
      <c r="E15" s="901">
        <v>0</v>
      </c>
      <c r="F15" s="903">
        <v>0</v>
      </c>
      <c r="G15" s="903">
        <v>0</v>
      </c>
      <c r="H15" s="903">
        <v>0</v>
      </c>
      <c r="I15" s="903">
        <v>0</v>
      </c>
      <c r="J15" s="903">
        <v>0</v>
      </c>
      <c r="K15" s="888">
        <v>2935.2359999999999</v>
      </c>
      <c r="L15" s="903">
        <v>0</v>
      </c>
      <c r="M15" s="903">
        <v>0</v>
      </c>
      <c r="N15" s="903">
        <v>0</v>
      </c>
      <c r="O15" s="903">
        <v>0</v>
      </c>
      <c r="P15" s="903">
        <v>0</v>
      </c>
      <c r="Q15" s="903">
        <v>0</v>
      </c>
      <c r="R15" s="903">
        <v>0</v>
      </c>
      <c r="S15" s="903">
        <v>2.25</v>
      </c>
      <c r="T15" s="903">
        <v>0</v>
      </c>
      <c r="U15" s="903">
        <v>0</v>
      </c>
      <c r="V15" s="903">
        <v>0</v>
      </c>
      <c r="W15" s="903">
        <v>0</v>
      </c>
      <c r="X15" s="903">
        <v>29.684999999999999</v>
      </c>
      <c r="Y15" s="903">
        <v>0</v>
      </c>
      <c r="Z15" s="903">
        <v>0</v>
      </c>
      <c r="AA15" s="903"/>
      <c r="AB15" s="903">
        <v>0</v>
      </c>
      <c r="AC15" s="903">
        <v>22.53</v>
      </c>
      <c r="AD15" s="903">
        <v>19.289999999999996</v>
      </c>
      <c r="AE15" s="903">
        <v>0</v>
      </c>
      <c r="AF15" s="903">
        <v>0</v>
      </c>
      <c r="AG15" s="903">
        <v>3.1900000000000004</v>
      </c>
      <c r="AH15" s="903">
        <v>0</v>
      </c>
      <c r="AI15" s="903">
        <v>0.31</v>
      </c>
      <c r="AJ15" s="903">
        <v>0</v>
      </c>
      <c r="AK15" s="903"/>
      <c r="AL15" s="903">
        <v>0</v>
      </c>
      <c r="AM15" s="903">
        <v>0</v>
      </c>
      <c r="AN15" s="903">
        <v>0</v>
      </c>
      <c r="AO15" s="903">
        <v>0</v>
      </c>
      <c r="AP15" s="903">
        <v>0</v>
      </c>
      <c r="AQ15" s="903">
        <v>0</v>
      </c>
      <c r="AR15" s="903">
        <v>0</v>
      </c>
      <c r="AS15" s="903">
        <v>0</v>
      </c>
      <c r="AT15" s="903">
        <v>22.259999999999998</v>
      </c>
      <c r="AU15" s="903">
        <v>15.71</v>
      </c>
      <c r="AV15" s="903">
        <v>0</v>
      </c>
      <c r="AW15" s="903">
        <v>0</v>
      </c>
      <c r="AX15" s="903">
        <v>0</v>
      </c>
      <c r="AY15" s="903">
        <v>6.9999999999999993E-2</v>
      </c>
      <c r="AZ15" s="903">
        <v>1.31</v>
      </c>
      <c r="BA15" s="903">
        <v>0</v>
      </c>
      <c r="BB15" s="903">
        <v>0</v>
      </c>
      <c r="BC15" s="903">
        <v>0</v>
      </c>
      <c r="BD15" s="903">
        <v>0</v>
      </c>
      <c r="BE15" s="903">
        <v>0</v>
      </c>
      <c r="BF15" s="903">
        <v>0</v>
      </c>
      <c r="BG15" s="903">
        <v>0</v>
      </c>
      <c r="BH15" s="903">
        <v>0</v>
      </c>
      <c r="BI15" s="901">
        <v>116.60499999999996</v>
      </c>
      <c r="BJ15" s="901">
        <v>-96.454999999999984</v>
      </c>
      <c r="BK15" s="905">
        <v>2955.386</v>
      </c>
    </row>
    <row r="16" spans="1:63" s="872" customFormat="1" ht="15.6" thickBot="1">
      <c r="A16" s="830" t="s">
        <v>49</v>
      </c>
      <c r="B16" s="900" t="s">
        <v>50</v>
      </c>
      <c r="C16" s="874" t="s">
        <v>51</v>
      </c>
      <c r="D16" s="901">
        <v>223.12400000000002</v>
      </c>
      <c r="E16" s="901">
        <v>0</v>
      </c>
      <c r="F16" s="903">
        <v>0</v>
      </c>
      <c r="G16" s="903">
        <v>0</v>
      </c>
      <c r="H16" s="903">
        <v>0</v>
      </c>
      <c r="I16" s="903">
        <v>0</v>
      </c>
      <c r="J16" s="903">
        <v>0</v>
      </c>
      <c r="K16" s="903">
        <v>0</v>
      </c>
      <c r="L16" s="888">
        <v>223.12400000000002</v>
      </c>
      <c r="M16" s="903">
        <v>0</v>
      </c>
      <c r="N16" s="903">
        <v>0</v>
      </c>
      <c r="O16" s="903">
        <v>0</v>
      </c>
      <c r="P16" s="903">
        <v>0</v>
      </c>
      <c r="Q16" s="903">
        <v>0</v>
      </c>
      <c r="R16" s="903">
        <v>0</v>
      </c>
      <c r="S16" s="903">
        <v>0</v>
      </c>
      <c r="T16" s="903">
        <v>0</v>
      </c>
      <c r="U16" s="903">
        <v>0</v>
      </c>
      <c r="V16" s="903">
        <v>0</v>
      </c>
      <c r="W16" s="903">
        <v>0</v>
      </c>
      <c r="X16" s="903">
        <v>0</v>
      </c>
      <c r="Y16" s="903">
        <v>0</v>
      </c>
      <c r="Z16" s="903">
        <v>0</v>
      </c>
      <c r="AA16" s="903"/>
      <c r="AB16" s="903">
        <v>0</v>
      </c>
      <c r="AC16" s="903">
        <v>0</v>
      </c>
      <c r="AD16" s="903">
        <v>0</v>
      </c>
      <c r="AE16" s="903">
        <v>0</v>
      </c>
      <c r="AF16" s="903">
        <v>0</v>
      </c>
      <c r="AG16" s="903">
        <v>0</v>
      </c>
      <c r="AH16" s="903">
        <v>0</v>
      </c>
      <c r="AI16" s="903">
        <v>0</v>
      </c>
      <c r="AJ16" s="903">
        <v>0</v>
      </c>
      <c r="AK16" s="903"/>
      <c r="AL16" s="903">
        <v>0</v>
      </c>
      <c r="AM16" s="903">
        <v>0</v>
      </c>
      <c r="AN16" s="903">
        <v>0</v>
      </c>
      <c r="AO16" s="903">
        <v>0</v>
      </c>
      <c r="AP16" s="903">
        <v>0</v>
      </c>
      <c r="AQ16" s="903">
        <v>0</v>
      </c>
      <c r="AR16" s="903">
        <v>0</v>
      </c>
      <c r="AS16" s="903">
        <v>0</v>
      </c>
      <c r="AT16" s="903">
        <v>0</v>
      </c>
      <c r="AU16" s="903">
        <v>0</v>
      </c>
      <c r="AV16" s="903">
        <v>0</v>
      </c>
      <c r="AW16" s="903">
        <v>0</v>
      </c>
      <c r="AX16" s="903">
        <v>0</v>
      </c>
      <c r="AY16" s="903">
        <v>0</v>
      </c>
      <c r="AZ16" s="903">
        <v>0</v>
      </c>
      <c r="BA16" s="903">
        <v>0</v>
      </c>
      <c r="BB16" s="903">
        <v>0</v>
      </c>
      <c r="BC16" s="903">
        <v>0</v>
      </c>
      <c r="BD16" s="903">
        <v>0</v>
      </c>
      <c r="BE16" s="903">
        <v>0</v>
      </c>
      <c r="BF16" s="903">
        <v>0</v>
      </c>
      <c r="BG16" s="903">
        <v>0</v>
      </c>
      <c r="BH16" s="903">
        <v>0</v>
      </c>
      <c r="BI16" s="901">
        <v>0</v>
      </c>
      <c r="BJ16" s="901">
        <v>0</v>
      </c>
      <c r="BK16" s="905">
        <v>223.12400000000002</v>
      </c>
    </row>
    <row r="17" spans="1:63" s="872" customFormat="1" ht="15.6" hidden="1" thickBot="1">
      <c r="A17" s="830" t="s">
        <v>52</v>
      </c>
      <c r="B17" s="900" t="s">
        <v>53</v>
      </c>
      <c r="C17" s="874" t="s">
        <v>54</v>
      </c>
      <c r="D17" s="901">
        <v>0</v>
      </c>
      <c r="E17" s="901">
        <v>0</v>
      </c>
      <c r="F17" s="903">
        <v>0</v>
      </c>
      <c r="G17" s="903">
        <v>0</v>
      </c>
      <c r="H17" s="903">
        <v>0</v>
      </c>
      <c r="I17" s="903">
        <v>0</v>
      </c>
      <c r="J17" s="903">
        <v>0</v>
      </c>
      <c r="K17" s="903">
        <v>0</v>
      </c>
      <c r="L17" s="903">
        <v>0</v>
      </c>
      <c r="M17" s="888">
        <v>0</v>
      </c>
      <c r="N17" s="903">
        <v>0</v>
      </c>
      <c r="O17" s="903">
        <v>0</v>
      </c>
      <c r="P17" s="903">
        <v>0</v>
      </c>
      <c r="Q17" s="903">
        <v>0</v>
      </c>
      <c r="R17" s="903">
        <v>0</v>
      </c>
      <c r="S17" s="903">
        <v>0</v>
      </c>
      <c r="T17" s="903">
        <v>0</v>
      </c>
      <c r="U17" s="903">
        <v>0</v>
      </c>
      <c r="V17" s="903">
        <v>0</v>
      </c>
      <c r="W17" s="903">
        <v>0</v>
      </c>
      <c r="X17" s="903">
        <v>0</v>
      </c>
      <c r="Y17" s="903">
        <v>0</v>
      </c>
      <c r="Z17" s="903">
        <v>0</v>
      </c>
      <c r="AA17" s="903"/>
      <c r="AB17" s="903">
        <v>0</v>
      </c>
      <c r="AC17" s="903">
        <v>0</v>
      </c>
      <c r="AD17" s="903">
        <v>0</v>
      </c>
      <c r="AE17" s="903">
        <v>0</v>
      </c>
      <c r="AF17" s="903">
        <v>0</v>
      </c>
      <c r="AG17" s="903">
        <v>0</v>
      </c>
      <c r="AH17" s="903">
        <v>0</v>
      </c>
      <c r="AI17" s="903">
        <v>0</v>
      </c>
      <c r="AJ17" s="903">
        <v>0</v>
      </c>
      <c r="AK17" s="903"/>
      <c r="AL17" s="903">
        <v>0</v>
      </c>
      <c r="AM17" s="903">
        <v>0</v>
      </c>
      <c r="AN17" s="903">
        <v>0</v>
      </c>
      <c r="AO17" s="903">
        <v>0</v>
      </c>
      <c r="AP17" s="903">
        <v>0</v>
      </c>
      <c r="AQ17" s="903">
        <v>0</v>
      </c>
      <c r="AR17" s="903">
        <v>0</v>
      </c>
      <c r="AS17" s="903">
        <v>0</v>
      </c>
      <c r="AT17" s="903">
        <v>0</v>
      </c>
      <c r="AU17" s="903">
        <v>0</v>
      </c>
      <c r="AV17" s="903">
        <v>0</v>
      </c>
      <c r="AW17" s="903">
        <v>0</v>
      </c>
      <c r="AX17" s="903">
        <v>0</v>
      </c>
      <c r="AY17" s="903">
        <v>0</v>
      </c>
      <c r="AZ17" s="903">
        <v>0</v>
      </c>
      <c r="BA17" s="903">
        <v>0</v>
      </c>
      <c r="BB17" s="903">
        <v>0</v>
      </c>
      <c r="BC17" s="903">
        <v>0</v>
      </c>
      <c r="BD17" s="903">
        <v>0</v>
      </c>
      <c r="BE17" s="903">
        <v>0</v>
      </c>
      <c r="BF17" s="903">
        <v>0</v>
      </c>
      <c r="BG17" s="903">
        <v>0</v>
      </c>
      <c r="BH17" s="903">
        <v>0</v>
      </c>
      <c r="BI17" s="901">
        <v>0</v>
      </c>
      <c r="BJ17" s="901">
        <v>0</v>
      </c>
      <c r="BK17" s="905">
        <v>0</v>
      </c>
    </row>
    <row r="18" spans="1:63" s="872" customFormat="1" ht="15.6" thickBot="1">
      <c r="A18" s="830" t="s">
        <v>52</v>
      </c>
      <c r="B18" s="900" t="s">
        <v>56</v>
      </c>
      <c r="C18" s="874" t="s">
        <v>57</v>
      </c>
      <c r="D18" s="901">
        <v>5648.5489910000006</v>
      </c>
      <c r="E18" s="901">
        <v>0</v>
      </c>
      <c r="F18" s="903">
        <v>0</v>
      </c>
      <c r="G18" s="903">
        <v>0</v>
      </c>
      <c r="H18" s="903">
        <v>0</v>
      </c>
      <c r="I18" s="903">
        <v>0</v>
      </c>
      <c r="J18" s="903">
        <v>0</v>
      </c>
      <c r="K18" s="903">
        <v>20.149999999999999</v>
      </c>
      <c r="L18" s="903">
        <v>0</v>
      </c>
      <c r="M18" s="903">
        <v>0</v>
      </c>
      <c r="N18" s="888">
        <v>5517.8789909999996</v>
      </c>
      <c r="O18" s="903">
        <v>0</v>
      </c>
      <c r="P18" s="903">
        <v>0</v>
      </c>
      <c r="Q18" s="903">
        <v>0</v>
      </c>
      <c r="R18" s="903">
        <v>0</v>
      </c>
      <c r="S18" s="903">
        <v>26.779999999999998</v>
      </c>
      <c r="T18" s="903">
        <v>0</v>
      </c>
      <c r="U18" s="903">
        <v>0</v>
      </c>
      <c r="V18" s="903">
        <v>0</v>
      </c>
      <c r="W18" s="903">
        <v>0</v>
      </c>
      <c r="X18" s="903">
        <v>64.09</v>
      </c>
      <c r="Y18" s="903">
        <v>0</v>
      </c>
      <c r="Z18" s="903">
        <v>0</v>
      </c>
      <c r="AA18" s="903"/>
      <c r="AB18" s="903">
        <v>0</v>
      </c>
      <c r="AC18" s="903">
        <v>2.92</v>
      </c>
      <c r="AD18" s="903">
        <v>5.52</v>
      </c>
      <c r="AE18" s="903">
        <v>0</v>
      </c>
      <c r="AF18" s="903">
        <v>0</v>
      </c>
      <c r="AG18" s="903">
        <v>0</v>
      </c>
      <c r="AH18" s="903">
        <v>0</v>
      </c>
      <c r="AI18" s="903">
        <v>0.17</v>
      </c>
      <c r="AJ18" s="903">
        <v>0</v>
      </c>
      <c r="AK18" s="903"/>
      <c r="AL18" s="903">
        <v>0</v>
      </c>
      <c r="AM18" s="903">
        <v>0</v>
      </c>
      <c r="AN18" s="903">
        <v>0</v>
      </c>
      <c r="AO18" s="903">
        <v>2.08</v>
      </c>
      <c r="AP18" s="903">
        <v>0</v>
      </c>
      <c r="AQ18" s="903">
        <v>0</v>
      </c>
      <c r="AR18" s="903">
        <v>0</v>
      </c>
      <c r="AS18" s="903">
        <v>0</v>
      </c>
      <c r="AT18" s="903">
        <v>3.71</v>
      </c>
      <c r="AU18" s="903">
        <v>5.25</v>
      </c>
      <c r="AV18" s="903">
        <v>0</v>
      </c>
      <c r="AW18" s="903">
        <v>0</v>
      </c>
      <c r="AX18" s="903">
        <v>0</v>
      </c>
      <c r="AY18" s="903">
        <v>0</v>
      </c>
      <c r="AZ18" s="903">
        <v>0</v>
      </c>
      <c r="BA18" s="903">
        <v>0</v>
      </c>
      <c r="BB18" s="903">
        <v>0</v>
      </c>
      <c r="BC18" s="903">
        <v>0</v>
      </c>
      <c r="BD18" s="903">
        <v>0</v>
      </c>
      <c r="BE18" s="903">
        <v>0</v>
      </c>
      <c r="BF18" s="903">
        <v>0</v>
      </c>
      <c r="BG18" s="903">
        <v>0</v>
      </c>
      <c r="BH18" s="903">
        <v>0</v>
      </c>
      <c r="BI18" s="901">
        <v>130.67000000000002</v>
      </c>
      <c r="BJ18" s="901">
        <v>-130.67000000000002</v>
      </c>
      <c r="BK18" s="905">
        <v>5517.8789909999996</v>
      </c>
    </row>
    <row r="19" spans="1:63" s="872" customFormat="1" ht="15.6" thickBot="1">
      <c r="A19" s="830" t="s">
        <v>55</v>
      </c>
      <c r="B19" s="900" t="s">
        <v>1066</v>
      </c>
      <c r="C19" s="874" t="s">
        <v>61</v>
      </c>
      <c r="D19" s="901">
        <v>453.15999999999997</v>
      </c>
      <c r="E19" s="901">
        <v>0</v>
      </c>
      <c r="F19" s="903">
        <v>0</v>
      </c>
      <c r="G19" s="903">
        <v>0</v>
      </c>
      <c r="H19" s="903">
        <v>0</v>
      </c>
      <c r="I19" s="903">
        <v>0</v>
      </c>
      <c r="J19" s="903">
        <v>0</v>
      </c>
      <c r="K19" s="903">
        <v>0</v>
      </c>
      <c r="L19" s="903">
        <v>0</v>
      </c>
      <c r="M19" s="903">
        <v>0</v>
      </c>
      <c r="N19" s="903">
        <v>0</v>
      </c>
      <c r="O19" s="888">
        <v>375.60999999999996</v>
      </c>
      <c r="P19" s="903">
        <v>0</v>
      </c>
      <c r="Q19" s="903">
        <v>0</v>
      </c>
      <c r="R19" s="903">
        <v>0</v>
      </c>
      <c r="S19" s="903">
        <v>0</v>
      </c>
      <c r="T19" s="903">
        <v>0</v>
      </c>
      <c r="U19" s="903">
        <v>0</v>
      </c>
      <c r="V19" s="903">
        <v>0</v>
      </c>
      <c r="W19" s="903">
        <v>0</v>
      </c>
      <c r="X19" s="903">
        <v>1.88</v>
      </c>
      <c r="Y19" s="903">
        <v>0</v>
      </c>
      <c r="Z19" s="903">
        <v>0</v>
      </c>
      <c r="AA19" s="903"/>
      <c r="AB19" s="903">
        <v>0</v>
      </c>
      <c r="AC19" s="903">
        <v>24.8</v>
      </c>
      <c r="AD19" s="903">
        <v>0.14000000000000001</v>
      </c>
      <c r="AE19" s="903">
        <v>1.1299999999999999</v>
      </c>
      <c r="AF19" s="903">
        <v>0</v>
      </c>
      <c r="AG19" s="903">
        <v>4.4399999999999995</v>
      </c>
      <c r="AH19" s="903">
        <v>0</v>
      </c>
      <c r="AI19" s="903">
        <v>0</v>
      </c>
      <c r="AJ19" s="903">
        <v>0</v>
      </c>
      <c r="AK19" s="903"/>
      <c r="AL19" s="903">
        <v>0</v>
      </c>
      <c r="AM19" s="903">
        <v>0</v>
      </c>
      <c r="AN19" s="903">
        <v>0</v>
      </c>
      <c r="AO19" s="903">
        <v>0</v>
      </c>
      <c r="AP19" s="903">
        <v>0</v>
      </c>
      <c r="AQ19" s="903">
        <v>0</v>
      </c>
      <c r="AR19" s="903">
        <v>0.33</v>
      </c>
      <c r="AS19" s="903">
        <v>0</v>
      </c>
      <c r="AT19" s="903">
        <v>0.5</v>
      </c>
      <c r="AU19" s="903">
        <v>31.959999999999997</v>
      </c>
      <c r="AV19" s="903">
        <v>0</v>
      </c>
      <c r="AW19" s="903">
        <v>0</v>
      </c>
      <c r="AX19" s="903">
        <v>0</v>
      </c>
      <c r="AY19" s="903">
        <v>0</v>
      </c>
      <c r="AZ19" s="903">
        <v>11.09</v>
      </c>
      <c r="BA19" s="903">
        <v>0</v>
      </c>
      <c r="BB19" s="903">
        <v>0.88</v>
      </c>
      <c r="BC19" s="903">
        <v>0.4</v>
      </c>
      <c r="BD19" s="903">
        <v>0</v>
      </c>
      <c r="BE19" s="903">
        <v>0</v>
      </c>
      <c r="BF19" s="903">
        <v>0</v>
      </c>
      <c r="BG19" s="903">
        <v>0</v>
      </c>
      <c r="BH19" s="903">
        <v>0</v>
      </c>
      <c r="BI19" s="901">
        <v>77.549999999999983</v>
      </c>
      <c r="BJ19" s="901">
        <v>-77.549999999999983</v>
      </c>
      <c r="BK19" s="905">
        <v>375.60999999999996</v>
      </c>
    </row>
    <row r="20" spans="1:63" s="899" customFormat="1" ht="15.6" hidden="1" thickBot="1">
      <c r="A20" s="830" t="s">
        <v>62</v>
      </c>
      <c r="B20" s="900" t="s">
        <v>63</v>
      </c>
      <c r="C20" s="874" t="s">
        <v>64</v>
      </c>
      <c r="D20" s="901">
        <v>0</v>
      </c>
      <c r="E20" s="901">
        <v>0</v>
      </c>
      <c r="F20" s="903">
        <v>0</v>
      </c>
      <c r="G20" s="903">
        <v>0</v>
      </c>
      <c r="H20" s="903">
        <v>0</v>
      </c>
      <c r="I20" s="903">
        <v>0</v>
      </c>
      <c r="J20" s="903">
        <v>0</v>
      </c>
      <c r="K20" s="903">
        <v>0</v>
      </c>
      <c r="L20" s="903">
        <v>0</v>
      </c>
      <c r="M20" s="903">
        <v>0</v>
      </c>
      <c r="N20" s="903">
        <v>0</v>
      </c>
      <c r="O20" s="903">
        <v>0</v>
      </c>
      <c r="P20" s="888">
        <v>0</v>
      </c>
      <c r="Q20" s="903">
        <v>0</v>
      </c>
      <c r="R20" s="903">
        <v>0</v>
      </c>
      <c r="S20" s="903">
        <v>0</v>
      </c>
      <c r="T20" s="903">
        <v>0</v>
      </c>
      <c r="U20" s="903">
        <v>0</v>
      </c>
      <c r="V20" s="903">
        <v>0</v>
      </c>
      <c r="W20" s="903">
        <v>0</v>
      </c>
      <c r="X20" s="903">
        <v>0</v>
      </c>
      <c r="Y20" s="903">
        <v>0</v>
      </c>
      <c r="Z20" s="903">
        <v>0</v>
      </c>
      <c r="AA20" s="903"/>
      <c r="AB20" s="903">
        <v>0</v>
      </c>
      <c r="AC20" s="903">
        <v>0</v>
      </c>
      <c r="AD20" s="903">
        <v>0</v>
      </c>
      <c r="AE20" s="903">
        <v>0</v>
      </c>
      <c r="AF20" s="903">
        <v>0</v>
      </c>
      <c r="AG20" s="903">
        <v>0</v>
      </c>
      <c r="AH20" s="903">
        <v>0</v>
      </c>
      <c r="AI20" s="903">
        <v>0</v>
      </c>
      <c r="AJ20" s="903">
        <v>0</v>
      </c>
      <c r="AK20" s="903"/>
      <c r="AL20" s="903">
        <v>0</v>
      </c>
      <c r="AM20" s="903">
        <v>0</v>
      </c>
      <c r="AN20" s="903">
        <v>0</v>
      </c>
      <c r="AO20" s="903">
        <v>0</v>
      </c>
      <c r="AP20" s="903">
        <v>0</v>
      </c>
      <c r="AQ20" s="903">
        <v>0</v>
      </c>
      <c r="AR20" s="903">
        <v>0</v>
      </c>
      <c r="AS20" s="903">
        <v>0</v>
      </c>
      <c r="AT20" s="903">
        <v>0</v>
      </c>
      <c r="AU20" s="903">
        <v>0</v>
      </c>
      <c r="AV20" s="903">
        <v>0</v>
      </c>
      <c r="AW20" s="903">
        <v>0</v>
      </c>
      <c r="AX20" s="903">
        <v>0</v>
      </c>
      <c r="AY20" s="903">
        <v>0</v>
      </c>
      <c r="AZ20" s="903">
        <v>0</v>
      </c>
      <c r="BA20" s="903">
        <v>0</v>
      </c>
      <c r="BB20" s="903">
        <v>0</v>
      </c>
      <c r="BC20" s="903">
        <v>0</v>
      </c>
      <c r="BD20" s="903">
        <v>0</v>
      </c>
      <c r="BE20" s="903">
        <v>0</v>
      </c>
      <c r="BF20" s="903">
        <v>0</v>
      </c>
      <c r="BG20" s="903">
        <v>0</v>
      </c>
      <c r="BH20" s="903">
        <v>0</v>
      </c>
      <c r="BI20" s="901">
        <v>0</v>
      </c>
      <c r="BJ20" s="901">
        <v>0</v>
      </c>
      <c r="BK20" s="905">
        <v>0</v>
      </c>
    </row>
    <row r="21" spans="1:63" s="872" customFormat="1" ht="15.6" thickBot="1">
      <c r="A21" s="830" t="s">
        <v>59</v>
      </c>
      <c r="B21" s="900" t="s">
        <v>66</v>
      </c>
      <c r="C21" s="874" t="s">
        <v>67</v>
      </c>
      <c r="D21" s="901">
        <v>10.59</v>
      </c>
      <c r="E21" s="901">
        <v>0</v>
      </c>
      <c r="F21" s="903">
        <v>0</v>
      </c>
      <c r="G21" s="903">
        <v>0</v>
      </c>
      <c r="H21" s="903">
        <v>0</v>
      </c>
      <c r="I21" s="903">
        <v>0</v>
      </c>
      <c r="J21" s="903">
        <v>0</v>
      </c>
      <c r="K21" s="903">
        <v>0</v>
      </c>
      <c r="L21" s="903">
        <v>0</v>
      </c>
      <c r="M21" s="903">
        <v>0</v>
      </c>
      <c r="N21" s="903">
        <v>0</v>
      </c>
      <c r="O21" s="903">
        <v>0</v>
      </c>
      <c r="P21" s="903">
        <v>0</v>
      </c>
      <c r="Q21" s="888">
        <v>10.59</v>
      </c>
      <c r="R21" s="903">
        <v>0</v>
      </c>
      <c r="S21" s="903">
        <v>0</v>
      </c>
      <c r="T21" s="903">
        <v>0</v>
      </c>
      <c r="U21" s="903">
        <v>0</v>
      </c>
      <c r="V21" s="903">
        <v>0</v>
      </c>
      <c r="W21" s="903">
        <v>0</v>
      </c>
      <c r="X21" s="903">
        <v>0</v>
      </c>
      <c r="Y21" s="903">
        <v>0</v>
      </c>
      <c r="Z21" s="903">
        <v>0</v>
      </c>
      <c r="AA21" s="903"/>
      <c r="AB21" s="903">
        <v>0</v>
      </c>
      <c r="AC21" s="903">
        <v>0</v>
      </c>
      <c r="AD21" s="903">
        <v>0</v>
      </c>
      <c r="AE21" s="903">
        <v>0</v>
      </c>
      <c r="AF21" s="903">
        <v>0</v>
      </c>
      <c r="AG21" s="903">
        <v>0</v>
      </c>
      <c r="AH21" s="903">
        <v>0</v>
      </c>
      <c r="AI21" s="903">
        <v>0</v>
      </c>
      <c r="AJ21" s="903">
        <v>0</v>
      </c>
      <c r="AK21" s="903"/>
      <c r="AL21" s="903">
        <v>0</v>
      </c>
      <c r="AM21" s="903">
        <v>0</v>
      </c>
      <c r="AN21" s="903">
        <v>0</v>
      </c>
      <c r="AO21" s="903">
        <v>0</v>
      </c>
      <c r="AP21" s="903">
        <v>0</v>
      </c>
      <c r="AQ21" s="903">
        <v>0</v>
      </c>
      <c r="AR21" s="903">
        <v>0</v>
      </c>
      <c r="AS21" s="903">
        <v>0</v>
      </c>
      <c r="AT21" s="903">
        <v>0</v>
      </c>
      <c r="AU21" s="903">
        <v>0</v>
      </c>
      <c r="AV21" s="903">
        <v>0</v>
      </c>
      <c r="AW21" s="903">
        <v>0</v>
      </c>
      <c r="AX21" s="903">
        <v>0</v>
      </c>
      <c r="AY21" s="903">
        <v>0</v>
      </c>
      <c r="AZ21" s="903">
        <v>0</v>
      </c>
      <c r="BA21" s="903">
        <v>0</v>
      </c>
      <c r="BB21" s="903">
        <v>0</v>
      </c>
      <c r="BC21" s="903">
        <v>0</v>
      </c>
      <c r="BD21" s="903">
        <v>0</v>
      </c>
      <c r="BE21" s="903">
        <v>0</v>
      </c>
      <c r="BF21" s="903">
        <v>0</v>
      </c>
      <c r="BG21" s="903">
        <v>0</v>
      </c>
      <c r="BH21" s="903">
        <v>0</v>
      </c>
      <c r="BI21" s="901">
        <v>0</v>
      </c>
      <c r="BJ21" s="901">
        <v>0</v>
      </c>
      <c r="BK21" s="905">
        <v>10.59</v>
      </c>
    </row>
    <row r="22" spans="1:63" s="872" customFormat="1" ht="15.6" thickBot="1">
      <c r="A22" s="893">
        <v>2</v>
      </c>
      <c r="B22" s="894" t="s">
        <v>68</v>
      </c>
      <c r="C22" s="895" t="s">
        <v>69</v>
      </c>
      <c r="D22" s="897">
        <v>7633.9642100000001</v>
      </c>
      <c r="E22" s="897">
        <v>0</v>
      </c>
      <c r="F22" s="903">
        <v>0</v>
      </c>
      <c r="G22" s="903">
        <v>0</v>
      </c>
      <c r="H22" s="903">
        <v>0</v>
      </c>
      <c r="I22" s="903">
        <v>0</v>
      </c>
      <c r="J22" s="903">
        <v>0</v>
      </c>
      <c r="K22" s="903">
        <v>0</v>
      </c>
      <c r="L22" s="903">
        <v>0</v>
      </c>
      <c r="M22" s="903">
        <v>0</v>
      </c>
      <c r="N22" s="903">
        <v>0</v>
      </c>
      <c r="O22" s="903">
        <v>0</v>
      </c>
      <c r="P22" s="903">
        <v>0</v>
      </c>
      <c r="Q22" s="903">
        <v>0</v>
      </c>
      <c r="R22" s="888">
        <v>7633.9642100000001</v>
      </c>
      <c r="S22" s="903">
        <v>0</v>
      </c>
      <c r="T22" s="903">
        <v>0</v>
      </c>
      <c r="U22" s="903">
        <v>0</v>
      </c>
      <c r="V22" s="903">
        <v>0</v>
      </c>
      <c r="W22" s="903">
        <v>0</v>
      </c>
      <c r="X22" s="903">
        <v>0</v>
      </c>
      <c r="Y22" s="903">
        <v>0</v>
      </c>
      <c r="Z22" s="903">
        <v>0</v>
      </c>
      <c r="AA22" s="903"/>
      <c r="AB22" s="903">
        <v>0</v>
      </c>
      <c r="AC22" s="903">
        <v>0</v>
      </c>
      <c r="AD22" s="903">
        <v>0</v>
      </c>
      <c r="AE22" s="903">
        <v>0</v>
      </c>
      <c r="AF22" s="903">
        <v>0</v>
      </c>
      <c r="AG22" s="903">
        <v>0</v>
      </c>
      <c r="AH22" s="903">
        <v>0</v>
      </c>
      <c r="AI22" s="903">
        <v>0</v>
      </c>
      <c r="AJ22" s="903">
        <v>0</v>
      </c>
      <c r="AK22" s="903"/>
      <c r="AL22" s="903">
        <v>0</v>
      </c>
      <c r="AM22" s="903">
        <v>0</v>
      </c>
      <c r="AN22" s="903">
        <v>0</v>
      </c>
      <c r="AO22" s="903">
        <v>0</v>
      </c>
      <c r="AP22" s="903">
        <v>0</v>
      </c>
      <c r="AQ22" s="903">
        <v>0</v>
      </c>
      <c r="AR22" s="903">
        <v>0</v>
      </c>
      <c r="AS22" s="903">
        <v>0</v>
      </c>
      <c r="AT22" s="903">
        <v>0</v>
      </c>
      <c r="AU22" s="903">
        <v>0</v>
      </c>
      <c r="AV22" s="903">
        <v>0</v>
      </c>
      <c r="AW22" s="903">
        <v>0</v>
      </c>
      <c r="AX22" s="903">
        <v>0</v>
      </c>
      <c r="AY22" s="903">
        <v>0</v>
      </c>
      <c r="AZ22" s="903">
        <v>0</v>
      </c>
      <c r="BA22" s="903">
        <v>0</v>
      </c>
      <c r="BB22" s="903">
        <v>0</v>
      </c>
      <c r="BC22" s="903">
        <v>0</v>
      </c>
      <c r="BD22" s="903">
        <v>0</v>
      </c>
      <c r="BE22" s="903">
        <v>0</v>
      </c>
      <c r="BF22" s="903">
        <v>0</v>
      </c>
      <c r="BG22" s="903">
        <v>0</v>
      </c>
      <c r="BH22" s="903">
        <v>0</v>
      </c>
      <c r="BI22" s="897">
        <v>0</v>
      </c>
      <c r="BJ22" s="897">
        <v>856.63459999999998</v>
      </c>
      <c r="BK22" s="892">
        <v>8490.5988099999995</v>
      </c>
    </row>
    <row r="23" spans="1:63" s="872" customFormat="1" ht="15.6" thickBot="1">
      <c r="A23" s="830" t="s">
        <v>70</v>
      </c>
      <c r="B23" s="900" t="s">
        <v>71</v>
      </c>
      <c r="C23" s="874" t="s">
        <v>72</v>
      </c>
      <c r="D23" s="901">
        <v>1304.41444</v>
      </c>
      <c r="E23" s="901">
        <v>0</v>
      </c>
      <c r="F23" s="903">
        <v>0</v>
      </c>
      <c r="G23" s="903">
        <v>0</v>
      </c>
      <c r="H23" s="903">
        <v>0</v>
      </c>
      <c r="I23" s="903">
        <v>0</v>
      </c>
      <c r="J23" s="903">
        <v>0</v>
      </c>
      <c r="K23" s="903">
        <v>0</v>
      </c>
      <c r="L23" s="903">
        <v>0</v>
      </c>
      <c r="M23" s="903">
        <v>0</v>
      </c>
      <c r="N23" s="903">
        <v>0</v>
      </c>
      <c r="O23" s="903">
        <v>0</v>
      </c>
      <c r="P23" s="903">
        <v>0</v>
      </c>
      <c r="Q23" s="903">
        <v>0</v>
      </c>
      <c r="R23" s="903">
        <v>0</v>
      </c>
      <c r="S23" s="888">
        <v>1304.3544400000001</v>
      </c>
      <c r="T23" s="903">
        <v>0</v>
      </c>
      <c r="U23" s="903">
        <v>0</v>
      </c>
      <c r="V23" s="903">
        <v>0</v>
      </c>
      <c r="W23" s="903">
        <v>0</v>
      </c>
      <c r="X23" s="903">
        <v>0.02</v>
      </c>
      <c r="Y23" s="903">
        <v>0</v>
      </c>
      <c r="Z23" s="903">
        <v>0</v>
      </c>
      <c r="AA23" s="903"/>
      <c r="AB23" s="903">
        <v>0</v>
      </c>
      <c r="AC23" s="903">
        <v>0.04</v>
      </c>
      <c r="AD23" s="903">
        <v>0</v>
      </c>
      <c r="AE23" s="903">
        <v>0</v>
      </c>
      <c r="AF23" s="903">
        <v>0</v>
      </c>
      <c r="AG23" s="903">
        <v>0</v>
      </c>
      <c r="AH23" s="903">
        <v>0</v>
      </c>
      <c r="AI23" s="903">
        <v>0</v>
      </c>
      <c r="AJ23" s="903">
        <v>0</v>
      </c>
      <c r="AK23" s="903"/>
      <c r="AL23" s="903">
        <v>0</v>
      </c>
      <c r="AM23" s="903">
        <v>0</v>
      </c>
      <c r="AN23" s="903">
        <v>0</v>
      </c>
      <c r="AO23" s="903">
        <v>0</v>
      </c>
      <c r="AP23" s="903">
        <v>0</v>
      </c>
      <c r="AQ23" s="903">
        <v>0</v>
      </c>
      <c r="AR23" s="903">
        <v>0</v>
      </c>
      <c r="AS23" s="903">
        <v>0</v>
      </c>
      <c r="AT23" s="903">
        <v>0</v>
      </c>
      <c r="AU23" s="903">
        <v>0</v>
      </c>
      <c r="AV23" s="903">
        <v>0</v>
      </c>
      <c r="AW23" s="903">
        <v>0</v>
      </c>
      <c r="AX23" s="903">
        <v>0</v>
      </c>
      <c r="AY23" s="903">
        <v>0</v>
      </c>
      <c r="AZ23" s="903">
        <v>0</v>
      </c>
      <c r="BA23" s="903">
        <v>0</v>
      </c>
      <c r="BB23" s="903">
        <v>0</v>
      </c>
      <c r="BC23" s="903">
        <v>0</v>
      </c>
      <c r="BD23" s="903">
        <v>0</v>
      </c>
      <c r="BE23" s="903">
        <v>0</v>
      </c>
      <c r="BF23" s="903">
        <v>0</v>
      </c>
      <c r="BG23" s="903">
        <v>0</v>
      </c>
      <c r="BH23" s="903">
        <v>0</v>
      </c>
      <c r="BI23" s="901">
        <v>0.06</v>
      </c>
      <c r="BJ23" s="901">
        <v>53.290000000000006</v>
      </c>
      <c r="BK23" s="905">
        <v>1357.7044400000002</v>
      </c>
    </row>
    <row r="24" spans="1:63" s="872" customFormat="1" ht="15.6" thickBot="1">
      <c r="A24" s="830" t="s">
        <v>73</v>
      </c>
      <c r="B24" s="900" t="s">
        <v>74</v>
      </c>
      <c r="C24" s="874" t="s">
        <v>75</v>
      </c>
      <c r="D24" s="901">
        <v>24.892879999999998</v>
      </c>
      <c r="E24" s="901">
        <v>0</v>
      </c>
      <c r="F24" s="903">
        <v>0</v>
      </c>
      <c r="G24" s="903">
        <v>0</v>
      </c>
      <c r="H24" s="903">
        <v>0</v>
      </c>
      <c r="I24" s="903">
        <v>0</v>
      </c>
      <c r="J24" s="903">
        <v>0</v>
      </c>
      <c r="K24" s="903">
        <v>0</v>
      </c>
      <c r="L24" s="903">
        <v>0</v>
      </c>
      <c r="M24" s="903">
        <v>0</v>
      </c>
      <c r="N24" s="903">
        <v>0</v>
      </c>
      <c r="O24" s="903">
        <v>0</v>
      </c>
      <c r="P24" s="903">
        <v>0</v>
      </c>
      <c r="Q24" s="903">
        <v>0</v>
      </c>
      <c r="R24" s="903">
        <v>0</v>
      </c>
      <c r="S24" s="903">
        <v>0</v>
      </c>
      <c r="T24" s="888">
        <v>24.892879999999998</v>
      </c>
      <c r="U24" s="903">
        <v>0</v>
      </c>
      <c r="V24" s="903">
        <v>0</v>
      </c>
      <c r="W24" s="903">
        <v>0</v>
      </c>
      <c r="X24" s="903">
        <v>0</v>
      </c>
      <c r="Y24" s="903">
        <v>0</v>
      </c>
      <c r="Z24" s="903">
        <v>0</v>
      </c>
      <c r="AA24" s="903"/>
      <c r="AB24" s="903">
        <v>0</v>
      </c>
      <c r="AC24" s="903">
        <v>0</v>
      </c>
      <c r="AD24" s="903">
        <v>0</v>
      </c>
      <c r="AE24" s="903">
        <v>0</v>
      </c>
      <c r="AF24" s="903">
        <v>0</v>
      </c>
      <c r="AG24" s="903">
        <v>0</v>
      </c>
      <c r="AH24" s="903">
        <v>0</v>
      </c>
      <c r="AI24" s="903">
        <v>0</v>
      </c>
      <c r="AJ24" s="903">
        <v>0</v>
      </c>
      <c r="AK24" s="903"/>
      <c r="AL24" s="903">
        <v>0</v>
      </c>
      <c r="AM24" s="903">
        <v>0</v>
      </c>
      <c r="AN24" s="903">
        <v>0</v>
      </c>
      <c r="AO24" s="903">
        <v>0</v>
      </c>
      <c r="AP24" s="903">
        <v>0</v>
      </c>
      <c r="AQ24" s="903">
        <v>0</v>
      </c>
      <c r="AR24" s="903">
        <v>0</v>
      </c>
      <c r="AS24" s="903">
        <v>0</v>
      </c>
      <c r="AT24" s="903">
        <v>0</v>
      </c>
      <c r="AU24" s="903">
        <v>0</v>
      </c>
      <c r="AV24" s="903">
        <v>0</v>
      </c>
      <c r="AW24" s="903">
        <v>0</v>
      </c>
      <c r="AX24" s="903">
        <v>0</v>
      </c>
      <c r="AY24" s="903">
        <v>0</v>
      </c>
      <c r="AZ24" s="903">
        <v>0</v>
      </c>
      <c r="BA24" s="903">
        <v>0</v>
      </c>
      <c r="BB24" s="903">
        <v>0</v>
      </c>
      <c r="BC24" s="903">
        <v>0</v>
      </c>
      <c r="BD24" s="903">
        <v>0</v>
      </c>
      <c r="BE24" s="903">
        <v>0</v>
      </c>
      <c r="BF24" s="903">
        <v>0</v>
      </c>
      <c r="BG24" s="903">
        <v>0</v>
      </c>
      <c r="BH24" s="903">
        <v>0</v>
      </c>
      <c r="BI24" s="901">
        <v>0</v>
      </c>
      <c r="BJ24" s="901">
        <v>0.92999999999999994</v>
      </c>
      <c r="BK24" s="905">
        <v>25.822879999999998</v>
      </c>
    </row>
    <row r="25" spans="1:63" s="872" customFormat="1" ht="15.6" hidden="1" thickBot="1">
      <c r="A25" s="830" t="s">
        <v>76</v>
      </c>
      <c r="B25" s="900" t="s">
        <v>77</v>
      </c>
      <c r="C25" s="874" t="s">
        <v>78</v>
      </c>
      <c r="D25" s="901">
        <v>0</v>
      </c>
      <c r="E25" s="901">
        <v>0</v>
      </c>
      <c r="F25" s="903">
        <v>0</v>
      </c>
      <c r="G25" s="903">
        <v>0</v>
      </c>
      <c r="H25" s="903">
        <v>0</v>
      </c>
      <c r="I25" s="903">
        <v>0</v>
      </c>
      <c r="J25" s="903">
        <v>0</v>
      </c>
      <c r="K25" s="903">
        <v>0</v>
      </c>
      <c r="L25" s="903">
        <v>0</v>
      </c>
      <c r="M25" s="903">
        <v>0</v>
      </c>
      <c r="N25" s="903">
        <v>0</v>
      </c>
      <c r="O25" s="903">
        <v>0</v>
      </c>
      <c r="P25" s="903">
        <v>0</v>
      </c>
      <c r="Q25" s="903">
        <v>0</v>
      </c>
      <c r="R25" s="903">
        <v>0</v>
      </c>
      <c r="S25" s="903">
        <v>0</v>
      </c>
      <c r="T25" s="903">
        <v>0</v>
      </c>
      <c r="U25" s="888">
        <v>0</v>
      </c>
      <c r="V25" s="903">
        <v>0</v>
      </c>
      <c r="W25" s="903">
        <v>0</v>
      </c>
      <c r="X25" s="903">
        <v>0</v>
      </c>
      <c r="Y25" s="903">
        <v>0</v>
      </c>
      <c r="Z25" s="903">
        <v>0</v>
      </c>
      <c r="AA25" s="903"/>
      <c r="AB25" s="903">
        <v>0</v>
      </c>
      <c r="AC25" s="903">
        <v>0</v>
      </c>
      <c r="AD25" s="903">
        <v>0</v>
      </c>
      <c r="AE25" s="903">
        <v>0</v>
      </c>
      <c r="AF25" s="903">
        <v>0</v>
      </c>
      <c r="AG25" s="903">
        <v>0</v>
      </c>
      <c r="AH25" s="903">
        <v>0</v>
      </c>
      <c r="AI25" s="903">
        <v>0</v>
      </c>
      <c r="AJ25" s="903">
        <v>0</v>
      </c>
      <c r="AK25" s="903"/>
      <c r="AL25" s="903">
        <v>0</v>
      </c>
      <c r="AM25" s="903">
        <v>0</v>
      </c>
      <c r="AN25" s="903">
        <v>0</v>
      </c>
      <c r="AO25" s="903">
        <v>0</v>
      </c>
      <c r="AP25" s="903">
        <v>0</v>
      </c>
      <c r="AQ25" s="903">
        <v>0</v>
      </c>
      <c r="AR25" s="903">
        <v>0</v>
      </c>
      <c r="AS25" s="903">
        <v>0</v>
      </c>
      <c r="AT25" s="903">
        <v>0</v>
      </c>
      <c r="AU25" s="903">
        <v>0</v>
      </c>
      <c r="AV25" s="903">
        <v>0</v>
      </c>
      <c r="AW25" s="903">
        <v>0</v>
      </c>
      <c r="AX25" s="903">
        <v>0</v>
      </c>
      <c r="AY25" s="903">
        <v>0</v>
      </c>
      <c r="AZ25" s="903">
        <v>0</v>
      </c>
      <c r="BA25" s="903">
        <v>0</v>
      </c>
      <c r="BB25" s="903">
        <v>0</v>
      </c>
      <c r="BC25" s="903">
        <v>0</v>
      </c>
      <c r="BD25" s="903">
        <v>0</v>
      </c>
      <c r="BE25" s="903">
        <v>0</v>
      </c>
      <c r="BF25" s="903">
        <v>0</v>
      </c>
      <c r="BG25" s="903">
        <v>0</v>
      </c>
      <c r="BH25" s="903">
        <v>0</v>
      </c>
      <c r="BI25" s="901">
        <v>0</v>
      </c>
      <c r="BJ25" s="901">
        <v>0</v>
      </c>
      <c r="BK25" s="905">
        <v>0</v>
      </c>
    </row>
    <row r="26" spans="1:63" s="872" customFormat="1" ht="15.6" thickBot="1">
      <c r="A26" s="830" t="s">
        <v>76</v>
      </c>
      <c r="B26" s="900" t="s">
        <v>80</v>
      </c>
      <c r="C26" s="874" t="s">
        <v>81</v>
      </c>
      <c r="D26" s="901">
        <v>31.97</v>
      </c>
      <c r="E26" s="901">
        <v>0</v>
      </c>
      <c r="F26" s="903">
        <v>0</v>
      </c>
      <c r="G26" s="903">
        <v>0</v>
      </c>
      <c r="H26" s="903">
        <v>0</v>
      </c>
      <c r="I26" s="903">
        <v>0</v>
      </c>
      <c r="J26" s="903">
        <v>0</v>
      </c>
      <c r="K26" s="903">
        <v>0</v>
      </c>
      <c r="L26" s="903">
        <v>0</v>
      </c>
      <c r="M26" s="903">
        <v>0</v>
      </c>
      <c r="N26" s="903">
        <v>0</v>
      </c>
      <c r="O26" s="903">
        <v>0</v>
      </c>
      <c r="P26" s="903">
        <v>0</v>
      </c>
      <c r="Q26" s="903">
        <v>0</v>
      </c>
      <c r="R26" s="903">
        <v>0</v>
      </c>
      <c r="S26" s="903">
        <v>0</v>
      </c>
      <c r="T26" s="903">
        <v>0</v>
      </c>
      <c r="U26" s="903">
        <v>0</v>
      </c>
      <c r="V26" s="888">
        <v>31.97</v>
      </c>
      <c r="W26" s="903">
        <v>0</v>
      </c>
      <c r="X26" s="903">
        <v>0</v>
      </c>
      <c r="Y26" s="903">
        <v>0</v>
      </c>
      <c r="Z26" s="903">
        <v>0</v>
      </c>
      <c r="AA26" s="903"/>
      <c r="AB26" s="903">
        <v>0</v>
      </c>
      <c r="AC26" s="903">
        <v>0</v>
      </c>
      <c r="AD26" s="903">
        <v>0</v>
      </c>
      <c r="AE26" s="903">
        <v>0</v>
      </c>
      <c r="AF26" s="903">
        <v>0</v>
      </c>
      <c r="AG26" s="903">
        <v>0</v>
      </c>
      <c r="AH26" s="903">
        <v>0</v>
      </c>
      <c r="AI26" s="903">
        <v>0</v>
      </c>
      <c r="AJ26" s="903">
        <v>0</v>
      </c>
      <c r="AK26" s="903"/>
      <c r="AL26" s="903">
        <v>0</v>
      </c>
      <c r="AM26" s="903">
        <v>0</v>
      </c>
      <c r="AN26" s="903">
        <v>0</v>
      </c>
      <c r="AO26" s="903">
        <v>0</v>
      </c>
      <c r="AP26" s="903">
        <v>0</v>
      </c>
      <c r="AQ26" s="903">
        <v>0</v>
      </c>
      <c r="AR26" s="903">
        <v>0</v>
      </c>
      <c r="AS26" s="903">
        <v>0</v>
      </c>
      <c r="AT26" s="903">
        <v>0</v>
      </c>
      <c r="AU26" s="903">
        <v>0</v>
      </c>
      <c r="AV26" s="903">
        <v>0</v>
      </c>
      <c r="AW26" s="903">
        <v>0</v>
      </c>
      <c r="AX26" s="903">
        <v>0</v>
      </c>
      <c r="AY26" s="903">
        <v>0</v>
      </c>
      <c r="AZ26" s="903">
        <v>0</v>
      </c>
      <c r="BA26" s="903">
        <v>0</v>
      </c>
      <c r="BB26" s="903">
        <v>0</v>
      </c>
      <c r="BC26" s="903">
        <v>0</v>
      </c>
      <c r="BD26" s="903">
        <v>0</v>
      </c>
      <c r="BE26" s="903">
        <v>0</v>
      </c>
      <c r="BF26" s="903">
        <v>0</v>
      </c>
      <c r="BG26" s="903">
        <v>0</v>
      </c>
      <c r="BH26" s="903">
        <v>0</v>
      </c>
      <c r="BI26" s="901">
        <v>0</v>
      </c>
      <c r="BJ26" s="901">
        <v>0</v>
      </c>
      <c r="BK26" s="905">
        <v>31.97</v>
      </c>
    </row>
    <row r="27" spans="1:63" s="872" customFormat="1" ht="15.6" hidden="1" thickBot="1">
      <c r="A27" s="830" t="s">
        <v>82</v>
      </c>
      <c r="B27" s="900" t="s">
        <v>80</v>
      </c>
      <c r="C27" s="874" t="s">
        <v>81</v>
      </c>
      <c r="D27" s="901">
        <v>0</v>
      </c>
      <c r="E27" s="901">
        <v>0</v>
      </c>
      <c r="F27" s="903">
        <v>0</v>
      </c>
      <c r="G27" s="903">
        <v>0</v>
      </c>
      <c r="H27" s="903">
        <v>0</v>
      </c>
      <c r="I27" s="903">
        <v>0</v>
      </c>
      <c r="J27" s="903">
        <v>0</v>
      </c>
      <c r="K27" s="903">
        <v>0</v>
      </c>
      <c r="L27" s="903">
        <v>0</v>
      </c>
      <c r="M27" s="903">
        <v>0</v>
      </c>
      <c r="N27" s="903">
        <v>0</v>
      </c>
      <c r="O27" s="903">
        <v>0</v>
      </c>
      <c r="P27" s="903">
        <v>0</v>
      </c>
      <c r="Q27" s="903">
        <v>0</v>
      </c>
      <c r="R27" s="903">
        <v>0</v>
      </c>
      <c r="S27" s="903">
        <v>0</v>
      </c>
      <c r="T27" s="903">
        <v>0</v>
      </c>
      <c r="U27" s="903">
        <v>0</v>
      </c>
      <c r="V27" s="903">
        <v>0</v>
      </c>
      <c r="W27" s="888">
        <v>0</v>
      </c>
      <c r="X27" s="903">
        <v>0</v>
      </c>
      <c r="Y27" s="903">
        <v>0</v>
      </c>
      <c r="Z27" s="903">
        <v>0</v>
      </c>
      <c r="AA27" s="903"/>
      <c r="AB27" s="903">
        <v>0</v>
      </c>
      <c r="AC27" s="903">
        <v>0</v>
      </c>
      <c r="AD27" s="903">
        <v>0</v>
      </c>
      <c r="AE27" s="903">
        <v>0</v>
      </c>
      <c r="AF27" s="903">
        <v>0</v>
      </c>
      <c r="AG27" s="903">
        <v>0</v>
      </c>
      <c r="AH27" s="903">
        <v>0</v>
      </c>
      <c r="AI27" s="903">
        <v>0</v>
      </c>
      <c r="AJ27" s="903">
        <v>0</v>
      </c>
      <c r="AK27" s="903"/>
      <c r="AL27" s="903">
        <v>0</v>
      </c>
      <c r="AM27" s="903">
        <v>0</v>
      </c>
      <c r="AN27" s="903">
        <v>0</v>
      </c>
      <c r="AO27" s="903">
        <v>0</v>
      </c>
      <c r="AP27" s="903">
        <v>0</v>
      </c>
      <c r="AQ27" s="903">
        <v>0</v>
      </c>
      <c r="AR27" s="903">
        <v>0</v>
      </c>
      <c r="AS27" s="903">
        <v>0</v>
      </c>
      <c r="AT27" s="903">
        <v>0</v>
      </c>
      <c r="AU27" s="903">
        <v>0</v>
      </c>
      <c r="AV27" s="903">
        <v>0</v>
      </c>
      <c r="AW27" s="903">
        <v>0</v>
      </c>
      <c r="AX27" s="903">
        <v>0</v>
      </c>
      <c r="AY27" s="903">
        <v>0</v>
      </c>
      <c r="AZ27" s="903">
        <v>0</v>
      </c>
      <c r="BA27" s="903">
        <v>0</v>
      </c>
      <c r="BB27" s="903">
        <v>0</v>
      </c>
      <c r="BC27" s="903">
        <v>0</v>
      </c>
      <c r="BD27" s="903">
        <v>0</v>
      </c>
      <c r="BE27" s="903">
        <v>0</v>
      </c>
      <c r="BF27" s="903">
        <v>0</v>
      </c>
      <c r="BG27" s="903">
        <v>0</v>
      </c>
      <c r="BH27" s="903">
        <v>0</v>
      </c>
      <c r="BI27" s="901">
        <v>0</v>
      </c>
      <c r="BJ27" s="901">
        <v>0</v>
      </c>
      <c r="BK27" s="905">
        <v>0</v>
      </c>
    </row>
    <row r="28" spans="1:63" s="872" customFormat="1" ht="15.6" thickBot="1">
      <c r="A28" s="830" t="s">
        <v>79</v>
      </c>
      <c r="B28" s="900" t="s">
        <v>83</v>
      </c>
      <c r="C28" s="874" t="s">
        <v>84</v>
      </c>
      <c r="D28" s="901">
        <v>996.29900999999984</v>
      </c>
      <c r="E28" s="901">
        <v>0</v>
      </c>
      <c r="F28" s="903">
        <v>0</v>
      </c>
      <c r="G28" s="903">
        <v>0</v>
      </c>
      <c r="H28" s="903">
        <v>0</v>
      </c>
      <c r="I28" s="903">
        <v>0</v>
      </c>
      <c r="J28" s="903">
        <v>0</v>
      </c>
      <c r="K28" s="903">
        <v>0</v>
      </c>
      <c r="L28" s="903">
        <v>0</v>
      </c>
      <c r="M28" s="903">
        <v>0</v>
      </c>
      <c r="N28" s="903">
        <v>0</v>
      </c>
      <c r="O28" s="903">
        <v>0</v>
      </c>
      <c r="P28" s="903">
        <v>0</v>
      </c>
      <c r="Q28" s="903">
        <v>0</v>
      </c>
      <c r="R28" s="903">
        <v>0</v>
      </c>
      <c r="S28" s="903">
        <v>0</v>
      </c>
      <c r="T28" s="903">
        <v>0</v>
      </c>
      <c r="U28" s="903">
        <v>0</v>
      </c>
      <c r="V28" s="903">
        <v>0</v>
      </c>
      <c r="W28" s="903">
        <v>0</v>
      </c>
      <c r="X28" s="888">
        <v>996.29900999999984</v>
      </c>
      <c r="Y28" s="903">
        <v>0</v>
      </c>
      <c r="Z28" s="903">
        <v>0</v>
      </c>
      <c r="AA28" s="903"/>
      <c r="AB28" s="903">
        <v>0</v>
      </c>
      <c r="AC28" s="903">
        <v>0</v>
      </c>
      <c r="AD28" s="903">
        <v>0</v>
      </c>
      <c r="AE28" s="903">
        <v>0</v>
      </c>
      <c r="AF28" s="903">
        <v>0</v>
      </c>
      <c r="AG28" s="903">
        <v>0</v>
      </c>
      <c r="AH28" s="903">
        <v>0</v>
      </c>
      <c r="AI28" s="903">
        <v>0</v>
      </c>
      <c r="AJ28" s="903">
        <v>0</v>
      </c>
      <c r="AK28" s="903"/>
      <c r="AL28" s="903">
        <v>0</v>
      </c>
      <c r="AM28" s="903">
        <v>0</v>
      </c>
      <c r="AN28" s="903">
        <v>0</v>
      </c>
      <c r="AO28" s="903">
        <v>0</v>
      </c>
      <c r="AP28" s="903">
        <v>0</v>
      </c>
      <c r="AQ28" s="903">
        <v>0</v>
      </c>
      <c r="AR28" s="903">
        <v>0</v>
      </c>
      <c r="AS28" s="903">
        <v>0</v>
      </c>
      <c r="AT28" s="903">
        <v>0</v>
      </c>
      <c r="AU28" s="903">
        <v>0</v>
      </c>
      <c r="AV28" s="903">
        <v>0</v>
      </c>
      <c r="AW28" s="903">
        <v>0</v>
      </c>
      <c r="AX28" s="903">
        <v>0</v>
      </c>
      <c r="AY28" s="903">
        <v>0</v>
      </c>
      <c r="AZ28" s="903">
        <v>0</v>
      </c>
      <c r="BA28" s="903">
        <v>0</v>
      </c>
      <c r="BB28" s="903">
        <v>0</v>
      </c>
      <c r="BC28" s="903">
        <v>0</v>
      </c>
      <c r="BD28" s="903">
        <v>0</v>
      </c>
      <c r="BE28" s="903">
        <v>0</v>
      </c>
      <c r="BF28" s="903">
        <v>0</v>
      </c>
      <c r="BG28" s="903">
        <v>0</v>
      </c>
      <c r="BH28" s="903">
        <v>0</v>
      </c>
      <c r="BI28" s="901">
        <v>0</v>
      </c>
      <c r="BJ28" s="901">
        <v>528.82500000000005</v>
      </c>
      <c r="BK28" s="905">
        <v>1525.12401</v>
      </c>
    </row>
    <row r="29" spans="1:63" s="872" customFormat="1" ht="15.6" thickBot="1">
      <c r="A29" s="830" t="s">
        <v>82</v>
      </c>
      <c r="B29" s="900" t="s">
        <v>86</v>
      </c>
      <c r="C29" s="874" t="s">
        <v>87</v>
      </c>
      <c r="D29" s="901">
        <v>173.07034000000002</v>
      </c>
      <c r="E29" s="901">
        <v>0</v>
      </c>
      <c r="F29" s="903">
        <v>0</v>
      </c>
      <c r="G29" s="903">
        <v>0</v>
      </c>
      <c r="H29" s="903">
        <v>0</v>
      </c>
      <c r="I29" s="903">
        <v>0</v>
      </c>
      <c r="J29" s="903">
        <v>0</v>
      </c>
      <c r="K29" s="903">
        <v>0</v>
      </c>
      <c r="L29" s="903">
        <v>0</v>
      </c>
      <c r="M29" s="903">
        <v>0</v>
      </c>
      <c r="N29" s="903">
        <v>0</v>
      </c>
      <c r="O29" s="903">
        <v>0</v>
      </c>
      <c r="P29" s="903">
        <v>0</v>
      </c>
      <c r="Q29" s="903">
        <v>0</v>
      </c>
      <c r="R29" s="903">
        <v>0</v>
      </c>
      <c r="S29" s="903">
        <v>0</v>
      </c>
      <c r="T29" s="903">
        <v>0</v>
      </c>
      <c r="U29" s="903">
        <v>0</v>
      </c>
      <c r="V29" s="903">
        <v>0</v>
      </c>
      <c r="W29" s="903">
        <v>0</v>
      </c>
      <c r="X29" s="903">
        <v>0.16</v>
      </c>
      <c r="Y29" s="888">
        <v>171.96034</v>
      </c>
      <c r="Z29" s="903">
        <v>0</v>
      </c>
      <c r="AA29" s="903"/>
      <c r="AB29" s="903">
        <v>0</v>
      </c>
      <c r="AC29" s="903">
        <v>0.87000000000000011</v>
      </c>
      <c r="AD29" s="903">
        <v>0</v>
      </c>
      <c r="AE29" s="903">
        <v>0</v>
      </c>
      <c r="AF29" s="903">
        <v>0</v>
      </c>
      <c r="AG29" s="903">
        <v>0</v>
      </c>
      <c r="AH29" s="903">
        <v>0</v>
      </c>
      <c r="AI29" s="903">
        <v>0</v>
      </c>
      <c r="AJ29" s="903">
        <v>0</v>
      </c>
      <c r="AK29" s="903"/>
      <c r="AL29" s="903">
        <v>0</v>
      </c>
      <c r="AM29" s="903">
        <v>0</v>
      </c>
      <c r="AN29" s="903">
        <v>0</v>
      </c>
      <c r="AO29" s="903">
        <v>0</v>
      </c>
      <c r="AP29" s="903">
        <v>0</v>
      </c>
      <c r="AQ29" s="903">
        <v>0</v>
      </c>
      <c r="AR29" s="903">
        <v>0</v>
      </c>
      <c r="AS29" s="903">
        <v>0</v>
      </c>
      <c r="AT29" s="903">
        <v>0</v>
      </c>
      <c r="AU29" s="903">
        <v>0.06</v>
      </c>
      <c r="AV29" s="903">
        <v>0</v>
      </c>
      <c r="AW29" s="903">
        <v>0</v>
      </c>
      <c r="AX29" s="903">
        <v>0</v>
      </c>
      <c r="AY29" s="903">
        <v>0</v>
      </c>
      <c r="AZ29" s="903">
        <v>0</v>
      </c>
      <c r="BA29" s="903">
        <v>0</v>
      </c>
      <c r="BB29" s="903">
        <v>0</v>
      </c>
      <c r="BC29" s="903">
        <v>0.02</v>
      </c>
      <c r="BD29" s="903">
        <v>0</v>
      </c>
      <c r="BE29" s="903">
        <v>0</v>
      </c>
      <c r="BF29" s="903">
        <v>0</v>
      </c>
      <c r="BG29" s="903">
        <v>0</v>
      </c>
      <c r="BH29" s="903">
        <v>0</v>
      </c>
      <c r="BI29" s="901">
        <v>1.1100000000000001</v>
      </c>
      <c r="BJ29" s="901">
        <v>-1.1100000000000001</v>
      </c>
      <c r="BK29" s="905">
        <v>171.96034</v>
      </c>
    </row>
    <row r="30" spans="1:63" s="872" customFormat="1" ht="15.6" hidden="1" thickBot="1">
      <c r="A30" s="830" t="s">
        <v>91</v>
      </c>
      <c r="B30" s="900" t="s">
        <v>89</v>
      </c>
      <c r="C30" s="874" t="s">
        <v>90</v>
      </c>
      <c r="D30" s="901">
        <v>0</v>
      </c>
      <c r="E30" s="901">
        <v>0</v>
      </c>
      <c r="F30" s="903">
        <v>0</v>
      </c>
      <c r="G30" s="903">
        <v>0</v>
      </c>
      <c r="H30" s="903">
        <v>0</v>
      </c>
      <c r="I30" s="903">
        <v>0</v>
      </c>
      <c r="J30" s="903">
        <v>0</v>
      </c>
      <c r="K30" s="903">
        <v>0</v>
      </c>
      <c r="L30" s="903">
        <v>0</v>
      </c>
      <c r="M30" s="903">
        <v>0</v>
      </c>
      <c r="N30" s="903">
        <v>0</v>
      </c>
      <c r="O30" s="903">
        <v>0</v>
      </c>
      <c r="P30" s="903">
        <v>0</v>
      </c>
      <c r="Q30" s="903">
        <v>0</v>
      </c>
      <c r="R30" s="903">
        <v>0</v>
      </c>
      <c r="S30" s="903">
        <v>0</v>
      </c>
      <c r="T30" s="903">
        <v>0</v>
      </c>
      <c r="U30" s="903">
        <v>0</v>
      </c>
      <c r="V30" s="903">
        <v>0</v>
      </c>
      <c r="W30" s="903">
        <v>0</v>
      </c>
      <c r="X30" s="903">
        <v>0</v>
      </c>
      <c r="Y30" s="903">
        <v>0</v>
      </c>
      <c r="Z30" s="888">
        <v>0</v>
      </c>
      <c r="AA30" s="907"/>
      <c r="AB30" s="903">
        <v>0</v>
      </c>
      <c r="AC30" s="903">
        <v>0</v>
      </c>
      <c r="AD30" s="903">
        <v>0</v>
      </c>
      <c r="AE30" s="903">
        <v>0</v>
      </c>
      <c r="AF30" s="903">
        <v>0</v>
      </c>
      <c r="AG30" s="903">
        <v>0</v>
      </c>
      <c r="AH30" s="903">
        <v>0</v>
      </c>
      <c r="AI30" s="903">
        <v>0</v>
      </c>
      <c r="AJ30" s="903">
        <v>0</v>
      </c>
      <c r="AK30" s="903"/>
      <c r="AL30" s="903">
        <v>0</v>
      </c>
      <c r="AM30" s="903">
        <v>0</v>
      </c>
      <c r="AN30" s="903">
        <v>0</v>
      </c>
      <c r="AO30" s="903">
        <v>0</v>
      </c>
      <c r="AP30" s="903">
        <v>0</v>
      </c>
      <c r="AQ30" s="903">
        <v>0</v>
      </c>
      <c r="AR30" s="903">
        <v>0</v>
      </c>
      <c r="AS30" s="903">
        <v>0</v>
      </c>
      <c r="AT30" s="903">
        <v>0</v>
      </c>
      <c r="AU30" s="903">
        <v>0</v>
      </c>
      <c r="AV30" s="903">
        <v>0</v>
      </c>
      <c r="AW30" s="903">
        <v>0</v>
      </c>
      <c r="AX30" s="903">
        <v>0</v>
      </c>
      <c r="AY30" s="903">
        <v>0</v>
      </c>
      <c r="AZ30" s="903">
        <v>0</v>
      </c>
      <c r="BA30" s="903">
        <v>0</v>
      </c>
      <c r="BB30" s="903">
        <v>0</v>
      </c>
      <c r="BC30" s="903">
        <v>0</v>
      </c>
      <c r="BD30" s="903">
        <v>0</v>
      </c>
      <c r="BE30" s="903">
        <v>0</v>
      </c>
      <c r="BF30" s="903">
        <v>0</v>
      </c>
      <c r="BG30" s="903">
        <v>0</v>
      </c>
      <c r="BH30" s="903">
        <v>0</v>
      </c>
      <c r="BI30" s="901">
        <v>0</v>
      </c>
      <c r="BJ30" s="897">
        <v>0</v>
      </c>
      <c r="BK30" s="892">
        <v>0</v>
      </c>
    </row>
    <row r="31" spans="1:63" s="872" customFormat="1" ht="15.6" thickBot="1">
      <c r="A31" s="830" t="s">
        <v>85</v>
      </c>
      <c r="B31" s="900" t="s">
        <v>92</v>
      </c>
      <c r="C31" s="874" t="s">
        <v>93</v>
      </c>
      <c r="D31" s="901">
        <v>43.841000000000008</v>
      </c>
      <c r="E31" s="901"/>
      <c r="F31" s="903"/>
      <c r="G31" s="903"/>
      <c r="H31" s="903"/>
      <c r="I31" s="903"/>
      <c r="J31" s="903"/>
      <c r="K31" s="903"/>
      <c r="L31" s="903"/>
      <c r="M31" s="903"/>
      <c r="N31" s="903"/>
      <c r="O31" s="903"/>
      <c r="P31" s="903"/>
      <c r="Q31" s="903"/>
      <c r="R31" s="903"/>
      <c r="S31" s="903"/>
      <c r="T31" s="903"/>
      <c r="U31" s="903"/>
      <c r="V31" s="903"/>
      <c r="W31" s="903"/>
      <c r="X31" s="903"/>
      <c r="Y31" s="903"/>
      <c r="Z31" s="907"/>
      <c r="AA31" s="888">
        <v>43.841000000000008</v>
      </c>
      <c r="AB31" s="908"/>
      <c r="AC31" s="903"/>
      <c r="AD31" s="903"/>
      <c r="AE31" s="903"/>
      <c r="AF31" s="903"/>
      <c r="AG31" s="903"/>
      <c r="AH31" s="903"/>
      <c r="AI31" s="903"/>
      <c r="AJ31" s="903"/>
      <c r="AK31" s="903"/>
      <c r="AL31" s="903"/>
      <c r="AM31" s="903"/>
      <c r="AN31" s="903"/>
      <c r="AO31" s="903"/>
      <c r="AP31" s="903"/>
      <c r="AQ31" s="903"/>
      <c r="AR31" s="903"/>
      <c r="AS31" s="903"/>
      <c r="AT31" s="903"/>
      <c r="AU31" s="903"/>
      <c r="AV31" s="903"/>
      <c r="AW31" s="903"/>
      <c r="AX31" s="903"/>
      <c r="AY31" s="903"/>
      <c r="AZ31" s="903"/>
      <c r="BA31" s="903"/>
      <c r="BB31" s="903"/>
      <c r="BC31" s="903"/>
      <c r="BD31" s="903"/>
      <c r="BE31" s="903"/>
      <c r="BF31" s="903"/>
      <c r="BG31" s="903"/>
      <c r="BH31" s="903"/>
      <c r="BI31" s="901"/>
      <c r="BJ31" s="897"/>
      <c r="BK31" s="905">
        <v>43.841000000000008</v>
      </c>
    </row>
    <row r="32" spans="1:63" s="872" customFormat="1" ht="30.3" thickBot="1">
      <c r="A32" s="830" t="s">
        <v>88</v>
      </c>
      <c r="B32" s="894" t="s">
        <v>1067</v>
      </c>
      <c r="C32" s="895" t="s">
        <v>1050</v>
      </c>
      <c r="D32" s="897">
        <v>1900.5830000000003</v>
      </c>
      <c r="E32" s="897">
        <v>0</v>
      </c>
      <c r="F32" s="903">
        <v>0</v>
      </c>
      <c r="G32" s="903">
        <v>0</v>
      </c>
      <c r="H32" s="903">
        <v>0</v>
      </c>
      <c r="I32" s="903">
        <v>0</v>
      </c>
      <c r="J32" s="903">
        <v>0</v>
      </c>
      <c r="K32" s="903">
        <v>0</v>
      </c>
      <c r="L32" s="903">
        <v>0</v>
      </c>
      <c r="M32" s="903">
        <v>0</v>
      </c>
      <c r="N32" s="903">
        <v>0</v>
      </c>
      <c r="O32" s="903">
        <v>0</v>
      </c>
      <c r="P32" s="903">
        <v>0</v>
      </c>
      <c r="Q32" s="903">
        <v>0</v>
      </c>
      <c r="R32" s="903">
        <v>0</v>
      </c>
      <c r="S32" s="903">
        <v>0</v>
      </c>
      <c r="T32" s="903">
        <v>0</v>
      </c>
      <c r="U32" s="903">
        <v>0</v>
      </c>
      <c r="V32" s="903">
        <v>0</v>
      </c>
      <c r="W32" s="903">
        <v>0</v>
      </c>
      <c r="X32" s="903">
        <v>0</v>
      </c>
      <c r="Y32" s="903">
        <v>0</v>
      </c>
      <c r="Z32" s="903">
        <v>0</v>
      </c>
      <c r="AA32" s="908"/>
      <c r="AB32" s="909">
        <v>1894.1430000000003</v>
      </c>
      <c r="AC32" s="903">
        <v>0</v>
      </c>
      <c r="AD32" s="903">
        <v>0</v>
      </c>
      <c r="AE32" s="903">
        <v>0</v>
      </c>
      <c r="AF32" s="903">
        <v>0</v>
      </c>
      <c r="AG32" s="903">
        <v>0</v>
      </c>
      <c r="AH32" s="903">
        <v>0</v>
      </c>
      <c r="AI32" s="903">
        <v>0</v>
      </c>
      <c r="AJ32" s="903">
        <v>0</v>
      </c>
      <c r="AK32" s="903"/>
      <c r="AL32" s="903">
        <v>0</v>
      </c>
      <c r="AM32" s="903">
        <v>0</v>
      </c>
      <c r="AN32" s="903">
        <v>0</v>
      </c>
      <c r="AO32" s="903">
        <v>0</v>
      </c>
      <c r="AP32" s="903">
        <v>0</v>
      </c>
      <c r="AQ32" s="903">
        <v>0</v>
      </c>
      <c r="AR32" s="903">
        <v>0</v>
      </c>
      <c r="AS32" s="903">
        <v>0</v>
      </c>
      <c r="AT32" s="903">
        <v>0</v>
      </c>
      <c r="AU32" s="903">
        <v>0</v>
      </c>
      <c r="AV32" s="903">
        <v>0</v>
      </c>
      <c r="AW32" s="903">
        <v>0</v>
      </c>
      <c r="AX32" s="903">
        <v>0</v>
      </c>
      <c r="AY32" s="903">
        <v>0</v>
      </c>
      <c r="AZ32" s="903">
        <v>0</v>
      </c>
      <c r="BA32" s="903">
        <v>0</v>
      </c>
      <c r="BB32" s="903">
        <v>0</v>
      </c>
      <c r="BC32" s="903">
        <v>0</v>
      </c>
      <c r="BD32" s="903">
        <v>0</v>
      </c>
      <c r="BE32" s="903">
        <v>0</v>
      </c>
      <c r="BF32" s="903">
        <v>0</v>
      </c>
      <c r="BG32" s="903">
        <v>0</v>
      </c>
      <c r="BH32" s="903">
        <v>0</v>
      </c>
      <c r="BI32" s="897">
        <v>6.44</v>
      </c>
      <c r="BJ32" s="897">
        <v>147.48599999999996</v>
      </c>
      <c r="BK32" s="892">
        <v>2048.0689999999995</v>
      </c>
    </row>
    <row r="33" spans="1:63" s="915" customFormat="1" ht="15.6" thickBot="1">
      <c r="A33" s="906" t="s">
        <v>1068</v>
      </c>
      <c r="B33" s="910" t="s">
        <v>97</v>
      </c>
      <c r="C33" s="911" t="s">
        <v>1051</v>
      </c>
      <c r="D33" s="904">
        <v>1361.4300799999999</v>
      </c>
      <c r="E33" s="904">
        <v>0</v>
      </c>
      <c r="F33" s="912">
        <v>0</v>
      </c>
      <c r="G33" s="912">
        <v>0</v>
      </c>
      <c r="H33" s="912">
        <v>0</v>
      </c>
      <c r="I33" s="912">
        <v>0</v>
      </c>
      <c r="J33" s="912">
        <v>0</v>
      </c>
      <c r="K33" s="912">
        <v>0</v>
      </c>
      <c r="L33" s="912">
        <v>0</v>
      </c>
      <c r="M33" s="912">
        <v>0</v>
      </c>
      <c r="N33" s="912">
        <v>0</v>
      </c>
      <c r="O33" s="912">
        <v>0</v>
      </c>
      <c r="P33" s="912">
        <v>0</v>
      </c>
      <c r="Q33" s="912">
        <v>0</v>
      </c>
      <c r="R33" s="912">
        <v>0</v>
      </c>
      <c r="S33" s="912">
        <v>0.05</v>
      </c>
      <c r="T33" s="912">
        <v>0</v>
      </c>
      <c r="U33" s="912">
        <v>0</v>
      </c>
      <c r="V33" s="912">
        <v>0</v>
      </c>
      <c r="W33" s="912">
        <v>0</v>
      </c>
      <c r="X33" s="912">
        <v>0.2</v>
      </c>
      <c r="Y33" s="912">
        <v>0</v>
      </c>
      <c r="Z33" s="912">
        <v>0</v>
      </c>
      <c r="AA33" s="912"/>
      <c r="AB33" s="912">
        <v>0</v>
      </c>
      <c r="AC33" s="913">
        <v>1354.9300799999996</v>
      </c>
      <c r="AD33" s="912">
        <v>1.31</v>
      </c>
      <c r="AE33" s="912">
        <v>0.12</v>
      </c>
      <c r="AF33" s="912">
        <v>0.02</v>
      </c>
      <c r="AG33" s="912">
        <v>1.1099999999999999</v>
      </c>
      <c r="AH33" s="912">
        <v>0.01</v>
      </c>
      <c r="AI33" s="912">
        <v>0.05</v>
      </c>
      <c r="AJ33" s="912">
        <v>0</v>
      </c>
      <c r="AK33" s="912"/>
      <c r="AL33" s="912">
        <v>0</v>
      </c>
      <c r="AM33" s="912">
        <v>0</v>
      </c>
      <c r="AN33" s="912">
        <v>0</v>
      </c>
      <c r="AO33" s="912">
        <v>0</v>
      </c>
      <c r="AP33" s="912">
        <v>0</v>
      </c>
      <c r="AQ33" s="912">
        <v>0</v>
      </c>
      <c r="AR33" s="912">
        <v>0</v>
      </c>
      <c r="AS33" s="912">
        <v>0</v>
      </c>
      <c r="AT33" s="912">
        <v>0.6</v>
      </c>
      <c r="AU33" s="912">
        <v>2.4899999999999998</v>
      </c>
      <c r="AV33" s="912">
        <v>0</v>
      </c>
      <c r="AW33" s="912">
        <v>0</v>
      </c>
      <c r="AX33" s="912">
        <v>0</v>
      </c>
      <c r="AY33" s="912">
        <v>0.03</v>
      </c>
      <c r="AZ33" s="912">
        <v>0.48000000000000004</v>
      </c>
      <c r="BA33" s="912">
        <v>0</v>
      </c>
      <c r="BB33" s="912">
        <v>0</v>
      </c>
      <c r="BC33" s="912">
        <v>0.03</v>
      </c>
      <c r="BD33" s="912">
        <v>0</v>
      </c>
      <c r="BE33" s="912">
        <v>0</v>
      </c>
      <c r="BF33" s="912">
        <v>0</v>
      </c>
      <c r="BG33" s="912">
        <v>0</v>
      </c>
      <c r="BH33" s="912">
        <v>0</v>
      </c>
      <c r="BI33" s="904">
        <v>6.5</v>
      </c>
      <c r="BJ33" s="904">
        <v>88.576000000000008</v>
      </c>
      <c r="BK33" s="914">
        <v>1450.0060799999999</v>
      </c>
    </row>
    <row r="34" spans="1:63" s="915" customFormat="1" ht="15.6" thickBot="1">
      <c r="A34" s="906" t="s">
        <v>1069</v>
      </c>
      <c r="B34" s="910" t="s">
        <v>332</v>
      </c>
      <c r="C34" s="911" t="s">
        <v>1052</v>
      </c>
      <c r="D34" s="904">
        <v>106.74099999999999</v>
      </c>
      <c r="E34" s="904">
        <v>0</v>
      </c>
      <c r="F34" s="912">
        <v>0</v>
      </c>
      <c r="G34" s="912">
        <v>0</v>
      </c>
      <c r="H34" s="912">
        <v>0</v>
      </c>
      <c r="I34" s="912">
        <v>0</v>
      </c>
      <c r="J34" s="912">
        <v>0</v>
      </c>
      <c r="K34" s="912">
        <v>0</v>
      </c>
      <c r="L34" s="912">
        <v>0</v>
      </c>
      <c r="M34" s="912">
        <v>0</v>
      </c>
      <c r="N34" s="912">
        <v>0</v>
      </c>
      <c r="O34" s="912">
        <v>0</v>
      </c>
      <c r="P34" s="912">
        <v>0</v>
      </c>
      <c r="Q34" s="912">
        <v>0</v>
      </c>
      <c r="R34" s="912">
        <v>0</v>
      </c>
      <c r="S34" s="912">
        <v>0</v>
      </c>
      <c r="T34" s="912">
        <v>0</v>
      </c>
      <c r="U34" s="912">
        <v>0</v>
      </c>
      <c r="V34" s="912">
        <v>0</v>
      </c>
      <c r="W34" s="912">
        <v>0</v>
      </c>
      <c r="X34" s="912">
        <v>0.04</v>
      </c>
      <c r="Y34" s="912">
        <v>0</v>
      </c>
      <c r="Z34" s="912">
        <v>0</v>
      </c>
      <c r="AA34" s="912"/>
      <c r="AB34" s="912">
        <v>0</v>
      </c>
      <c r="AC34" s="912">
        <v>1.7699999999999998</v>
      </c>
      <c r="AD34" s="913">
        <v>101.621</v>
      </c>
      <c r="AE34" s="912">
        <v>0.3</v>
      </c>
      <c r="AF34" s="912">
        <v>0.01</v>
      </c>
      <c r="AG34" s="912">
        <v>0.47000000000000008</v>
      </c>
      <c r="AH34" s="912">
        <v>0</v>
      </c>
      <c r="AI34" s="912">
        <v>0</v>
      </c>
      <c r="AJ34" s="912">
        <v>0</v>
      </c>
      <c r="AK34" s="912"/>
      <c r="AL34" s="912">
        <v>0</v>
      </c>
      <c r="AM34" s="912">
        <v>0</v>
      </c>
      <c r="AN34" s="912">
        <v>0</v>
      </c>
      <c r="AO34" s="912">
        <v>0</v>
      </c>
      <c r="AP34" s="912">
        <v>0</v>
      </c>
      <c r="AQ34" s="912">
        <v>0</v>
      </c>
      <c r="AR34" s="912">
        <v>0.01</v>
      </c>
      <c r="AS34" s="912">
        <v>0</v>
      </c>
      <c r="AT34" s="912">
        <v>0.59000000000000008</v>
      </c>
      <c r="AU34" s="912">
        <v>1.1000000000000001</v>
      </c>
      <c r="AV34" s="912">
        <v>0</v>
      </c>
      <c r="AW34" s="912">
        <v>0</v>
      </c>
      <c r="AX34" s="912">
        <v>0</v>
      </c>
      <c r="AY34" s="912">
        <v>0</v>
      </c>
      <c r="AZ34" s="912">
        <v>0.67</v>
      </c>
      <c r="BA34" s="912">
        <v>0</v>
      </c>
      <c r="BB34" s="912">
        <v>0.04</v>
      </c>
      <c r="BC34" s="912">
        <v>0.12</v>
      </c>
      <c r="BD34" s="912">
        <v>0</v>
      </c>
      <c r="BE34" s="912">
        <v>0</v>
      </c>
      <c r="BF34" s="912">
        <v>0</v>
      </c>
      <c r="BG34" s="912">
        <v>0</v>
      </c>
      <c r="BH34" s="912">
        <v>0</v>
      </c>
      <c r="BI34" s="904">
        <v>5.1199999999999992</v>
      </c>
      <c r="BJ34" s="904">
        <v>38.719999999999992</v>
      </c>
      <c r="BK34" s="914">
        <v>145.46099999999998</v>
      </c>
    </row>
    <row r="35" spans="1:63" s="915" customFormat="1" ht="15.6" thickBot="1">
      <c r="A35" s="906" t="s">
        <v>1070</v>
      </c>
      <c r="B35" s="910" t="s">
        <v>1071</v>
      </c>
      <c r="C35" s="911" t="s">
        <v>1072</v>
      </c>
      <c r="D35" s="904">
        <v>17.113329999999998</v>
      </c>
      <c r="E35" s="904">
        <v>0</v>
      </c>
      <c r="F35" s="912">
        <v>0</v>
      </c>
      <c r="G35" s="912">
        <v>0</v>
      </c>
      <c r="H35" s="912">
        <v>0</v>
      </c>
      <c r="I35" s="912">
        <v>0</v>
      </c>
      <c r="J35" s="912">
        <v>0</v>
      </c>
      <c r="K35" s="912">
        <v>0</v>
      </c>
      <c r="L35" s="912">
        <v>0</v>
      </c>
      <c r="M35" s="912">
        <v>0</v>
      </c>
      <c r="N35" s="912">
        <v>0</v>
      </c>
      <c r="O35" s="912">
        <v>0</v>
      </c>
      <c r="P35" s="912">
        <v>0</v>
      </c>
      <c r="Q35" s="912">
        <v>0</v>
      </c>
      <c r="R35" s="912">
        <v>0</v>
      </c>
      <c r="S35" s="912">
        <v>0</v>
      </c>
      <c r="T35" s="912">
        <v>0</v>
      </c>
      <c r="U35" s="912">
        <v>0</v>
      </c>
      <c r="V35" s="912">
        <v>0</v>
      </c>
      <c r="W35" s="912">
        <v>0</v>
      </c>
      <c r="X35" s="912">
        <v>0</v>
      </c>
      <c r="Y35" s="912">
        <v>0</v>
      </c>
      <c r="Z35" s="912">
        <v>0</v>
      </c>
      <c r="AA35" s="916"/>
      <c r="AB35" s="916">
        <v>0</v>
      </c>
      <c r="AC35" s="912">
        <v>0</v>
      </c>
      <c r="AD35" s="912">
        <v>0</v>
      </c>
      <c r="AE35" s="913">
        <v>17.113329999999998</v>
      </c>
      <c r="AF35" s="912">
        <v>0</v>
      </c>
      <c r="AG35" s="912">
        <v>0</v>
      </c>
      <c r="AH35" s="912">
        <v>0</v>
      </c>
      <c r="AI35" s="912">
        <v>0</v>
      </c>
      <c r="AJ35" s="912">
        <v>0</v>
      </c>
      <c r="AK35" s="912"/>
      <c r="AL35" s="912">
        <v>0</v>
      </c>
      <c r="AM35" s="912">
        <v>0</v>
      </c>
      <c r="AN35" s="912">
        <v>0</v>
      </c>
      <c r="AO35" s="912">
        <v>0</v>
      </c>
      <c r="AP35" s="912">
        <v>0</v>
      </c>
      <c r="AQ35" s="912">
        <v>0</v>
      </c>
      <c r="AR35" s="912">
        <v>0</v>
      </c>
      <c r="AS35" s="912">
        <v>0</v>
      </c>
      <c r="AT35" s="912">
        <v>0</v>
      </c>
      <c r="AU35" s="912">
        <v>0</v>
      </c>
      <c r="AV35" s="912">
        <v>0</v>
      </c>
      <c r="AW35" s="912">
        <v>0</v>
      </c>
      <c r="AX35" s="912">
        <v>0</v>
      </c>
      <c r="AY35" s="912">
        <v>0</v>
      </c>
      <c r="AZ35" s="912">
        <v>0</v>
      </c>
      <c r="BA35" s="912">
        <v>0</v>
      </c>
      <c r="BB35" s="912">
        <v>0</v>
      </c>
      <c r="BC35" s="912">
        <v>0</v>
      </c>
      <c r="BD35" s="912">
        <v>0</v>
      </c>
      <c r="BE35" s="912">
        <v>0</v>
      </c>
      <c r="BF35" s="912">
        <v>0</v>
      </c>
      <c r="BG35" s="912">
        <v>0</v>
      </c>
      <c r="BH35" s="912">
        <v>0</v>
      </c>
      <c r="BI35" s="904">
        <v>0</v>
      </c>
      <c r="BJ35" s="904">
        <v>1.5499999999999998</v>
      </c>
      <c r="BK35" s="914">
        <v>18.663329999999998</v>
      </c>
    </row>
    <row r="36" spans="1:63" s="915" customFormat="1" ht="15.6" thickBot="1">
      <c r="A36" s="906" t="s">
        <v>1073</v>
      </c>
      <c r="B36" s="910" t="s">
        <v>334</v>
      </c>
      <c r="C36" s="911" t="s">
        <v>1074</v>
      </c>
      <c r="D36" s="904">
        <v>22.870760000000001</v>
      </c>
      <c r="E36" s="904">
        <v>0</v>
      </c>
      <c r="F36" s="912">
        <v>0</v>
      </c>
      <c r="G36" s="912">
        <v>0</v>
      </c>
      <c r="H36" s="912">
        <v>0</v>
      </c>
      <c r="I36" s="912">
        <v>0</v>
      </c>
      <c r="J36" s="912">
        <v>0</v>
      </c>
      <c r="K36" s="912">
        <v>0</v>
      </c>
      <c r="L36" s="912">
        <v>0</v>
      </c>
      <c r="M36" s="912">
        <v>0</v>
      </c>
      <c r="N36" s="912">
        <v>0</v>
      </c>
      <c r="O36" s="912">
        <v>0</v>
      </c>
      <c r="P36" s="912">
        <v>0</v>
      </c>
      <c r="Q36" s="912">
        <v>0</v>
      </c>
      <c r="R36" s="912">
        <v>0</v>
      </c>
      <c r="S36" s="912">
        <v>0</v>
      </c>
      <c r="T36" s="912">
        <v>0</v>
      </c>
      <c r="U36" s="912">
        <v>0</v>
      </c>
      <c r="V36" s="912">
        <v>0</v>
      </c>
      <c r="W36" s="912">
        <v>0</v>
      </c>
      <c r="X36" s="912">
        <v>0</v>
      </c>
      <c r="Y36" s="912">
        <v>0</v>
      </c>
      <c r="Z36" s="912">
        <v>0</v>
      </c>
      <c r="AA36" s="912"/>
      <c r="AB36" s="912">
        <v>0</v>
      </c>
      <c r="AC36" s="912">
        <v>0</v>
      </c>
      <c r="AD36" s="912">
        <v>0</v>
      </c>
      <c r="AE36" s="912">
        <v>0</v>
      </c>
      <c r="AF36" s="913">
        <v>22.870760000000001</v>
      </c>
      <c r="AG36" s="912">
        <v>0</v>
      </c>
      <c r="AH36" s="912">
        <v>0</v>
      </c>
      <c r="AI36" s="912">
        <v>0</v>
      </c>
      <c r="AJ36" s="912">
        <v>0</v>
      </c>
      <c r="AK36" s="912"/>
      <c r="AL36" s="912">
        <v>0</v>
      </c>
      <c r="AM36" s="912">
        <v>0</v>
      </c>
      <c r="AN36" s="912">
        <v>0</v>
      </c>
      <c r="AO36" s="912">
        <v>0</v>
      </c>
      <c r="AP36" s="912">
        <v>0</v>
      </c>
      <c r="AQ36" s="912">
        <v>0</v>
      </c>
      <c r="AR36" s="912">
        <v>0</v>
      </c>
      <c r="AS36" s="912">
        <v>0</v>
      </c>
      <c r="AT36" s="912">
        <v>0</v>
      </c>
      <c r="AU36" s="912">
        <v>0</v>
      </c>
      <c r="AV36" s="912">
        <v>0</v>
      </c>
      <c r="AW36" s="912">
        <v>0</v>
      </c>
      <c r="AX36" s="912">
        <v>0</v>
      </c>
      <c r="AY36" s="912">
        <v>0</v>
      </c>
      <c r="AZ36" s="912">
        <v>0</v>
      </c>
      <c r="BA36" s="912">
        <v>0</v>
      </c>
      <c r="BB36" s="912">
        <v>0</v>
      </c>
      <c r="BC36" s="912">
        <v>0</v>
      </c>
      <c r="BD36" s="912">
        <v>0</v>
      </c>
      <c r="BE36" s="912">
        <v>0</v>
      </c>
      <c r="BF36" s="912">
        <v>0</v>
      </c>
      <c r="BG36" s="912">
        <v>0</v>
      </c>
      <c r="BH36" s="912">
        <v>0</v>
      </c>
      <c r="BI36" s="904">
        <v>0</v>
      </c>
      <c r="BJ36" s="904">
        <v>0.26</v>
      </c>
      <c r="BK36" s="914">
        <v>23.130759999999992</v>
      </c>
    </row>
    <row r="37" spans="1:63" s="915" customFormat="1" ht="15.6" thickBot="1">
      <c r="A37" s="906" t="s">
        <v>1075</v>
      </c>
      <c r="B37" s="910" t="s">
        <v>1076</v>
      </c>
      <c r="C37" s="911" t="s">
        <v>1055</v>
      </c>
      <c r="D37" s="904">
        <v>194.97362999999999</v>
      </c>
      <c r="E37" s="904">
        <v>0</v>
      </c>
      <c r="F37" s="912">
        <v>0</v>
      </c>
      <c r="G37" s="912">
        <v>0</v>
      </c>
      <c r="H37" s="912">
        <v>0</v>
      </c>
      <c r="I37" s="912">
        <v>0</v>
      </c>
      <c r="J37" s="912">
        <v>0</v>
      </c>
      <c r="K37" s="912">
        <v>0</v>
      </c>
      <c r="L37" s="912">
        <v>0</v>
      </c>
      <c r="M37" s="912">
        <v>0</v>
      </c>
      <c r="N37" s="912">
        <v>0</v>
      </c>
      <c r="O37" s="912">
        <v>0</v>
      </c>
      <c r="P37" s="912">
        <v>0</v>
      </c>
      <c r="Q37" s="912">
        <v>0</v>
      </c>
      <c r="R37" s="912">
        <v>0</v>
      </c>
      <c r="S37" s="912">
        <v>0</v>
      </c>
      <c r="T37" s="912">
        <v>0</v>
      </c>
      <c r="U37" s="912">
        <v>0</v>
      </c>
      <c r="V37" s="912">
        <v>0</v>
      </c>
      <c r="W37" s="912">
        <v>0</v>
      </c>
      <c r="X37" s="912">
        <v>0</v>
      </c>
      <c r="Y37" s="912">
        <v>0</v>
      </c>
      <c r="Z37" s="912">
        <v>0</v>
      </c>
      <c r="AA37" s="912"/>
      <c r="AB37" s="912">
        <v>0</v>
      </c>
      <c r="AC37" s="912">
        <v>0</v>
      </c>
      <c r="AD37" s="912">
        <v>0</v>
      </c>
      <c r="AE37" s="912">
        <v>0</v>
      </c>
      <c r="AF37" s="912">
        <v>0</v>
      </c>
      <c r="AG37" s="913">
        <v>194.97362999999999</v>
      </c>
      <c r="AH37" s="912">
        <v>0</v>
      </c>
      <c r="AI37" s="912">
        <v>0</v>
      </c>
      <c r="AJ37" s="912">
        <v>0</v>
      </c>
      <c r="AK37" s="912"/>
      <c r="AL37" s="912">
        <v>0</v>
      </c>
      <c r="AM37" s="912">
        <v>0</v>
      </c>
      <c r="AN37" s="912">
        <v>0</v>
      </c>
      <c r="AO37" s="912">
        <v>0</v>
      </c>
      <c r="AP37" s="912">
        <v>0</v>
      </c>
      <c r="AQ37" s="912">
        <v>0</v>
      </c>
      <c r="AR37" s="912">
        <v>0</v>
      </c>
      <c r="AS37" s="912">
        <v>0</v>
      </c>
      <c r="AT37" s="912">
        <v>0</v>
      </c>
      <c r="AU37" s="912">
        <v>0</v>
      </c>
      <c r="AV37" s="912">
        <v>0</v>
      </c>
      <c r="AW37" s="912">
        <v>0</v>
      </c>
      <c r="AX37" s="912">
        <v>0</v>
      </c>
      <c r="AY37" s="912">
        <v>0</v>
      </c>
      <c r="AZ37" s="912">
        <v>0</v>
      </c>
      <c r="BA37" s="912">
        <v>0</v>
      </c>
      <c r="BB37" s="912">
        <v>0</v>
      </c>
      <c r="BC37" s="912">
        <v>0</v>
      </c>
      <c r="BD37" s="912">
        <v>0</v>
      </c>
      <c r="BE37" s="912">
        <v>0</v>
      </c>
      <c r="BF37" s="912">
        <v>0</v>
      </c>
      <c r="BG37" s="912">
        <v>0</v>
      </c>
      <c r="BH37" s="912">
        <v>0</v>
      </c>
      <c r="BI37" s="904">
        <v>0</v>
      </c>
      <c r="BJ37" s="904">
        <v>16.45</v>
      </c>
      <c r="BK37" s="914">
        <v>211.42363</v>
      </c>
    </row>
    <row r="38" spans="1:63" s="915" customFormat="1" ht="15.6" thickBot="1">
      <c r="A38" s="906" t="s">
        <v>1077</v>
      </c>
      <c r="B38" s="910" t="s">
        <v>1078</v>
      </c>
      <c r="C38" s="911" t="s">
        <v>1056</v>
      </c>
      <c r="D38" s="904">
        <v>144.47379999999995</v>
      </c>
      <c r="E38" s="904">
        <v>0</v>
      </c>
      <c r="F38" s="912">
        <v>0</v>
      </c>
      <c r="G38" s="912">
        <v>0</v>
      </c>
      <c r="H38" s="912">
        <v>0</v>
      </c>
      <c r="I38" s="912">
        <v>0</v>
      </c>
      <c r="J38" s="912">
        <v>0</v>
      </c>
      <c r="K38" s="912">
        <v>0</v>
      </c>
      <c r="L38" s="912">
        <v>0</v>
      </c>
      <c r="M38" s="912">
        <v>0</v>
      </c>
      <c r="N38" s="912">
        <v>0</v>
      </c>
      <c r="O38" s="912">
        <v>0</v>
      </c>
      <c r="P38" s="912">
        <v>0</v>
      </c>
      <c r="Q38" s="912">
        <v>0</v>
      </c>
      <c r="R38" s="912">
        <v>0</v>
      </c>
      <c r="S38" s="912">
        <v>0</v>
      </c>
      <c r="T38" s="912">
        <v>0</v>
      </c>
      <c r="U38" s="912">
        <v>0</v>
      </c>
      <c r="V38" s="912">
        <v>0</v>
      </c>
      <c r="W38" s="912">
        <v>0</v>
      </c>
      <c r="X38" s="912">
        <v>0</v>
      </c>
      <c r="Y38" s="912">
        <v>0</v>
      </c>
      <c r="Z38" s="912">
        <v>0</v>
      </c>
      <c r="AA38" s="912"/>
      <c r="AB38" s="912">
        <v>0</v>
      </c>
      <c r="AC38" s="912">
        <v>0</v>
      </c>
      <c r="AD38" s="912">
        <v>0</v>
      </c>
      <c r="AE38" s="912">
        <v>0</v>
      </c>
      <c r="AF38" s="912">
        <v>0</v>
      </c>
      <c r="AG38" s="912">
        <v>0</v>
      </c>
      <c r="AH38" s="913">
        <v>144.47379999999995</v>
      </c>
      <c r="AI38" s="912">
        <v>0</v>
      </c>
      <c r="AJ38" s="912">
        <v>0</v>
      </c>
      <c r="AK38" s="912"/>
      <c r="AL38" s="912">
        <v>0</v>
      </c>
      <c r="AM38" s="912">
        <v>0</v>
      </c>
      <c r="AN38" s="912">
        <v>0</v>
      </c>
      <c r="AO38" s="912">
        <v>0</v>
      </c>
      <c r="AP38" s="912">
        <v>0</v>
      </c>
      <c r="AQ38" s="912">
        <v>0</v>
      </c>
      <c r="AR38" s="912">
        <v>0</v>
      </c>
      <c r="AS38" s="912">
        <v>0</v>
      </c>
      <c r="AT38" s="912">
        <v>0</v>
      </c>
      <c r="AU38" s="912">
        <v>0</v>
      </c>
      <c r="AV38" s="912">
        <v>0</v>
      </c>
      <c r="AW38" s="912">
        <v>0</v>
      </c>
      <c r="AX38" s="912">
        <v>0</v>
      </c>
      <c r="AY38" s="912">
        <v>0</v>
      </c>
      <c r="AZ38" s="912">
        <v>0</v>
      </c>
      <c r="BA38" s="912">
        <v>0</v>
      </c>
      <c r="BB38" s="912">
        <v>0</v>
      </c>
      <c r="BC38" s="912">
        <v>0</v>
      </c>
      <c r="BD38" s="912">
        <v>0</v>
      </c>
      <c r="BE38" s="912">
        <v>0</v>
      </c>
      <c r="BF38" s="912">
        <v>0</v>
      </c>
      <c r="BG38" s="912">
        <v>0</v>
      </c>
      <c r="BH38" s="912">
        <v>0</v>
      </c>
      <c r="BI38" s="904">
        <v>0</v>
      </c>
      <c r="BJ38" s="904">
        <v>0.13</v>
      </c>
      <c r="BK38" s="914">
        <v>144.60379999999995</v>
      </c>
    </row>
    <row r="39" spans="1:63" s="915" customFormat="1" ht="15.6" thickBot="1">
      <c r="A39" s="906" t="s">
        <v>1079</v>
      </c>
      <c r="B39" s="910" t="s">
        <v>109</v>
      </c>
      <c r="C39" s="911" t="s">
        <v>1057</v>
      </c>
      <c r="D39" s="904">
        <v>10.902000000000001</v>
      </c>
      <c r="E39" s="904">
        <v>0</v>
      </c>
      <c r="F39" s="912">
        <v>0</v>
      </c>
      <c r="G39" s="912">
        <v>0</v>
      </c>
      <c r="H39" s="912">
        <v>0</v>
      </c>
      <c r="I39" s="912">
        <v>0</v>
      </c>
      <c r="J39" s="912">
        <v>0</v>
      </c>
      <c r="K39" s="912">
        <v>0</v>
      </c>
      <c r="L39" s="912">
        <v>0</v>
      </c>
      <c r="M39" s="912">
        <v>0</v>
      </c>
      <c r="N39" s="912">
        <v>0</v>
      </c>
      <c r="O39" s="912">
        <v>0</v>
      </c>
      <c r="P39" s="912">
        <v>0</v>
      </c>
      <c r="Q39" s="912">
        <v>0</v>
      </c>
      <c r="R39" s="912">
        <v>0</v>
      </c>
      <c r="S39" s="912">
        <v>0</v>
      </c>
      <c r="T39" s="912">
        <v>0</v>
      </c>
      <c r="U39" s="912">
        <v>0</v>
      </c>
      <c r="V39" s="912">
        <v>0</v>
      </c>
      <c r="W39" s="912">
        <v>0</v>
      </c>
      <c r="X39" s="912">
        <v>0</v>
      </c>
      <c r="Y39" s="912">
        <v>0</v>
      </c>
      <c r="Z39" s="912">
        <v>0</v>
      </c>
      <c r="AA39" s="912"/>
      <c r="AB39" s="912">
        <v>0</v>
      </c>
      <c r="AC39" s="912">
        <v>0.05</v>
      </c>
      <c r="AD39" s="912">
        <v>0</v>
      </c>
      <c r="AE39" s="912">
        <v>0</v>
      </c>
      <c r="AF39" s="912">
        <v>0</v>
      </c>
      <c r="AG39" s="912">
        <v>0</v>
      </c>
      <c r="AH39" s="912">
        <v>0</v>
      </c>
      <c r="AI39" s="913">
        <v>10.852</v>
      </c>
      <c r="AJ39" s="912">
        <v>0</v>
      </c>
      <c r="AK39" s="912"/>
      <c r="AL39" s="912">
        <v>0</v>
      </c>
      <c r="AM39" s="912">
        <v>0</v>
      </c>
      <c r="AN39" s="912">
        <v>0</v>
      </c>
      <c r="AO39" s="912">
        <v>0</v>
      </c>
      <c r="AP39" s="912">
        <v>0</v>
      </c>
      <c r="AQ39" s="912">
        <v>0</v>
      </c>
      <c r="AR39" s="912">
        <v>0</v>
      </c>
      <c r="AS39" s="912">
        <v>0</v>
      </c>
      <c r="AT39" s="912">
        <v>0</v>
      </c>
      <c r="AU39" s="912">
        <v>0</v>
      </c>
      <c r="AV39" s="912">
        <v>0</v>
      </c>
      <c r="AW39" s="912">
        <v>0</v>
      </c>
      <c r="AX39" s="912">
        <v>0</v>
      </c>
      <c r="AY39" s="912">
        <v>0</v>
      </c>
      <c r="AZ39" s="912">
        <v>0</v>
      </c>
      <c r="BA39" s="912">
        <v>0</v>
      </c>
      <c r="BB39" s="912">
        <v>0</v>
      </c>
      <c r="BC39" s="912">
        <v>0</v>
      </c>
      <c r="BD39" s="912">
        <v>0</v>
      </c>
      <c r="BE39" s="912">
        <v>0</v>
      </c>
      <c r="BF39" s="912">
        <v>0</v>
      </c>
      <c r="BG39" s="912">
        <v>0</v>
      </c>
      <c r="BH39" s="912">
        <v>0</v>
      </c>
      <c r="BI39" s="904">
        <v>0.05</v>
      </c>
      <c r="BJ39" s="904">
        <v>1.2000000000000002</v>
      </c>
      <c r="BK39" s="914">
        <v>12.102</v>
      </c>
    </row>
    <row r="40" spans="1:63" s="915" customFormat="1" ht="15.6" thickBot="1">
      <c r="A40" s="906" t="s">
        <v>1080</v>
      </c>
      <c r="B40" s="910" t="s">
        <v>1081</v>
      </c>
      <c r="C40" s="911" t="s">
        <v>1058</v>
      </c>
      <c r="D40" s="904">
        <v>17.050019999999996</v>
      </c>
      <c r="E40" s="904">
        <v>0</v>
      </c>
      <c r="F40" s="912">
        <v>0</v>
      </c>
      <c r="G40" s="912">
        <v>0</v>
      </c>
      <c r="H40" s="912">
        <v>0</v>
      </c>
      <c r="I40" s="912">
        <v>0</v>
      </c>
      <c r="J40" s="912">
        <v>0</v>
      </c>
      <c r="K40" s="912">
        <v>0</v>
      </c>
      <c r="L40" s="912">
        <v>0</v>
      </c>
      <c r="M40" s="912">
        <v>0</v>
      </c>
      <c r="N40" s="912">
        <v>0</v>
      </c>
      <c r="O40" s="912">
        <v>0</v>
      </c>
      <c r="P40" s="912">
        <v>0</v>
      </c>
      <c r="Q40" s="912">
        <v>0</v>
      </c>
      <c r="R40" s="912">
        <v>0</v>
      </c>
      <c r="S40" s="912">
        <v>0</v>
      </c>
      <c r="T40" s="912">
        <v>0</v>
      </c>
      <c r="U40" s="912">
        <v>0</v>
      </c>
      <c r="V40" s="912">
        <v>0</v>
      </c>
      <c r="W40" s="912">
        <v>0</v>
      </c>
      <c r="X40" s="912">
        <v>0</v>
      </c>
      <c r="Y40" s="912">
        <v>0</v>
      </c>
      <c r="Z40" s="912">
        <v>0</v>
      </c>
      <c r="AA40" s="912"/>
      <c r="AB40" s="912">
        <v>0</v>
      </c>
      <c r="AC40" s="912">
        <v>0</v>
      </c>
      <c r="AD40" s="912">
        <v>0</v>
      </c>
      <c r="AE40" s="912">
        <v>0</v>
      </c>
      <c r="AF40" s="912">
        <v>0</v>
      </c>
      <c r="AG40" s="912">
        <v>0</v>
      </c>
      <c r="AH40" s="912">
        <v>0</v>
      </c>
      <c r="AI40" s="912">
        <v>0</v>
      </c>
      <c r="AJ40" s="913">
        <v>17.050019999999996</v>
      </c>
      <c r="AK40" s="917"/>
      <c r="AL40" s="912">
        <v>0</v>
      </c>
      <c r="AM40" s="912">
        <v>0</v>
      </c>
      <c r="AN40" s="912">
        <v>0</v>
      </c>
      <c r="AO40" s="912">
        <v>0</v>
      </c>
      <c r="AP40" s="912">
        <v>0</v>
      </c>
      <c r="AQ40" s="912">
        <v>0</v>
      </c>
      <c r="AR40" s="912">
        <v>0</v>
      </c>
      <c r="AS40" s="912">
        <v>0</v>
      </c>
      <c r="AT40" s="912">
        <v>0</v>
      </c>
      <c r="AU40" s="912">
        <v>0</v>
      </c>
      <c r="AV40" s="912">
        <v>0</v>
      </c>
      <c r="AW40" s="912">
        <v>0</v>
      </c>
      <c r="AX40" s="912">
        <v>0</v>
      </c>
      <c r="AY40" s="912">
        <v>0</v>
      </c>
      <c r="AZ40" s="912">
        <v>0</v>
      </c>
      <c r="BA40" s="912">
        <v>0</v>
      </c>
      <c r="BB40" s="912">
        <v>0</v>
      </c>
      <c r="BC40" s="912">
        <v>0</v>
      </c>
      <c r="BD40" s="912">
        <v>0</v>
      </c>
      <c r="BE40" s="912">
        <v>0</v>
      </c>
      <c r="BF40" s="912">
        <v>0</v>
      </c>
      <c r="BG40" s="912">
        <v>0</v>
      </c>
      <c r="BH40" s="912">
        <v>0</v>
      </c>
      <c r="BI40" s="904">
        <v>0</v>
      </c>
      <c r="BJ40" s="904">
        <v>0</v>
      </c>
      <c r="BK40" s="914">
        <v>17.050019999999996</v>
      </c>
    </row>
    <row r="41" spans="1:63" s="915" customFormat="1" ht="15.6" hidden="1" thickBot="1">
      <c r="A41" s="906" t="s">
        <v>1082</v>
      </c>
      <c r="B41" s="90" t="s">
        <v>113</v>
      </c>
      <c r="C41" s="90" t="s">
        <v>114</v>
      </c>
      <c r="D41" s="904"/>
      <c r="E41" s="904"/>
      <c r="F41" s="912"/>
      <c r="G41" s="912"/>
      <c r="H41" s="912"/>
      <c r="I41" s="912"/>
      <c r="J41" s="912"/>
      <c r="K41" s="912"/>
      <c r="L41" s="912"/>
      <c r="M41" s="912"/>
      <c r="N41" s="912"/>
      <c r="O41" s="912"/>
      <c r="P41" s="912"/>
      <c r="Q41" s="912"/>
      <c r="R41" s="912"/>
      <c r="S41" s="912"/>
      <c r="T41" s="912"/>
      <c r="U41" s="912"/>
      <c r="V41" s="912"/>
      <c r="W41" s="912"/>
      <c r="X41" s="912"/>
      <c r="Y41" s="912"/>
      <c r="Z41" s="912"/>
      <c r="AA41" s="912"/>
      <c r="AB41" s="912"/>
      <c r="AC41" s="912"/>
      <c r="AD41" s="912"/>
      <c r="AE41" s="912"/>
      <c r="AF41" s="912"/>
      <c r="AG41" s="912"/>
      <c r="AH41" s="912"/>
      <c r="AI41" s="912"/>
      <c r="AJ41" s="917"/>
      <c r="AK41" s="917"/>
      <c r="AL41" s="912"/>
      <c r="AM41" s="912"/>
      <c r="AN41" s="912"/>
      <c r="AO41" s="912"/>
      <c r="AP41" s="912"/>
      <c r="AQ41" s="912"/>
      <c r="AR41" s="916"/>
      <c r="AS41" s="912"/>
      <c r="AT41" s="912"/>
      <c r="AU41" s="912"/>
      <c r="AV41" s="912"/>
      <c r="AW41" s="912"/>
      <c r="AX41" s="912"/>
      <c r="AY41" s="912"/>
      <c r="AZ41" s="912"/>
      <c r="BA41" s="912"/>
      <c r="BB41" s="912"/>
      <c r="BC41" s="912"/>
      <c r="BD41" s="912"/>
      <c r="BE41" s="912"/>
      <c r="BF41" s="912"/>
      <c r="BG41" s="912"/>
      <c r="BH41" s="912"/>
      <c r="BI41" s="904"/>
      <c r="BJ41" s="904"/>
      <c r="BK41" s="914"/>
    </row>
    <row r="42" spans="1:63" s="915" customFormat="1" ht="15.6" thickBot="1">
      <c r="A42" s="906" t="s">
        <v>1082</v>
      </c>
      <c r="B42" s="910" t="s">
        <v>115</v>
      </c>
      <c r="C42" s="910" t="s">
        <v>116</v>
      </c>
      <c r="D42" s="904">
        <v>1.752</v>
      </c>
      <c r="E42" s="904">
        <v>0</v>
      </c>
      <c r="F42" s="912">
        <v>0</v>
      </c>
      <c r="G42" s="912">
        <v>0</v>
      </c>
      <c r="H42" s="912">
        <v>0</v>
      </c>
      <c r="I42" s="912">
        <v>0</v>
      </c>
      <c r="J42" s="912">
        <v>0</v>
      </c>
      <c r="K42" s="912">
        <v>0</v>
      </c>
      <c r="L42" s="912">
        <v>0</v>
      </c>
      <c r="M42" s="912">
        <v>0</v>
      </c>
      <c r="N42" s="912">
        <v>0</v>
      </c>
      <c r="O42" s="912">
        <v>0</v>
      </c>
      <c r="P42" s="912">
        <v>0</v>
      </c>
      <c r="Q42" s="912">
        <v>0</v>
      </c>
      <c r="R42" s="912">
        <v>0</v>
      </c>
      <c r="S42" s="912">
        <v>0</v>
      </c>
      <c r="T42" s="912">
        <v>0</v>
      </c>
      <c r="U42" s="912">
        <v>0</v>
      </c>
      <c r="V42" s="912">
        <v>0</v>
      </c>
      <c r="W42" s="912">
        <v>0</v>
      </c>
      <c r="X42" s="912">
        <v>0</v>
      </c>
      <c r="Y42" s="912">
        <v>0</v>
      </c>
      <c r="Z42" s="912">
        <v>0</v>
      </c>
      <c r="AA42" s="912"/>
      <c r="AB42" s="912">
        <v>0</v>
      </c>
      <c r="AC42" s="912">
        <v>0</v>
      </c>
      <c r="AD42" s="912">
        <v>0</v>
      </c>
      <c r="AE42" s="912">
        <v>0</v>
      </c>
      <c r="AF42" s="912">
        <v>0</v>
      </c>
      <c r="AG42" s="912">
        <v>0</v>
      </c>
      <c r="AH42" s="912">
        <v>0</v>
      </c>
      <c r="AI42" s="912">
        <v>0</v>
      </c>
      <c r="AJ42" s="912">
        <v>0</v>
      </c>
      <c r="AK42" s="912"/>
      <c r="AL42" s="913">
        <v>1.752</v>
      </c>
      <c r="AM42" s="912">
        <v>0</v>
      </c>
      <c r="AN42" s="912">
        <v>0</v>
      </c>
      <c r="AO42" s="912">
        <v>0</v>
      </c>
      <c r="AP42" s="912">
        <v>0</v>
      </c>
      <c r="AQ42" s="912">
        <v>0</v>
      </c>
      <c r="AR42" s="912">
        <v>0</v>
      </c>
      <c r="AS42" s="912">
        <v>0</v>
      </c>
      <c r="AT42" s="912">
        <v>0</v>
      </c>
      <c r="AU42" s="912">
        <v>0</v>
      </c>
      <c r="AV42" s="912">
        <v>0</v>
      </c>
      <c r="AW42" s="912">
        <v>0</v>
      </c>
      <c r="AX42" s="912">
        <v>0</v>
      </c>
      <c r="AY42" s="912">
        <v>0</v>
      </c>
      <c r="AZ42" s="912">
        <v>0</v>
      </c>
      <c r="BA42" s="912">
        <v>0</v>
      </c>
      <c r="BB42" s="912">
        <v>0</v>
      </c>
      <c r="BC42" s="912">
        <v>0</v>
      </c>
      <c r="BD42" s="912">
        <v>0</v>
      </c>
      <c r="BE42" s="912">
        <v>0</v>
      </c>
      <c r="BF42" s="912">
        <v>0</v>
      </c>
      <c r="BG42" s="912">
        <v>0</v>
      </c>
      <c r="BH42" s="912">
        <v>0</v>
      </c>
      <c r="BI42" s="904">
        <v>0</v>
      </c>
      <c r="BJ42" s="904">
        <v>0</v>
      </c>
      <c r="BK42" s="914">
        <v>1.752</v>
      </c>
    </row>
    <row r="43" spans="1:63" s="915" customFormat="1" ht="15.6" thickBot="1">
      <c r="A43" s="906" t="s">
        <v>1083</v>
      </c>
      <c r="B43" s="910" t="s">
        <v>117</v>
      </c>
      <c r="C43" s="911" t="s">
        <v>118</v>
      </c>
      <c r="D43" s="904">
        <v>48.559000000000005</v>
      </c>
      <c r="E43" s="904">
        <v>0</v>
      </c>
      <c r="F43" s="912">
        <v>0</v>
      </c>
      <c r="G43" s="912">
        <v>0</v>
      </c>
      <c r="H43" s="912">
        <v>0</v>
      </c>
      <c r="I43" s="912">
        <v>0</v>
      </c>
      <c r="J43" s="912">
        <v>0</v>
      </c>
      <c r="K43" s="912">
        <v>0</v>
      </c>
      <c r="L43" s="912">
        <v>0</v>
      </c>
      <c r="M43" s="912">
        <v>0</v>
      </c>
      <c r="N43" s="912">
        <v>0</v>
      </c>
      <c r="O43" s="912">
        <v>0</v>
      </c>
      <c r="P43" s="912">
        <v>0</v>
      </c>
      <c r="Q43" s="912">
        <v>0</v>
      </c>
      <c r="R43" s="912">
        <v>0</v>
      </c>
      <c r="S43" s="912">
        <v>0</v>
      </c>
      <c r="T43" s="912">
        <v>0</v>
      </c>
      <c r="U43" s="912">
        <v>0</v>
      </c>
      <c r="V43" s="912">
        <v>0</v>
      </c>
      <c r="W43" s="912">
        <v>0</v>
      </c>
      <c r="X43" s="912">
        <v>0</v>
      </c>
      <c r="Y43" s="912">
        <v>0</v>
      </c>
      <c r="Z43" s="912">
        <v>0</v>
      </c>
      <c r="AA43" s="912"/>
      <c r="AB43" s="912">
        <v>0</v>
      </c>
      <c r="AC43" s="912">
        <v>0</v>
      </c>
      <c r="AD43" s="912">
        <v>0</v>
      </c>
      <c r="AE43" s="912">
        <v>0</v>
      </c>
      <c r="AF43" s="912">
        <v>0</v>
      </c>
      <c r="AG43" s="912">
        <v>0</v>
      </c>
      <c r="AH43" s="912">
        <v>0</v>
      </c>
      <c r="AI43" s="912">
        <v>0</v>
      </c>
      <c r="AJ43" s="912">
        <v>0</v>
      </c>
      <c r="AK43" s="912"/>
      <c r="AL43" s="912">
        <v>0</v>
      </c>
      <c r="AM43" s="913">
        <v>48.559000000000005</v>
      </c>
      <c r="AN43" s="912">
        <v>0</v>
      </c>
      <c r="AO43" s="912">
        <v>0</v>
      </c>
      <c r="AP43" s="912">
        <v>0</v>
      </c>
      <c r="AQ43" s="912">
        <v>0</v>
      </c>
      <c r="AR43" s="912">
        <v>0</v>
      </c>
      <c r="AS43" s="912">
        <v>0</v>
      </c>
      <c r="AT43" s="912">
        <v>0</v>
      </c>
      <c r="AU43" s="912">
        <v>0</v>
      </c>
      <c r="AV43" s="912">
        <v>0</v>
      </c>
      <c r="AW43" s="912">
        <v>0</v>
      </c>
      <c r="AX43" s="912">
        <v>0</v>
      </c>
      <c r="AY43" s="912">
        <v>0</v>
      </c>
      <c r="AZ43" s="912">
        <v>0</v>
      </c>
      <c r="BA43" s="912">
        <v>0</v>
      </c>
      <c r="BB43" s="912">
        <v>0</v>
      </c>
      <c r="BC43" s="912">
        <v>0</v>
      </c>
      <c r="BD43" s="912">
        <v>0</v>
      </c>
      <c r="BE43" s="912">
        <v>0</v>
      </c>
      <c r="BF43" s="912">
        <v>0</v>
      </c>
      <c r="BG43" s="912">
        <v>0</v>
      </c>
      <c r="BH43" s="912">
        <v>0</v>
      </c>
      <c r="BI43" s="904">
        <v>0</v>
      </c>
      <c r="BJ43" s="904">
        <v>7.3699999999999992</v>
      </c>
      <c r="BK43" s="914">
        <v>55.929000000000002</v>
      </c>
    </row>
    <row r="44" spans="1:63" s="915" customFormat="1" ht="15.6" thickBot="1">
      <c r="A44" s="906" t="s">
        <v>1084</v>
      </c>
      <c r="B44" s="910" t="s">
        <v>119</v>
      </c>
      <c r="C44" s="911" t="s">
        <v>120</v>
      </c>
      <c r="D44" s="904">
        <v>88.704850000000008</v>
      </c>
      <c r="E44" s="904">
        <v>0</v>
      </c>
      <c r="F44" s="912">
        <v>0</v>
      </c>
      <c r="G44" s="912">
        <v>0</v>
      </c>
      <c r="H44" s="912">
        <v>0</v>
      </c>
      <c r="I44" s="912">
        <v>0</v>
      </c>
      <c r="J44" s="912">
        <v>0</v>
      </c>
      <c r="K44" s="912">
        <v>0</v>
      </c>
      <c r="L44" s="912">
        <v>0</v>
      </c>
      <c r="M44" s="912">
        <v>0</v>
      </c>
      <c r="N44" s="912">
        <v>0</v>
      </c>
      <c r="O44" s="912">
        <v>0</v>
      </c>
      <c r="P44" s="912">
        <v>0</v>
      </c>
      <c r="Q44" s="912">
        <v>0</v>
      </c>
      <c r="R44" s="912">
        <v>0</v>
      </c>
      <c r="S44" s="912">
        <v>0</v>
      </c>
      <c r="T44" s="912">
        <v>0</v>
      </c>
      <c r="U44" s="912">
        <v>0</v>
      </c>
      <c r="V44" s="912">
        <v>0</v>
      </c>
      <c r="W44" s="912">
        <v>0</v>
      </c>
      <c r="X44" s="912">
        <v>0</v>
      </c>
      <c r="Y44" s="912">
        <v>0</v>
      </c>
      <c r="Z44" s="912">
        <v>0</v>
      </c>
      <c r="AA44" s="912"/>
      <c r="AB44" s="912">
        <v>0</v>
      </c>
      <c r="AC44" s="912">
        <v>0.16</v>
      </c>
      <c r="AD44" s="912">
        <v>0</v>
      </c>
      <c r="AE44" s="912">
        <v>0</v>
      </c>
      <c r="AF44" s="912">
        <v>0</v>
      </c>
      <c r="AG44" s="912">
        <v>0</v>
      </c>
      <c r="AH44" s="912">
        <v>0</v>
      </c>
      <c r="AI44" s="912">
        <v>0</v>
      </c>
      <c r="AJ44" s="912">
        <v>0</v>
      </c>
      <c r="AK44" s="912"/>
      <c r="AL44" s="912">
        <v>0</v>
      </c>
      <c r="AM44" s="912">
        <v>0</v>
      </c>
      <c r="AN44" s="913">
        <v>87.854850000000013</v>
      </c>
      <c r="AO44" s="912">
        <v>0</v>
      </c>
      <c r="AP44" s="912">
        <v>0</v>
      </c>
      <c r="AQ44" s="912">
        <v>0</v>
      </c>
      <c r="AR44" s="912">
        <v>0</v>
      </c>
      <c r="AS44" s="912">
        <v>0</v>
      </c>
      <c r="AT44" s="912">
        <v>0</v>
      </c>
      <c r="AU44" s="912">
        <v>0.66999999999999993</v>
      </c>
      <c r="AV44" s="912">
        <v>0</v>
      </c>
      <c r="AW44" s="912">
        <v>0</v>
      </c>
      <c r="AX44" s="912">
        <v>0</v>
      </c>
      <c r="AY44" s="912">
        <v>0</v>
      </c>
      <c r="AZ44" s="912">
        <v>0</v>
      </c>
      <c r="BA44" s="912">
        <v>0</v>
      </c>
      <c r="BB44" s="912">
        <v>0</v>
      </c>
      <c r="BC44" s="912">
        <v>0.02</v>
      </c>
      <c r="BD44" s="912">
        <v>0</v>
      </c>
      <c r="BE44" s="912">
        <v>0</v>
      </c>
      <c r="BF44" s="912">
        <v>0</v>
      </c>
      <c r="BG44" s="912">
        <v>0</v>
      </c>
      <c r="BH44" s="912">
        <v>0</v>
      </c>
      <c r="BI44" s="904">
        <v>0.85</v>
      </c>
      <c r="BJ44" s="904">
        <v>-0.85</v>
      </c>
      <c r="BK44" s="914">
        <v>87.854850000000013</v>
      </c>
    </row>
    <row r="45" spans="1:63" s="915" customFormat="1" ht="30.9" thickBot="1">
      <c r="A45" s="906" t="s">
        <v>1085</v>
      </c>
      <c r="B45" s="910" t="s">
        <v>339</v>
      </c>
      <c r="C45" s="911" t="s">
        <v>122</v>
      </c>
      <c r="D45" s="904">
        <v>157.464</v>
      </c>
      <c r="E45" s="904">
        <v>0</v>
      </c>
      <c r="F45" s="912">
        <v>0</v>
      </c>
      <c r="G45" s="912">
        <v>0</v>
      </c>
      <c r="H45" s="912">
        <v>0</v>
      </c>
      <c r="I45" s="912">
        <v>0</v>
      </c>
      <c r="J45" s="912">
        <v>0</v>
      </c>
      <c r="K45" s="912">
        <v>0</v>
      </c>
      <c r="L45" s="912">
        <v>0</v>
      </c>
      <c r="M45" s="912">
        <v>0</v>
      </c>
      <c r="N45" s="912">
        <v>0</v>
      </c>
      <c r="O45" s="912">
        <v>0</v>
      </c>
      <c r="P45" s="912">
        <v>0</v>
      </c>
      <c r="Q45" s="912">
        <v>0</v>
      </c>
      <c r="R45" s="912">
        <v>0</v>
      </c>
      <c r="S45" s="912">
        <v>0</v>
      </c>
      <c r="T45" s="912">
        <v>0</v>
      </c>
      <c r="U45" s="912">
        <v>0</v>
      </c>
      <c r="V45" s="912">
        <v>0</v>
      </c>
      <c r="W45" s="912">
        <v>0</v>
      </c>
      <c r="X45" s="912">
        <v>0.12</v>
      </c>
      <c r="Y45" s="912">
        <v>0</v>
      </c>
      <c r="Z45" s="912">
        <v>0</v>
      </c>
      <c r="AA45" s="912"/>
      <c r="AB45" s="912">
        <v>0</v>
      </c>
      <c r="AC45" s="912">
        <v>1.6300000000000003</v>
      </c>
      <c r="AD45" s="912">
        <v>0.5</v>
      </c>
      <c r="AE45" s="912">
        <v>0</v>
      </c>
      <c r="AF45" s="912">
        <v>0</v>
      </c>
      <c r="AG45" s="912">
        <v>0.04</v>
      </c>
      <c r="AH45" s="912">
        <v>0</v>
      </c>
      <c r="AI45" s="912">
        <v>0</v>
      </c>
      <c r="AJ45" s="912">
        <v>0</v>
      </c>
      <c r="AK45" s="912"/>
      <c r="AL45" s="912">
        <v>0</v>
      </c>
      <c r="AM45" s="912">
        <v>0</v>
      </c>
      <c r="AN45" s="912">
        <v>0</v>
      </c>
      <c r="AO45" s="913">
        <v>152.654</v>
      </c>
      <c r="AP45" s="912">
        <v>0</v>
      </c>
      <c r="AQ45" s="912">
        <v>0</v>
      </c>
      <c r="AR45" s="912">
        <v>0</v>
      </c>
      <c r="AS45" s="912">
        <v>0</v>
      </c>
      <c r="AT45" s="912">
        <v>1.37</v>
      </c>
      <c r="AU45" s="912">
        <v>1.1500000000000001</v>
      </c>
      <c r="AV45" s="912">
        <v>0</v>
      </c>
      <c r="AW45" s="912">
        <v>0</v>
      </c>
      <c r="AX45" s="912">
        <v>0</v>
      </c>
      <c r="AY45" s="912">
        <v>0</v>
      </c>
      <c r="AZ45" s="912">
        <v>0</v>
      </c>
      <c r="BA45" s="912">
        <v>0</v>
      </c>
      <c r="BB45" s="912">
        <v>0</v>
      </c>
      <c r="BC45" s="912">
        <v>0</v>
      </c>
      <c r="BD45" s="912">
        <v>0</v>
      </c>
      <c r="BE45" s="912">
        <v>0</v>
      </c>
      <c r="BF45" s="912">
        <v>0</v>
      </c>
      <c r="BG45" s="912">
        <v>0</v>
      </c>
      <c r="BH45" s="912">
        <v>0</v>
      </c>
      <c r="BI45" s="904">
        <v>4.8100000000000005</v>
      </c>
      <c r="BJ45" s="904">
        <v>-2.7300000000000004</v>
      </c>
      <c r="BK45" s="914">
        <v>154.73399999999998</v>
      </c>
    </row>
    <row r="46" spans="1:63" s="915" customFormat="1" ht="15.6" thickBot="1">
      <c r="A46" s="906" t="s">
        <v>1086</v>
      </c>
      <c r="B46" s="910" t="s">
        <v>1087</v>
      </c>
      <c r="C46" s="911" t="s">
        <v>1059</v>
      </c>
      <c r="D46" s="904">
        <v>7.2039999999999997</v>
      </c>
      <c r="E46" s="904">
        <v>0</v>
      </c>
      <c r="F46" s="912">
        <v>0</v>
      </c>
      <c r="G46" s="912">
        <v>0</v>
      </c>
      <c r="H46" s="912">
        <v>0</v>
      </c>
      <c r="I46" s="912">
        <v>0</v>
      </c>
      <c r="J46" s="912">
        <v>0</v>
      </c>
      <c r="K46" s="912">
        <v>0</v>
      </c>
      <c r="L46" s="912">
        <v>0</v>
      </c>
      <c r="M46" s="912">
        <v>0</v>
      </c>
      <c r="N46" s="912">
        <v>0</v>
      </c>
      <c r="O46" s="912">
        <v>0</v>
      </c>
      <c r="P46" s="912">
        <v>0</v>
      </c>
      <c r="Q46" s="912">
        <v>0</v>
      </c>
      <c r="R46" s="912">
        <v>0</v>
      </c>
      <c r="S46" s="912">
        <v>0</v>
      </c>
      <c r="T46" s="912">
        <v>0</v>
      </c>
      <c r="U46" s="912">
        <v>0</v>
      </c>
      <c r="V46" s="912">
        <v>0</v>
      </c>
      <c r="W46" s="912">
        <v>0</v>
      </c>
      <c r="X46" s="912">
        <v>0</v>
      </c>
      <c r="Y46" s="912">
        <v>0</v>
      </c>
      <c r="Z46" s="912">
        <v>0</v>
      </c>
      <c r="AA46" s="912"/>
      <c r="AB46" s="912">
        <v>0</v>
      </c>
      <c r="AC46" s="912">
        <v>0</v>
      </c>
      <c r="AD46" s="912">
        <v>0</v>
      </c>
      <c r="AE46" s="912">
        <v>0</v>
      </c>
      <c r="AF46" s="912">
        <v>0</v>
      </c>
      <c r="AG46" s="912">
        <v>0</v>
      </c>
      <c r="AH46" s="912">
        <v>0</v>
      </c>
      <c r="AI46" s="912">
        <v>0</v>
      </c>
      <c r="AJ46" s="912">
        <v>0</v>
      </c>
      <c r="AK46" s="912"/>
      <c r="AL46" s="912">
        <v>0</v>
      </c>
      <c r="AM46" s="912">
        <v>0</v>
      </c>
      <c r="AN46" s="912">
        <v>0</v>
      </c>
      <c r="AO46" s="912">
        <v>0</v>
      </c>
      <c r="AP46" s="913">
        <v>7.2039999999999997</v>
      </c>
      <c r="AQ46" s="912">
        <v>0</v>
      </c>
      <c r="AR46" s="912">
        <v>0</v>
      </c>
      <c r="AS46" s="912">
        <v>0</v>
      </c>
      <c r="AT46" s="912">
        <v>0</v>
      </c>
      <c r="AU46" s="912">
        <v>0</v>
      </c>
      <c r="AV46" s="912">
        <v>0</v>
      </c>
      <c r="AW46" s="912">
        <v>0</v>
      </c>
      <c r="AX46" s="912">
        <v>0</v>
      </c>
      <c r="AY46" s="912">
        <v>0</v>
      </c>
      <c r="AZ46" s="912">
        <v>0</v>
      </c>
      <c r="BA46" s="912">
        <v>0</v>
      </c>
      <c r="BB46" s="912">
        <v>0</v>
      </c>
      <c r="BC46" s="912">
        <v>0</v>
      </c>
      <c r="BD46" s="912">
        <v>0</v>
      </c>
      <c r="BE46" s="912">
        <v>0</v>
      </c>
      <c r="BF46" s="912">
        <v>0</v>
      </c>
      <c r="BG46" s="912">
        <v>0</v>
      </c>
      <c r="BH46" s="912">
        <v>0</v>
      </c>
      <c r="BI46" s="904">
        <v>0</v>
      </c>
      <c r="BJ46" s="904">
        <v>0.3</v>
      </c>
      <c r="BK46" s="914">
        <v>7.5039999999999996</v>
      </c>
    </row>
    <row r="47" spans="1:63" s="915" customFormat="1" ht="15.6" thickBot="1">
      <c r="A47" s="906" t="s">
        <v>1088</v>
      </c>
      <c r="B47" s="910" t="s">
        <v>341</v>
      </c>
      <c r="C47" s="911" t="s">
        <v>1060</v>
      </c>
      <c r="D47" s="904">
        <v>5.4032100000000005</v>
      </c>
      <c r="E47" s="904">
        <v>0</v>
      </c>
      <c r="F47" s="912">
        <v>0</v>
      </c>
      <c r="G47" s="912">
        <v>0</v>
      </c>
      <c r="H47" s="912">
        <v>0</v>
      </c>
      <c r="I47" s="912">
        <v>0</v>
      </c>
      <c r="J47" s="912">
        <v>0</v>
      </c>
      <c r="K47" s="912">
        <v>0</v>
      </c>
      <c r="L47" s="912">
        <v>0</v>
      </c>
      <c r="M47" s="912">
        <v>0</v>
      </c>
      <c r="N47" s="912">
        <v>0</v>
      </c>
      <c r="O47" s="912">
        <v>0</v>
      </c>
      <c r="P47" s="912">
        <v>0</v>
      </c>
      <c r="Q47" s="912">
        <v>0</v>
      </c>
      <c r="R47" s="912">
        <v>0</v>
      </c>
      <c r="S47" s="912">
        <v>0</v>
      </c>
      <c r="T47" s="912">
        <v>0</v>
      </c>
      <c r="U47" s="912">
        <v>0</v>
      </c>
      <c r="V47" s="912">
        <v>0</v>
      </c>
      <c r="W47" s="912">
        <v>0</v>
      </c>
      <c r="X47" s="912">
        <v>0</v>
      </c>
      <c r="Y47" s="912">
        <v>0</v>
      </c>
      <c r="Z47" s="912">
        <v>0</v>
      </c>
      <c r="AA47" s="912"/>
      <c r="AB47" s="912">
        <v>0</v>
      </c>
      <c r="AC47" s="912">
        <v>0.04</v>
      </c>
      <c r="AD47" s="912">
        <v>0</v>
      </c>
      <c r="AE47" s="912">
        <v>0</v>
      </c>
      <c r="AF47" s="912">
        <v>0</v>
      </c>
      <c r="AG47" s="912">
        <v>0</v>
      </c>
      <c r="AH47" s="912">
        <v>0</v>
      </c>
      <c r="AI47" s="912">
        <v>0</v>
      </c>
      <c r="AJ47" s="912">
        <v>0</v>
      </c>
      <c r="AK47" s="912"/>
      <c r="AL47" s="912">
        <v>0</v>
      </c>
      <c r="AM47" s="912">
        <v>0</v>
      </c>
      <c r="AN47" s="912">
        <v>0</v>
      </c>
      <c r="AO47" s="912">
        <v>0</v>
      </c>
      <c r="AP47" s="912">
        <v>0</v>
      </c>
      <c r="AQ47" s="913">
        <v>5.3632099999999996</v>
      </c>
      <c r="AR47" s="912">
        <v>0</v>
      </c>
      <c r="AS47" s="912">
        <v>0</v>
      </c>
      <c r="AT47" s="912">
        <v>0</v>
      </c>
      <c r="AU47" s="912">
        <v>0</v>
      </c>
      <c r="AV47" s="912">
        <v>0</v>
      </c>
      <c r="AW47" s="912">
        <v>0</v>
      </c>
      <c r="AX47" s="912">
        <v>0</v>
      </c>
      <c r="AY47" s="912">
        <v>0</v>
      </c>
      <c r="AZ47" s="912">
        <v>0</v>
      </c>
      <c r="BA47" s="912">
        <v>0</v>
      </c>
      <c r="BB47" s="912">
        <v>0</v>
      </c>
      <c r="BC47" s="912">
        <v>0</v>
      </c>
      <c r="BD47" s="912">
        <v>0</v>
      </c>
      <c r="BE47" s="912">
        <v>0</v>
      </c>
      <c r="BF47" s="912">
        <v>0</v>
      </c>
      <c r="BG47" s="912">
        <v>0</v>
      </c>
      <c r="BH47" s="912">
        <v>0</v>
      </c>
      <c r="BI47" s="904">
        <v>0.04</v>
      </c>
      <c r="BJ47" s="904">
        <v>-0.04</v>
      </c>
      <c r="BK47" s="914">
        <v>5.3632099999999996</v>
      </c>
    </row>
    <row r="48" spans="1:63" s="915" customFormat="1" ht="15.6" thickBot="1">
      <c r="A48" s="906" t="s">
        <v>1089</v>
      </c>
      <c r="B48" s="910" t="s">
        <v>127</v>
      </c>
      <c r="C48" s="911" t="s">
        <v>128</v>
      </c>
      <c r="D48" s="904">
        <v>12.421170000000002</v>
      </c>
      <c r="E48" s="904">
        <v>0</v>
      </c>
      <c r="F48" s="912">
        <v>0</v>
      </c>
      <c r="G48" s="912">
        <v>0</v>
      </c>
      <c r="H48" s="912">
        <v>0</v>
      </c>
      <c r="I48" s="912">
        <v>0</v>
      </c>
      <c r="J48" s="912">
        <v>0</v>
      </c>
      <c r="K48" s="912">
        <v>0</v>
      </c>
      <c r="L48" s="912">
        <v>0</v>
      </c>
      <c r="M48" s="912">
        <v>0</v>
      </c>
      <c r="N48" s="912">
        <v>0</v>
      </c>
      <c r="O48" s="912">
        <v>0</v>
      </c>
      <c r="P48" s="912">
        <v>0</v>
      </c>
      <c r="Q48" s="912">
        <v>0</v>
      </c>
      <c r="R48" s="912">
        <v>0</v>
      </c>
      <c r="S48" s="912">
        <v>0</v>
      </c>
      <c r="T48" s="912">
        <v>0</v>
      </c>
      <c r="U48" s="912">
        <v>0</v>
      </c>
      <c r="V48" s="912">
        <v>0</v>
      </c>
      <c r="W48" s="912">
        <v>0</v>
      </c>
      <c r="X48" s="912">
        <v>0</v>
      </c>
      <c r="Y48" s="912">
        <v>0</v>
      </c>
      <c r="Z48" s="912">
        <v>0</v>
      </c>
      <c r="AA48" s="912"/>
      <c r="AB48" s="912">
        <v>0</v>
      </c>
      <c r="AC48" s="912">
        <v>0</v>
      </c>
      <c r="AD48" s="912">
        <v>0</v>
      </c>
      <c r="AE48" s="912">
        <v>0</v>
      </c>
      <c r="AF48" s="912">
        <v>0</v>
      </c>
      <c r="AG48" s="912">
        <v>0</v>
      </c>
      <c r="AH48" s="912">
        <v>0</v>
      </c>
      <c r="AI48" s="912">
        <v>0</v>
      </c>
      <c r="AJ48" s="912">
        <v>0</v>
      </c>
      <c r="AK48" s="916"/>
      <c r="AL48" s="912">
        <v>0</v>
      </c>
      <c r="AM48" s="912">
        <v>0</v>
      </c>
      <c r="AN48" s="912">
        <v>0</v>
      </c>
      <c r="AO48" s="912">
        <v>0</v>
      </c>
      <c r="AP48" s="912">
        <v>0</v>
      </c>
      <c r="AQ48" s="912">
        <v>0</v>
      </c>
      <c r="AR48" s="913">
        <v>12.421170000000002</v>
      </c>
      <c r="AS48" s="912">
        <v>0</v>
      </c>
      <c r="AT48" s="912">
        <v>0</v>
      </c>
      <c r="AU48" s="912">
        <v>0</v>
      </c>
      <c r="AV48" s="912">
        <v>0</v>
      </c>
      <c r="AW48" s="912">
        <v>0</v>
      </c>
      <c r="AX48" s="912">
        <v>0</v>
      </c>
      <c r="AY48" s="912">
        <v>0</v>
      </c>
      <c r="AZ48" s="912">
        <v>0</v>
      </c>
      <c r="BA48" s="912">
        <v>0</v>
      </c>
      <c r="BB48" s="912">
        <v>0</v>
      </c>
      <c r="BC48" s="912">
        <v>0</v>
      </c>
      <c r="BD48" s="912">
        <v>0</v>
      </c>
      <c r="BE48" s="912">
        <v>0</v>
      </c>
      <c r="BF48" s="912">
        <v>0</v>
      </c>
      <c r="BG48" s="912">
        <v>0</v>
      </c>
      <c r="BH48" s="912">
        <v>0</v>
      </c>
      <c r="BI48" s="904">
        <v>0</v>
      </c>
      <c r="BJ48" s="904">
        <v>0.34</v>
      </c>
      <c r="BK48" s="914">
        <v>12.761170000000002</v>
      </c>
    </row>
    <row r="49" spans="1:63" s="872" customFormat="1" ht="15.6" thickBot="1">
      <c r="A49" s="830" t="s">
        <v>91</v>
      </c>
      <c r="B49" s="900" t="s">
        <v>130</v>
      </c>
      <c r="C49" s="874" t="s">
        <v>131</v>
      </c>
      <c r="D49" s="901">
        <v>5.1999999999999993</v>
      </c>
      <c r="E49" s="901">
        <v>0</v>
      </c>
      <c r="F49" s="903">
        <v>0</v>
      </c>
      <c r="G49" s="903">
        <v>0</v>
      </c>
      <c r="H49" s="903">
        <v>0</v>
      </c>
      <c r="I49" s="903">
        <v>0</v>
      </c>
      <c r="J49" s="903">
        <v>0</v>
      </c>
      <c r="K49" s="903">
        <v>0</v>
      </c>
      <c r="L49" s="903">
        <v>0</v>
      </c>
      <c r="M49" s="903">
        <v>0</v>
      </c>
      <c r="N49" s="903">
        <v>0</v>
      </c>
      <c r="O49" s="903">
        <v>0</v>
      </c>
      <c r="P49" s="903">
        <v>0</v>
      </c>
      <c r="Q49" s="903">
        <v>0</v>
      </c>
      <c r="R49" s="903">
        <v>0</v>
      </c>
      <c r="S49" s="903">
        <v>0</v>
      </c>
      <c r="T49" s="903">
        <v>0</v>
      </c>
      <c r="U49" s="903">
        <v>0</v>
      </c>
      <c r="V49" s="903">
        <v>0</v>
      </c>
      <c r="W49" s="903">
        <v>0</v>
      </c>
      <c r="X49" s="903">
        <v>0</v>
      </c>
      <c r="Y49" s="903">
        <v>0</v>
      </c>
      <c r="Z49" s="903">
        <v>0</v>
      </c>
      <c r="AA49" s="903"/>
      <c r="AB49" s="903">
        <v>0</v>
      </c>
      <c r="AC49" s="903">
        <v>0</v>
      </c>
      <c r="AD49" s="903">
        <v>0</v>
      </c>
      <c r="AE49" s="903">
        <v>0</v>
      </c>
      <c r="AF49" s="903">
        <v>0</v>
      </c>
      <c r="AG49" s="903">
        <v>0</v>
      </c>
      <c r="AH49" s="903">
        <v>0</v>
      </c>
      <c r="AI49" s="903">
        <v>0</v>
      </c>
      <c r="AJ49" s="903">
        <v>0</v>
      </c>
      <c r="AK49" s="903"/>
      <c r="AL49" s="903">
        <v>0</v>
      </c>
      <c r="AM49" s="903">
        <v>0</v>
      </c>
      <c r="AN49" s="903">
        <v>0</v>
      </c>
      <c r="AO49" s="903">
        <v>0</v>
      </c>
      <c r="AP49" s="903">
        <v>0</v>
      </c>
      <c r="AQ49" s="903">
        <v>0</v>
      </c>
      <c r="AR49" s="903">
        <v>0</v>
      </c>
      <c r="AS49" s="888">
        <v>5.1999999999999993</v>
      </c>
      <c r="AT49" s="903">
        <v>0</v>
      </c>
      <c r="AU49" s="903">
        <v>0</v>
      </c>
      <c r="AV49" s="903">
        <v>0</v>
      </c>
      <c r="AW49" s="903">
        <v>0</v>
      </c>
      <c r="AX49" s="903">
        <v>0</v>
      </c>
      <c r="AY49" s="903">
        <v>0</v>
      </c>
      <c r="AZ49" s="903">
        <v>0</v>
      </c>
      <c r="BA49" s="903">
        <v>0</v>
      </c>
      <c r="BB49" s="903">
        <v>0</v>
      </c>
      <c r="BC49" s="903">
        <v>0</v>
      </c>
      <c r="BD49" s="903">
        <v>0</v>
      </c>
      <c r="BE49" s="903">
        <v>0</v>
      </c>
      <c r="BF49" s="903">
        <v>0</v>
      </c>
      <c r="BG49" s="903">
        <v>0</v>
      </c>
      <c r="BH49" s="903">
        <v>0</v>
      </c>
      <c r="BI49" s="901">
        <v>0</v>
      </c>
      <c r="BJ49" s="901">
        <v>0</v>
      </c>
      <c r="BK49" s="905">
        <v>5.1999999999999993</v>
      </c>
    </row>
    <row r="50" spans="1:63" s="872" customFormat="1" ht="15.6" thickBot="1">
      <c r="A50" s="830" t="s">
        <v>94</v>
      </c>
      <c r="B50" s="900" t="s">
        <v>139</v>
      </c>
      <c r="C50" s="874" t="s">
        <v>140</v>
      </c>
      <c r="D50" s="901">
        <v>606.39200000000005</v>
      </c>
      <c r="E50" s="901">
        <v>0</v>
      </c>
      <c r="F50" s="903">
        <v>0</v>
      </c>
      <c r="G50" s="903">
        <v>0</v>
      </c>
      <c r="H50" s="903">
        <v>0</v>
      </c>
      <c r="I50" s="903">
        <v>0</v>
      </c>
      <c r="J50" s="903">
        <v>0</v>
      </c>
      <c r="K50" s="903">
        <v>0</v>
      </c>
      <c r="L50" s="903">
        <v>0</v>
      </c>
      <c r="M50" s="903">
        <v>0</v>
      </c>
      <c r="N50" s="903">
        <v>0</v>
      </c>
      <c r="O50" s="903">
        <v>0</v>
      </c>
      <c r="P50" s="903">
        <v>0</v>
      </c>
      <c r="Q50" s="903">
        <v>0</v>
      </c>
      <c r="R50" s="903">
        <v>0</v>
      </c>
      <c r="S50" s="903">
        <v>0</v>
      </c>
      <c r="T50" s="903">
        <v>0.2</v>
      </c>
      <c r="U50" s="903">
        <v>0</v>
      </c>
      <c r="V50" s="903">
        <v>0</v>
      </c>
      <c r="W50" s="903">
        <v>0</v>
      </c>
      <c r="X50" s="903">
        <v>0.11</v>
      </c>
      <c r="Y50" s="903">
        <v>0</v>
      </c>
      <c r="Z50" s="903">
        <v>0</v>
      </c>
      <c r="AA50" s="903"/>
      <c r="AB50" s="903">
        <v>0</v>
      </c>
      <c r="AC50" s="903">
        <v>0.91999999999999993</v>
      </c>
      <c r="AD50" s="903">
        <v>0.79</v>
      </c>
      <c r="AE50" s="903">
        <v>0</v>
      </c>
      <c r="AF50" s="903">
        <v>0</v>
      </c>
      <c r="AG50" s="903">
        <v>1.79</v>
      </c>
      <c r="AH50" s="903">
        <v>0</v>
      </c>
      <c r="AI50" s="903">
        <v>0.03</v>
      </c>
      <c r="AJ50" s="903">
        <v>0</v>
      </c>
      <c r="AK50" s="903"/>
      <c r="AL50" s="903">
        <v>0</v>
      </c>
      <c r="AM50" s="903">
        <v>0.12</v>
      </c>
      <c r="AN50" s="903">
        <v>0</v>
      </c>
      <c r="AO50" s="903">
        <v>0</v>
      </c>
      <c r="AP50" s="903">
        <v>0</v>
      </c>
      <c r="AQ50" s="903">
        <v>0</v>
      </c>
      <c r="AR50" s="903">
        <v>0</v>
      </c>
      <c r="AS50" s="903">
        <v>0</v>
      </c>
      <c r="AT50" s="888">
        <v>596.09199999999987</v>
      </c>
      <c r="AU50" s="903">
        <v>4.28</v>
      </c>
      <c r="AV50" s="903">
        <v>0</v>
      </c>
      <c r="AW50" s="903">
        <v>0</v>
      </c>
      <c r="AX50" s="903">
        <v>0</v>
      </c>
      <c r="AY50" s="903">
        <v>0</v>
      </c>
      <c r="AZ50" s="903">
        <v>0.15</v>
      </c>
      <c r="BA50" s="903">
        <v>0</v>
      </c>
      <c r="BB50" s="903">
        <v>0</v>
      </c>
      <c r="BC50" s="903">
        <v>0</v>
      </c>
      <c r="BD50" s="903">
        <v>1.91</v>
      </c>
      <c r="BE50" s="903">
        <v>0</v>
      </c>
      <c r="BF50" s="903">
        <v>0</v>
      </c>
      <c r="BG50" s="903">
        <v>0</v>
      </c>
      <c r="BH50" s="903">
        <v>0</v>
      </c>
      <c r="BI50" s="901">
        <v>10.299999999999999</v>
      </c>
      <c r="BJ50" s="901">
        <v>52.469999999999992</v>
      </c>
      <c r="BK50" s="905">
        <v>658.86200000000008</v>
      </c>
    </row>
    <row r="51" spans="1:63" s="872" customFormat="1" ht="15.6" thickBot="1">
      <c r="A51" s="830" t="s">
        <v>129</v>
      </c>
      <c r="B51" s="900" t="s">
        <v>142</v>
      </c>
      <c r="C51" s="874" t="s">
        <v>143</v>
      </c>
      <c r="D51" s="901">
        <v>1212.2508100000002</v>
      </c>
      <c r="E51" s="901">
        <v>0</v>
      </c>
      <c r="F51" s="903">
        <v>0</v>
      </c>
      <c r="G51" s="903">
        <v>0</v>
      </c>
      <c r="H51" s="903">
        <v>0</v>
      </c>
      <c r="I51" s="903">
        <v>0</v>
      </c>
      <c r="J51" s="903">
        <v>0</v>
      </c>
      <c r="K51" s="903">
        <v>0</v>
      </c>
      <c r="L51" s="903">
        <v>0</v>
      </c>
      <c r="M51" s="903">
        <v>0</v>
      </c>
      <c r="N51" s="903">
        <v>0</v>
      </c>
      <c r="O51" s="903">
        <v>0</v>
      </c>
      <c r="P51" s="903">
        <v>0</v>
      </c>
      <c r="Q51" s="903">
        <v>0</v>
      </c>
      <c r="R51" s="903">
        <v>0</v>
      </c>
      <c r="S51" s="903">
        <v>0</v>
      </c>
      <c r="T51" s="903">
        <v>0</v>
      </c>
      <c r="U51" s="903">
        <v>0</v>
      </c>
      <c r="V51" s="903">
        <v>0</v>
      </c>
      <c r="W51" s="903">
        <v>0</v>
      </c>
      <c r="X51" s="903">
        <v>0.09</v>
      </c>
      <c r="Y51" s="903">
        <v>0</v>
      </c>
      <c r="Z51" s="903">
        <v>0</v>
      </c>
      <c r="AA51" s="903"/>
      <c r="AB51" s="903">
        <v>0</v>
      </c>
      <c r="AC51" s="903">
        <v>18.475999999999999</v>
      </c>
      <c r="AD51" s="903">
        <v>0.57000000000000006</v>
      </c>
      <c r="AE51" s="903">
        <v>0</v>
      </c>
      <c r="AF51" s="903">
        <v>0</v>
      </c>
      <c r="AG51" s="903">
        <v>0.42</v>
      </c>
      <c r="AH51" s="903">
        <v>0.12</v>
      </c>
      <c r="AI51" s="903">
        <v>0</v>
      </c>
      <c r="AJ51" s="903">
        <v>0</v>
      </c>
      <c r="AK51" s="903"/>
      <c r="AL51" s="903">
        <v>0</v>
      </c>
      <c r="AM51" s="903">
        <v>0</v>
      </c>
      <c r="AN51" s="903">
        <v>0</v>
      </c>
      <c r="AO51" s="903">
        <v>0</v>
      </c>
      <c r="AP51" s="903">
        <v>0</v>
      </c>
      <c r="AQ51" s="903">
        <v>0</v>
      </c>
      <c r="AR51" s="903">
        <v>0</v>
      </c>
      <c r="AS51" s="903">
        <v>0</v>
      </c>
      <c r="AT51" s="903">
        <v>0</v>
      </c>
      <c r="AU51" s="888">
        <v>1191.4348100000002</v>
      </c>
      <c r="AV51" s="903">
        <v>0</v>
      </c>
      <c r="AW51" s="903">
        <v>0</v>
      </c>
      <c r="AX51" s="903">
        <v>0</v>
      </c>
      <c r="AY51" s="903">
        <v>0</v>
      </c>
      <c r="AZ51" s="903">
        <v>1.1299999999999999</v>
      </c>
      <c r="BA51" s="903">
        <v>0</v>
      </c>
      <c r="BB51" s="903">
        <v>0</v>
      </c>
      <c r="BC51" s="903">
        <v>0.01</v>
      </c>
      <c r="BD51" s="903">
        <v>0</v>
      </c>
      <c r="BE51" s="903">
        <v>0</v>
      </c>
      <c r="BF51" s="903">
        <v>0</v>
      </c>
      <c r="BG51" s="903">
        <v>0</v>
      </c>
      <c r="BH51" s="903">
        <v>0</v>
      </c>
      <c r="BI51" s="901">
        <v>20.815999999999999</v>
      </c>
      <c r="BJ51" s="901">
        <v>66.143599999999992</v>
      </c>
      <c r="BK51" s="905">
        <v>1278.3944099999999</v>
      </c>
    </row>
    <row r="52" spans="1:63" s="872" customFormat="1" ht="15.6" thickBot="1">
      <c r="A52" s="830" t="s">
        <v>132</v>
      </c>
      <c r="B52" s="900" t="s">
        <v>145</v>
      </c>
      <c r="C52" s="874" t="s">
        <v>146</v>
      </c>
      <c r="D52" s="901">
        <v>21.664390000000004</v>
      </c>
      <c r="E52" s="901">
        <v>0</v>
      </c>
      <c r="F52" s="903">
        <v>0</v>
      </c>
      <c r="G52" s="903">
        <v>0</v>
      </c>
      <c r="H52" s="903">
        <v>0</v>
      </c>
      <c r="I52" s="903">
        <v>0</v>
      </c>
      <c r="J52" s="903">
        <v>0</v>
      </c>
      <c r="K52" s="903">
        <v>0</v>
      </c>
      <c r="L52" s="903">
        <v>0</v>
      </c>
      <c r="M52" s="903">
        <v>0</v>
      </c>
      <c r="N52" s="903">
        <v>0</v>
      </c>
      <c r="O52" s="903">
        <v>0</v>
      </c>
      <c r="P52" s="903">
        <v>0</v>
      </c>
      <c r="Q52" s="903">
        <v>0</v>
      </c>
      <c r="R52" s="903">
        <v>0</v>
      </c>
      <c r="S52" s="903">
        <v>0</v>
      </c>
      <c r="T52" s="903">
        <v>0</v>
      </c>
      <c r="U52" s="903">
        <v>0</v>
      </c>
      <c r="V52" s="903">
        <v>0</v>
      </c>
      <c r="W52" s="903">
        <v>0</v>
      </c>
      <c r="X52" s="903">
        <v>0</v>
      </c>
      <c r="Y52" s="903">
        <v>0</v>
      </c>
      <c r="Z52" s="903">
        <v>0</v>
      </c>
      <c r="AA52" s="903"/>
      <c r="AB52" s="903">
        <v>0</v>
      </c>
      <c r="AC52" s="903">
        <v>0</v>
      </c>
      <c r="AD52" s="903">
        <v>0</v>
      </c>
      <c r="AE52" s="903">
        <v>0</v>
      </c>
      <c r="AF52" s="903">
        <v>0</v>
      </c>
      <c r="AG52" s="903">
        <v>0</v>
      </c>
      <c r="AH52" s="903">
        <v>0</v>
      </c>
      <c r="AI52" s="903">
        <v>0</v>
      </c>
      <c r="AJ52" s="903">
        <v>0</v>
      </c>
      <c r="AK52" s="903"/>
      <c r="AL52" s="903">
        <v>0</v>
      </c>
      <c r="AM52" s="903">
        <v>0</v>
      </c>
      <c r="AN52" s="903">
        <v>0</v>
      </c>
      <c r="AO52" s="903">
        <v>0</v>
      </c>
      <c r="AP52" s="903">
        <v>0</v>
      </c>
      <c r="AQ52" s="903">
        <v>0</v>
      </c>
      <c r="AR52" s="903">
        <v>0</v>
      </c>
      <c r="AS52" s="903">
        <v>0</v>
      </c>
      <c r="AT52" s="903">
        <v>0</v>
      </c>
      <c r="AU52" s="903">
        <v>0</v>
      </c>
      <c r="AV52" s="888">
        <v>14.772880000000001</v>
      </c>
      <c r="AW52" s="903">
        <v>0</v>
      </c>
      <c r="AX52" s="903">
        <v>0</v>
      </c>
      <c r="AY52" s="903">
        <v>0</v>
      </c>
      <c r="AZ52" s="903">
        <v>0</v>
      </c>
      <c r="BA52" s="903">
        <v>0</v>
      </c>
      <c r="BB52" s="903">
        <v>0</v>
      </c>
      <c r="BC52" s="903">
        <v>0</v>
      </c>
      <c r="BD52" s="903">
        <v>0</v>
      </c>
      <c r="BE52" s="903">
        <v>0</v>
      </c>
      <c r="BF52" s="903">
        <v>0</v>
      </c>
      <c r="BG52" s="903">
        <v>0</v>
      </c>
      <c r="BH52" s="903">
        <v>0</v>
      </c>
      <c r="BI52" s="901">
        <v>0</v>
      </c>
      <c r="BJ52" s="901">
        <v>0.44000000000000006</v>
      </c>
      <c r="BK52" s="905">
        <v>22.104390000000002</v>
      </c>
    </row>
    <row r="53" spans="1:63" s="872" customFormat="1" ht="15.6" thickBot="1">
      <c r="A53" s="830" t="s">
        <v>135</v>
      </c>
      <c r="B53" s="900" t="s">
        <v>148</v>
      </c>
      <c r="C53" s="874" t="s">
        <v>149</v>
      </c>
      <c r="D53" s="901">
        <v>14.772880000000001</v>
      </c>
      <c r="E53" s="901">
        <v>0</v>
      </c>
      <c r="F53" s="903">
        <v>0</v>
      </c>
      <c r="G53" s="903">
        <v>0</v>
      </c>
      <c r="H53" s="903">
        <v>0</v>
      </c>
      <c r="I53" s="903">
        <v>0</v>
      </c>
      <c r="J53" s="903">
        <v>0</v>
      </c>
      <c r="K53" s="903">
        <v>0</v>
      </c>
      <c r="L53" s="903">
        <v>0</v>
      </c>
      <c r="M53" s="903">
        <v>0</v>
      </c>
      <c r="N53" s="903">
        <v>0</v>
      </c>
      <c r="O53" s="903">
        <v>0</v>
      </c>
      <c r="P53" s="903">
        <v>0</v>
      </c>
      <c r="Q53" s="903">
        <v>0</v>
      </c>
      <c r="R53" s="903">
        <v>0</v>
      </c>
      <c r="S53" s="903">
        <v>0</v>
      </c>
      <c r="T53" s="903">
        <v>0</v>
      </c>
      <c r="U53" s="903">
        <v>0</v>
      </c>
      <c r="V53" s="903">
        <v>0</v>
      </c>
      <c r="W53" s="903">
        <v>0</v>
      </c>
      <c r="X53" s="903">
        <v>0</v>
      </c>
      <c r="Y53" s="903">
        <v>0</v>
      </c>
      <c r="Z53" s="903">
        <v>0</v>
      </c>
      <c r="AA53" s="903"/>
      <c r="AB53" s="903">
        <v>0</v>
      </c>
      <c r="AC53" s="903">
        <v>0</v>
      </c>
      <c r="AD53" s="903">
        <v>0</v>
      </c>
      <c r="AE53" s="903">
        <v>0</v>
      </c>
      <c r="AF53" s="903">
        <v>0</v>
      </c>
      <c r="AG53" s="903">
        <v>0</v>
      </c>
      <c r="AH53" s="903">
        <v>0</v>
      </c>
      <c r="AI53" s="903">
        <v>0</v>
      </c>
      <c r="AJ53" s="903">
        <v>0</v>
      </c>
      <c r="AK53" s="903"/>
      <c r="AL53" s="903">
        <v>0</v>
      </c>
      <c r="AM53" s="903">
        <v>0</v>
      </c>
      <c r="AN53" s="903">
        <v>0</v>
      </c>
      <c r="AO53" s="903">
        <v>0</v>
      </c>
      <c r="AP53" s="903">
        <v>0</v>
      </c>
      <c r="AQ53" s="903">
        <v>0</v>
      </c>
      <c r="AR53" s="903">
        <v>0</v>
      </c>
      <c r="AS53" s="903">
        <v>0</v>
      </c>
      <c r="AT53" s="903">
        <v>0</v>
      </c>
      <c r="AU53" s="903">
        <v>0</v>
      </c>
      <c r="AV53" s="903">
        <v>0</v>
      </c>
      <c r="AW53" s="888">
        <v>14.772880000000001</v>
      </c>
      <c r="AX53" s="903">
        <v>0</v>
      </c>
      <c r="AY53" s="903">
        <v>0</v>
      </c>
      <c r="AZ53" s="903">
        <v>0</v>
      </c>
      <c r="BA53" s="903">
        <v>0</v>
      </c>
      <c r="BB53" s="903">
        <v>0</v>
      </c>
      <c r="BC53" s="903">
        <v>0</v>
      </c>
      <c r="BD53" s="903">
        <v>0</v>
      </c>
      <c r="BE53" s="903">
        <v>0</v>
      </c>
      <c r="BF53" s="903">
        <v>0</v>
      </c>
      <c r="BG53" s="903">
        <v>0</v>
      </c>
      <c r="BH53" s="903">
        <v>0</v>
      </c>
      <c r="BI53" s="901">
        <v>0</v>
      </c>
      <c r="BJ53" s="901">
        <v>0</v>
      </c>
      <c r="BK53" s="905">
        <v>14.772880000000001</v>
      </c>
    </row>
    <row r="54" spans="1:63" s="872" customFormat="1" ht="15.6" hidden="1" thickBot="1">
      <c r="A54" s="830" t="s">
        <v>150</v>
      </c>
      <c r="B54" s="900" t="s">
        <v>151</v>
      </c>
      <c r="C54" s="874" t="s">
        <v>152</v>
      </c>
      <c r="D54" s="901">
        <v>0</v>
      </c>
      <c r="E54" s="901">
        <v>0</v>
      </c>
      <c r="F54" s="903">
        <v>0</v>
      </c>
      <c r="G54" s="903">
        <v>0</v>
      </c>
      <c r="H54" s="903">
        <v>0</v>
      </c>
      <c r="I54" s="903">
        <v>0</v>
      </c>
      <c r="J54" s="903">
        <v>0</v>
      </c>
      <c r="K54" s="903">
        <v>0</v>
      </c>
      <c r="L54" s="903">
        <v>0</v>
      </c>
      <c r="M54" s="903">
        <v>0</v>
      </c>
      <c r="N54" s="903">
        <v>0</v>
      </c>
      <c r="O54" s="903">
        <v>0</v>
      </c>
      <c r="P54" s="903">
        <v>0</v>
      </c>
      <c r="Q54" s="903">
        <v>0</v>
      </c>
      <c r="R54" s="903">
        <v>0</v>
      </c>
      <c r="S54" s="903">
        <v>0</v>
      </c>
      <c r="T54" s="903">
        <v>0</v>
      </c>
      <c r="U54" s="903">
        <v>0</v>
      </c>
      <c r="V54" s="903">
        <v>0</v>
      </c>
      <c r="W54" s="903">
        <v>0</v>
      </c>
      <c r="X54" s="903">
        <v>0</v>
      </c>
      <c r="Y54" s="903">
        <v>0</v>
      </c>
      <c r="Z54" s="903">
        <v>0</v>
      </c>
      <c r="AA54" s="903"/>
      <c r="AB54" s="903">
        <v>0</v>
      </c>
      <c r="AC54" s="903">
        <v>0</v>
      </c>
      <c r="AD54" s="903">
        <v>0</v>
      </c>
      <c r="AE54" s="903">
        <v>0</v>
      </c>
      <c r="AF54" s="903">
        <v>0</v>
      </c>
      <c r="AG54" s="903">
        <v>0</v>
      </c>
      <c r="AH54" s="903">
        <v>0</v>
      </c>
      <c r="AI54" s="903">
        <v>0</v>
      </c>
      <c r="AJ54" s="903">
        <v>0</v>
      </c>
      <c r="AK54" s="903"/>
      <c r="AL54" s="903">
        <v>0</v>
      </c>
      <c r="AM54" s="903">
        <v>0</v>
      </c>
      <c r="AN54" s="903">
        <v>0</v>
      </c>
      <c r="AO54" s="903">
        <v>0</v>
      </c>
      <c r="AP54" s="903">
        <v>0</v>
      </c>
      <c r="AQ54" s="903">
        <v>0</v>
      </c>
      <c r="AR54" s="903">
        <v>0</v>
      </c>
      <c r="AS54" s="903">
        <v>0</v>
      </c>
      <c r="AT54" s="903">
        <v>0</v>
      </c>
      <c r="AU54" s="903">
        <v>0</v>
      </c>
      <c r="AV54" s="903">
        <v>0</v>
      </c>
      <c r="AW54" s="903">
        <v>0</v>
      </c>
      <c r="AX54" s="888">
        <v>0</v>
      </c>
      <c r="AY54" s="903">
        <v>0</v>
      </c>
      <c r="AZ54" s="903">
        <v>0</v>
      </c>
      <c r="BA54" s="903">
        <v>0</v>
      </c>
      <c r="BB54" s="903">
        <v>0</v>
      </c>
      <c r="BC54" s="903">
        <v>0</v>
      </c>
      <c r="BD54" s="903">
        <v>0</v>
      </c>
      <c r="BE54" s="903">
        <v>0</v>
      </c>
      <c r="BF54" s="903">
        <v>0</v>
      </c>
      <c r="BG54" s="903">
        <v>0</v>
      </c>
      <c r="BH54" s="903">
        <v>0</v>
      </c>
      <c r="BI54" s="901">
        <v>0</v>
      </c>
      <c r="BJ54" s="901">
        <v>0</v>
      </c>
      <c r="BK54" s="905">
        <v>0</v>
      </c>
    </row>
    <row r="55" spans="1:63" s="872" customFormat="1" ht="15.6" thickBot="1">
      <c r="A55" s="830" t="s">
        <v>138</v>
      </c>
      <c r="B55" s="900" t="s">
        <v>133</v>
      </c>
      <c r="C55" s="874" t="s">
        <v>134</v>
      </c>
      <c r="D55" s="901">
        <v>6.6809299999999991</v>
      </c>
      <c r="E55" s="901">
        <v>0</v>
      </c>
      <c r="F55" s="903">
        <v>0</v>
      </c>
      <c r="G55" s="903">
        <v>0</v>
      </c>
      <c r="H55" s="903">
        <v>0</v>
      </c>
      <c r="I55" s="903">
        <v>0</v>
      </c>
      <c r="J55" s="903">
        <v>0</v>
      </c>
      <c r="K55" s="903">
        <v>0</v>
      </c>
      <c r="L55" s="903">
        <v>0</v>
      </c>
      <c r="M55" s="903">
        <v>0</v>
      </c>
      <c r="N55" s="903">
        <v>0</v>
      </c>
      <c r="O55" s="903">
        <v>0</v>
      </c>
      <c r="P55" s="903">
        <v>0</v>
      </c>
      <c r="Q55" s="903">
        <v>0</v>
      </c>
      <c r="R55" s="903">
        <v>0</v>
      </c>
      <c r="S55" s="903">
        <v>0</v>
      </c>
      <c r="T55" s="903">
        <v>0</v>
      </c>
      <c r="U55" s="903">
        <v>0</v>
      </c>
      <c r="V55" s="903">
        <v>0</v>
      </c>
      <c r="W55" s="903">
        <v>0</v>
      </c>
      <c r="X55" s="903">
        <v>0</v>
      </c>
      <c r="Y55" s="903">
        <v>0</v>
      </c>
      <c r="Z55" s="903">
        <v>0</v>
      </c>
      <c r="AA55" s="903"/>
      <c r="AB55" s="903">
        <v>0</v>
      </c>
      <c r="AC55" s="903">
        <v>0</v>
      </c>
      <c r="AD55" s="903">
        <v>0</v>
      </c>
      <c r="AE55" s="903">
        <v>0</v>
      </c>
      <c r="AF55" s="903">
        <v>0</v>
      </c>
      <c r="AG55" s="903">
        <v>0</v>
      </c>
      <c r="AH55" s="903">
        <v>0</v>
      </c>
      <c r="AI55" s="903">
        <v>0</v>
      </c>
      <c r="AJ55" s="903">
        <v>0</v>
      </c>
      <c r="AK55" s="903"/>
      <c r="AL55" s="903">
        <v>0</v>
      </c>
      <c r="AM55" s="903">
        <v>0</v>
      </c>
      <c r="AN55" s="903">
        <v>0</v>
      </c>
      <c r="AO55" s="903">
        <v>0</v>
      </c>
      <c r="AP55" s="903">
        <v>0</v>
      </c>
      <c r="AQ55" s="903">
        <v>0</v>
      </c>
      <c r="AR55" s="903">
        <v>0</v>
      </c>
      <c r="AS55" s="903">
        <v>0</v>
      </c>
      <c r="AT55" s="903">
        <v>0</v>
      </c>
      <c r="AU55" s="903">
        <v>0</v>
      </c>
      <c r="AV55" s="903">
        <v>0</v>
      </c>
      <c r="AW55" s="903">
        <v>0</v>
      </c>
      <c r="AX55" s="903">
        <v>0</v>
      </c>
      <c r="AY55" s="888">
        <v>6.6809299999999991</v>
      </c>
      <c r="AZ55" s="903">
        <v>0</v>
      </c>
      <c r="BA55" s="903">
        <v>0</v>
      </c>
      <c r="BB55" s="903">
        <v>0</v>
      </c>
      <c r="BC55" s="903">
        <v>0</v>
      </c>
      <c r="BD55" s="903">
        <v>0</v>
      </c>
      <c r="BE55" s="903">
        <v>0</v>
      </c>
      <c r="BF55" s="903">
        <v>0</v>
      </c>
      <c r="BG55" s="903">
        <v>0</v>
      </c>
      <c r="BH55" s="903">
        <v>0</v>
      </c>
      <c r="BI55" s="901">
        <v>0</v>
      </c>
      <c r="BJ55" s="901">
        <v>0.51</v>
      </c>
      <c r="BK55" s="905">
        <v>7.1909300000000007</v>
      </c>
    </row>
    <row r="56" spans="1:63" s="872" customFormat="1" ht="15.6" thickBot="1">
      <c r="A56" s="830" t="s">
        <v>141</v>
      </c>
      <c r="B56" s="900" t="s">
        <v>136</v>
      </c>
      <c r="C56" s="874" t="s">
        <v>137</v>
      </c>
      <c r="D56" s="901">
        <v>131.28885</v>
      </c>
      <c r="E56" s="901">
        <v>0</v>
      </c>
      <c r="F56" s="903">
        <v>0</v>
      </c>
      <c r="G56" s="903">
        <v>0</v>
      </c>
      <c r="H56" s="903">
        <v>0</v>
      </c>
      <c r="I56" s="903">
        <v>0</v>
      </c>
      <c r="J56" s="903">
        <v>0</v>
      </c>
      <c r="K56" s="903">
        <v>0</v>
      </c>
      <c r="L56" s="903">
        <v>0</v>
      </c>
      <c r="M56" s="903">
        <v>0</v>
      </c>
      <c r="N56" s="903">
        <v>0</v>
      </c>
      <c r="O56" s="903">
        <v>0</v>
      </c>
      <c r="P56" s="903">
        <v>0</v>
      </c>
      <c r="Q56" s="903">
        <v>0</v>
      </c>
      <c r="R56" s="903">
        <v>0</v>
      </c>
      <c r="S56" s="903">
        <v>0</v>
      </c>
      <c r="T56" s="903">
        <v>0</v>
      </c>
      <c r="U56" s="903">
        <v>0</v>
      </c>
      <c r="V56" s="903">
        <v>0</v>
      </c>
      <c r="W56" s="903">
        <v>0</v>
      </c>
      <c r="X56" s="903">
        <v>0</v>
      </c>
      <c r="Y56" s="903">
        <v>0</v>
      </c>
      <c r="Z56" s="903">
        <v>0</v>
      </c>
      <c r="AA56" s="903"/>
      <c r="AB56" s="903">
        <v>0</v>
      </c>
      <c r="AC56" s="903">
        <v>0.85000000000000009</v>
      </c>
      <c r="AD56" s="903">
        <v>0</v>
      </c>
      <c r="AE56" s="903">
        <v>0</v>
      </c>
      <c r="AF56" s="903">
        <v>0</v>
      </c>
      <c r="AG56" s="903">
        <v>0</v>
      </c>
      <c r="AH56" s="903">
        <v>0</v>
      </c>
      <c r="AI56" s="903">
        <v>0</v>
      </c>
      <c r="AJ56" s="903">
        <v>0</v>
      </c>
      <c r="AK56" s="903"/>
      <c r="AL56" s="903">
        <v>0</v>
      </c>
      <c r="AM56" s="903">
        <v>0</v>
      </c>
      <c r="AN56" s="903">
        <v>0</v>
      </c>
      <c r="AO56" s="903">
        <v>0</v>
      </c>
      <c r="AP56" s="903">
        <v>0</v>
      </c>
      <c r="AQ56" s="903">
        <v>0</v>
      </c>
      <c r="AR56" s="903">
        <v>0</v>
      </c>
      <c r="AS56" s="903">
        <v>0</v>
      </c>
      <c r="AT56" s="903">
        <v>0</v>
      </c>
      <c r="AU56" s="903">
        <v>0</v>
      </c>
      <c r="AV56" s="903">
        <v>0</v>
      </c>
      <c r="AW56" s="903">
        <v>0</v>
      </c>
      <c r="AX56" s="903">
        <v>0</v>
      </c>
      <c r="AY56" s="903">
        <v>0</v>
      </c>
      <c r="AZ56" s="888">
        <v>130.43885</v>
      </c>
      <c r="BA56" s="903">
        <v>0</v>
      </c>
      <c r="BB56" s="903">
        <v>0</v>
      </c>
      <c r="BC56" s="903">
        <v>0</v>
      </c>
      <c r="BD56" s="903">
        <v>0</v>
      </c>
      <c r="BE56" s="903">
        <v>0</v>
      </c>
      <c r="BF56" s="903">
        <v>0</v>
      </c>
      <c r="BG56" s="903">
        <v>0</v>
      </c>
      <c r="BH56" s="903">
        <v>0</v>
      </c>
      <c r="BI56" s="901">
        <v>0.85000000000000009</v>
      </c>
      <c r="BJ56" s="901">
        <v>18.479999999999997</v>
      </c>
      <c r="BK56" s="905">
        <v>149.76885000000001</v>
      </c>
    </row>
    <row r="57" spans="1:63" s="872" customFormat="1" ht="15.6" thickBot="1">
      <c r="A57" s="830" t="s">
        <v>144</v>
      </c>
      <c r="B57" s="900" t="s">
        <v>342</v>
      </c>
      <c r="C57" s="874" t="s">
        <v>155</v>
      </c>
      <c r="D57" s="901">
        <v>15.021829999999998</v>
      </c>
      <c r="E57" s="901">
        <v>0</v>
      </c>
      <c r="F57" s="903">
        <v>0</v>
      </c>
      <c r="G57" s="903">
        <v>0</v>
      </c>
      <c r="H57" s="903">
        <v>0</v>
      </c>
      <c r="I57" s="903">
        <v>0</v>
      </c>
      <c r="J57" s="903">
        <v>0</v>
      </c>
      <c r="K57" s="903">
        <v>0</v>
      </c>
      <c r="L57" s="903">
        <v>0</v>
      </c>
      <c r="M57" s="903">
        <v>0</v>
      </c>
      <c r="N57" s="903">
        <v>0</v>
      </c>
      <c r="O57" s="903">
        <v>0</v>
      </c>
      <c r="P57" s="903">
        <v>0</v>
      </c>
      <c r="Q57" s="903">
        <v>0</v>
      </c>
      <c r="R57" s="903">
        <v>0</v>
      </c>
      <c r="S57" s="903">
        <v>0</v>
      </c>
      <c r="T57" s="903">
        <v>0</v>
      </c>
      <c r="U57" s="903">
        <v>0</v>
      </c>
      <c r="V57" s="903">
        <v>0</v>
      </c>
      <c r="W57" s="903">
        <v>0</v>
      </c>
      <c r="X57" s="903">
        <v>0</v>
      </c>
      <c r="Y57" s="903">
        <v>0</v>
      </c>
      <c r="Z57" s="903">
        <v>0</v>
      </c>
      <c r="AA57" s="903"/>
      <c r="AB57" s="903">
        <v>0</v>
      </c>
      <c r="AC57" s="903">
        <v>0.27</v>
      </c>
      <c r="AD57" s="903">
        <v>0</v>
      </c>
      <c r="AE57" s="903">
        <v>0</v>
      </c>
      <c r="AF57" s="903">
        <v>0</v>
      </c>
      <c r="AG57" s="903">
        <v>0</v>
      </c>
      <c r="AH57" s="903">
        <v>0</v>
      </c>
      <c r="AI57" s="903">
        <v>0</v>
      </c>
      <c r="AJ57" s="903">
        <v>0</v>
      </c>
      <c r="AK57" s="903"/>
      <c r="AL57" s="903">
        <v>0</v>
      </c>
      <c r="AM57" s="903">
        <v>0</v>
      </c>
      <c r="AN57" s="903">
        <v>0</v>
      </c>
      <c r="AO57" s="903">
        <v>0</v>
      </c>
      <c r="AP57" s="903">
        <v>0</v>
      </c>
      <c r="AQ57" s="903">
        <v>0</v>
      </c>
      <c r="AR57" s="903">
        <v>0</v>
      </c>
      <c r="AS57" s="903">
        <v>0</v>
      </c>
      <c r="AT57" s="903">
        <v>0</v>
      </c>
      <c r="AU57" s="903">
        <v>1.2</v>
      </c>
      <c r="AV57" s="903">
        <v>0</v>
      </c>
      <c r="AW57" s="903">
        <v>0</v>
      </c>
      <c r="AX57" s="903">
        <v>0</v>
      </c>
      <c r="AY57" s="903">
        <v>0</v>
      </c>
      <c r="AZ57" s="903">
        <v>0</v>
      </c>
      <c r="BA57" s="888">
        <v>13.551829999999999</v>
      </c>
      <c r="BB57" s="903">
        <v>0</v>
      </c>
      <c r="BC57" s="903">
        <v>0</v>
      </c>
      <c r="BD57" s="903">
        <v>0</v>
      </c>
      <c r="BE57" s="903">
        <v>0</v>
      </c>
      <c r="BF57" s="903">
        <v>0</v>
      </c>
      <c r="BG57" s="903">
        <v>0</v>
      </c>
      <c r="BH57" s="903">
        <v>0</v>
      </c>
      <c r="BI57" s="901">
        <v>1.47</v>
      </c>
      <c r="BJ57" s="901">
        <v>-1.43</v>
      </c>
      <c r="BK57" s="905">
        <v>13.59183</v>
      </c>
    </row>
    <row r="58" spans="1:63" s="872" customFormat="1" ht="15.6" thickBot="1">
      <c r="A58" s="830" t="s">
        <v>147</v>
      </c>
      <c r="B58" s="900" t="s">
        <v>1090</v>
      </c>
      <c r="C58" s="874" t="s">
        <v>158</v>
      </c>
      <c r="D58" s="901">
        <v>810.73</v>
      </c>
      <c r="E58" s="901">
        <v>0</v>
      </c>
      <c r="F58" s="903">
        <v>0</v>
      </c>
      <c r="G58" s="903">
        <v>0</v>
      </c>
      <c r="H58" s="903">
        <v>0</v>
      </c>
      <c r="I58" s="903">
        <v>0</v>
      </c>
      <c r="J58" s="903">
        <v>0</v>
      </c>
      <c r="K58" s="903">
        <v>0</v>
      </c>
      <c r="L58" s="903">
        <v>0</v>
      </c>
      <c r="M58" s="903">
        <v>0</v>
      </c>
      <c r="N58" s="903">
        <v>0</v>
      </c>
      <c r="O58" s="903">
        <v>0</v>
      </c>
      <c r="P58" s="903">
        <v>0</v>
      </c>
      <c r="Q58" s="903">
        <v>0</v>
      </c>
      <c r="R58" s="903">
        <v>0</v>
      </c>
      <c r="S58" s="903">
        <v>0</v>
      </c>
      <c r="T58" s="903">
        <v>0</v>
      </c>
      <c r="U58" s="903">
        <v>0</v>
      </c>
      <c r="V58" s="903">
        <v>0</v>
      </c>
      <c r="W58" s="903">
        <v>0</v>
      </c>
      <c r="X58" s="903">
        <v>0.03</v>
      </c>
      <c r="Y58" s="903">
        <v>0</v>
      </c>
      <c r="Z58" s="903">
        <v>0</v>
      </c>
      <c r="AA58" s="903"/>
      <c r="AB58" s="903">
        <v>0</v>
      </c>
      <c r="AC58" s="903">
        <v>2.9299999999999997</v>
      </c>
      <c r="AD58" s="903">
        <v>6.54</v>
      </c>
      <c r="AE58" s="903">
        <v>0</v>
      </c>
      <c r="AF58" s="903">
        <v>0</v>
      </c>
      <c r="AG58" s="903">
        <v>2.65</v>
      </c>
      <c r="AH58" s="903">
        <v>0</v>
      </c>
      <c r="AI58" s="903">
        <v>0</v>
      </c>
      <c r="AJ58" s="903">
        <v>0</v>
      </c>
      <c r="AK58" s="903"/>
      <c r="AL58" s="903">
        <v>0</v>
      </c>
      <c r="AM58" s="903">
        <v>0</v>
      </c>
      <c r="AN58" s="903">
        <v>0</v>
      </c>
      <c r="AO58" s="903">
        <v>0</v>
      </c>
      <c r="AP58" s="903">
        <v>0</v>
      </c>
      <c r="AQ58" s="903">
        <v>0</v>
      </c>
      <c r="AR58" s="903">
        <v>0</v>
      </c>
      <c r="AS58" s="903">
        <v>0</v>
      </c>
      <c r="AT58" s="903">
        <v>0</v>
      </c>
      <c r="AU58" s="903">
        <v>3.62</v>
      </c>
      <c r="AV58" s="903">
        <v>0</v>
      </c>
      <c r="AW58" s="903">
        <v>0</v>
      </c>
      <c r="AX58" s="903">
        <v>0</v>
      </c>
      <c r="AY58" s="903">
        <v>0</v>
      </c>
      <c r="AZ58" s="903">
        <v>1.6400000000000001</v>
      </c>
      <c r="BA58" s="903">
        <v>0</v>
      </c>
      <c r="BB58" s="888">
        <v>793.28</v>
      </c>
      <c r="BC58" s="903">
        <v>0.04</v>
      </c>
      <c r="BD58" s="903">
        <v>0</v>
      </c>
      <c r="BE58" s="903">
        <v>0</v>
      </c>
      <c r="BF58" s="903">
        <v>0</v>
      </c>
      <c r="BG58" s="903">
        <v>0</v>
      </c>
      <c r="BH58" s="903">
        <v>0</v>
      </c>
      <c r="BI58" s="901">
        <v>17.45</v>
      </c>
      <c r="BJ58" s="901">
        <v>-16.53</v>
      </c>
      <c r="BK58" s="905">
        <v>794.2</v>
      </c>
    </row>
    <row r="59" spans="1:63" s="872" customFormat="1" ht="15.6" thickBot="1">
      <c r="A59" s="830" t="s">
        <v>150</v>
      </c>
      <c r="B59" s="900" t="s">
        <v>160</v>
      </c>
      <c r="C59" s="874" t="s">
        <v>161</v>
      </c>
      <c r="D59" s="901">
        <v>38.341999999999999</v>
      </c>
      <c r="E59" s="901">
        <v>0</v>
      </c>
      <c r="F59" s="903">
        <v>0</v>
      </c>
      <c r="G59" s="903">
        <v>0</v>
      </c>
      <c r="H59" s="903">
        <v>0</v>
      </c>
      <c r="I59" s="903">
        <v>0</v>
      </c>
      <c r="J59" s="903">
        <v>0</v>
      </c>
      <c r="K59" s="903">
        <v>0</v>
      </c>
      <c r="L59" s="903">
        <v>0</v>
      </c>
      <c r="M59" s="903">
        <v>0</v>
      </c>
      <c r="N59" s="903">
        <v>0</v>
      </c>
      <c r="O59" s="903">
        <v>0</v>
      </c>
      <c r="P59" s="903">
        <v>0</v>
      </c>
      <c r="Q59" s="903">
        <v>0</v>
      </c>
      <c r="R59" s="903">
        <v>0</v>
      </c>
      <c r="S59" s="903">
        <v>0</v>
      </c>
      <c r="T59" s="903">
        <v>0</v>
      </c>
      <c r="U59" s="903">
        <v>0</v>
      </c>
      <c r="V59" s="903">
        <v>0</v>
      </c>
      <c r="W59" s="903">
        <v>0</v>
      </c>
      <c r="X59" s="903">
        <v>0</v>
      </c>
      <c r="Y59" s="903">
        <v>0</v>
      </c>
      <c r="Z59" s="903">
        <v>0</v>
      </c>
      <c r="AA59" s="903"/>
      <c r="AB59" s="903">
        <v>0</v>
      </c>
      <c r="AC59" s="903">
        <v>0</v>
      </c>
      <c r="AD59" s="903">
        <v>0</v>
      </c>
      <c r="AE59" s="903">
        <v>0</v>
      </c>
      <c r="AF59" s="903">
        <v>0</v>
      </c>
      <c r="AG59" s="903">
        <v>0</v>
      </c>
      <c r="AH59" s="903">
        <v>0</v>
      </c>
      <c r="AI59" s="903">
        <v>0</v>
      </c>
      <c r="AJ59" s="903">
        <v>0</v>
      </c>
      <c r="AK59" s="903"/>
      <c r="AL59" s="903">
        <v>0</v>
      </c>
      <c r="AM59" s="903">
        <v>0</v>
      </c>
      <c r="AN59" s="903">
        <v>0</v>
      </c>
      <c r="AO59" s="903">
        <v>0</v>
      </c>
      <c r="AP59" s="903">
        <v>0</v>
      </c>
      <c r="AQ59" s="903">
        <v>0</v>
      </c>
      <c r="AR59" s="903">
        <v>0</v>
      </c>
      <c r="AS59" s="903">
        <v>0</v>
      </c>
      <c r="AT59" s="903">
        <v>0</v>
      </c>
      <c r="AU59" s="903">
        <v>0</v>
      </c>
      <c r="AV59" s="903">
        <v>0</v>
      </c>
      <c r="AW59" s="903">
        <v>0</v>
      </c>
      <c r="AX59" s="903">
        <v>0</v>
      </c>
      <c r="AY59" s="903">
        <v>0</v>
      </c>
      <c r="AZ59" s="903">
        <v>0</v>
      </c>
      <c r="BA59" s="903">
        <v>0</v>
      </c>
      <c r="BB59" s="903">
        <v>0</v>
      </c>
      <c r="BC59" s="888">
        <v>38.341999999999999</v>
      </c>
      <c r="BD59" s="903">
        <v>0</v>
      </c>
      <c r="BE59" s="903">
        <v>0</v>
      </c>
      <c r="BF59" s="903">
        <v>0</v>
      </c>
      <c r="BG59" s="903">
        <v>0</v>
      </c>
      <c r="BH59" s="903">
        <v>0</v>
      </c>
      <c r="BI59" s="901">
        <v>0</v>
      </c>
      <c r="BJ59" s="901">
        <v>1.44</v>
      </c>
      <c r="BK59" s="905">
        <v>39.782000000000004</v>
      </c>
    </row>
    <row r="60" spans="1:63" s="872" customFormat="1" ht="15.6" thickBot="1">
      <c r="A60" s="830" t="s">
        <v>153</v>
      </c>
      <c r="B60" s="900" t="s">
        <v>163</v>
      </c>
      <c r="C60" s="874" t="s">
        <v>164</v>
      </c>
      <c r="D60" s="901">
        <v>7.0000000000000007E-2</v>
      </c>
      <c r="E60" s="901">
        <v>0</v>
      </c>
      <c r="F60" s="903">
        <v>0</v>
      </c>
      <c r="G60" s="903">
        <v>0</v>
      </c>
      <c r="H60" s="903">
        <v>0</v>
      </c>
      <c r="I60" s="903">
        <v>0</v>
      </c>
      <c r="J60" s="903">
        <v>0</v>
      </c>
      <c r="K60" s="903">
        <v>0</v>
      </c>
      <c r="L60" s="903">
        <v>0</v>
      </c>
      <c r="M60" s="903">
        <v>0</v>
      </c>
      <c r="N60" s="903">
        <v>0</v>
      </c>
      <c r="O60" s="903">
        <v>0</v>
      </c>
      <c r="P60" s="903">
        <v>0</v>
      </c>
      <c r="Q60" s="903">
        <v>0</v>
      </c>
      <c r="R60" s="903">
        <v>0</v>
      </c>
      <c r="S60" s="903">
        <v>0</v>
      </c>
      <c r="T60" s="903">
        <v>0</v>
      </c>
      <c r="U60" s="903">
        <v>0</v>
      </c>
      <c r="V60" s="903">
        <v>0</v>
      </c>
      <c r="W60" s="903">
        <v>0</v>
      </c>
      <c r="X60" s="903">
        <v>0</v>
      </c>
      <c r="Y60" s="903">
        <v>0</v>
      </c>
      <c r="Z60" s="903">
        <v>0</v>
      </c>
      <c r="AA60" s="903"/>
      <c r="AB60" s="903">
        <v>0</v>
      </c>
      <c r="AC60" s="903">
        <v>0</v>
      </c>
      <c r="AD60" s="903">
        <v>0</v>
      </c>
      <c r="AE60" s="903">
        <v>0</v>
      </c>
      <c r="AF60" s="903">
        <v>0</v>
      </c>
      <c r="AG60" s="903">
        <v>0</v>
      </c>
      <c r="AH60" s="903">
        <v>0</v>
      </c>
      <c r="AI60" s="903">
        <v>0</v>
      </c>
      <c r="AJ60" s="903">
        <v>0</v>
      </c>
      <c r="AK60" s="903"/>
      <c r="AL60" s="903">
        <v>0</v>
      </c>
      <c r="AM60" s="903">
        <v>0</v>
      </c>
      <c r="AN60" s="903">
        <v>0</v>
      </c>
      <c r="AO60" s="903">
        <v>0</v>
      </c>
      <c r="AP60" s="903">
        <v>0</v>
      </c>
      <c r="AQ60" s="903">
        <v>0</v>
      </c>
      <c r="AR60" s="903">
        <v>0</v>
      </c>
      <c r="AS60" s="903">
        <v>0</v>
      </c>
      <c r="AT60" s="903">
        <v>0</v>
      </c>
      <c r="AU60" s="903">
        <v>0</v>
      </c>
      <c r="AV60" s="903">
        <v>0</v>
      </c>
      <c r="AW60" s="903">
        <v>0</v>
      </c>
      <c r="AX60" s="903">
        <v>0</v>
      </c>
      <c r="AY60" s="903">
        <v>0</v>
      </c>
      <c r="AZ60" s="903">
        <v>0</v>
      </c>
      <c r="BA60" s="903">
        <v>0</v>
      </c>
      <c r="BB60" s="903">
        <v>0</v>
      </c>
      <c r="BC60" s="903">
        <v>0</v>
      </c>
      <c r="BD60" s="888">
        <v>7.0000000000000007E-2</v>
      </c>
      <c r="BE60" s="903">
        <v>0</v>
      </c>
      <c r="BF60" s="903">
        <v>0</v>
      </c>
      <c r="BG60" s="903">
        <v>0</v>
      </c>
      <c r="BH60" s="903">
        <v>0</v>
      </c>
      <c r="BI60" s="901">
        <v>0</v>
      </c>
      <c r="BJ60" s="901">
        <v>1.91</v>
      </c>
      <c r="BK60" s="905">
        <v>1.98</v>
      </c>
    </row>
    <row r="61" spans="1:63" s="872" customFormat="1" ht="15.6" thickBot="1">
      <c r="A61" s="918">
        <v>3</v>
      </c>
      <c r="B61" s="894" t="s">
        <v>165</v>
      </c>
      <c r="C61" s="895" t="s">
        <v>166</v>
      </c>
      <c r="D61" s="897">
        <v>7066.6528000000026</v>
      </c>
      <c r="E61" s="901">
        <v>0</v>
      </c>
      <c r="F61" s="903">
        <v>0</v>
      </c>
      <c r="G61" s="903">
        <v>0</v>
      </c>
      <c r="H61" s="903">
        <v>0</v>
      </c>
      <c r="I61" s="903">
        <v>0</v>
      </c>
      <c r="J61" s="903">
        <v>0</v>
      </c>
      <c r="K61" s="903">
        <v>0</v>
      </c>
      <c r="L61" s="903">
        <v>0</v>
      </c>
      <c r="M61" s="903">
        <v>0</v>
      </c>
      <c r="N61" s="903">
        <v>0</v>
      </c>
      <c r="O61" s="903">
        <v>0</v>
      </c>
      <c r="P61" s="903">
        <v>0</v>
      </c>
      <c r="Q61" s="903">
        <v>0</v>
      </c>
      <c r="R61" s="903">
        <v>0</v>
      </c>
      <c r="S61" s="903">
        <v>0</v>
      </c>
      <c r="T61" s="903">
        <v>0</v>
      </c>
      <c r="U61" s="903">
        <v>0</v>
      </c>
      <c r="V61" s="903">
        <v>0</v>
      </c>
      <c r="W61" s="903">
        <v>0</v>
      </c>
      <c r="X61" s="903">
        <v>0</v>
      </c>
      <c r="Y61" s="903">
        <v>0</v>
      </c>
      <c r="Z61" s="903">
        <v>0</v>
      </c>
      <c r="AA61" s="903"/>
      <c r="AB61" s="903">
        <v>0</v>
      </c>
      <c r="AC61" s="903">
        <v>0</v>
      </c>
      <c r="AD61" s="903">
        <v>0</v>
      </c>
      <c r="AE61" s="903">
        <v>0</v>
      </c>
      <c r="AF61" s="903">
        <v>0</v>
      </c>
      <c r="AG61" s="903">
        <v>0</v>
      </c>
      <c r="AH61" s="903">
        <v>0</v>
      </c>
      <c r="AI61" s="903">
        <v>0</v>
      </c>
      <c r="AJ61" s="903">
        <v>0</v>
      </c>
      <c r="AK61" s="903"/>
      <c r="AL61" s="903">
        <v>0</v>
      </c>
      <c r="AM61" s="903">
        <v>0</v>
      </c>
      <c r="AN61" s="903">
        <v>0</v>
      </c>
      <c r="AO61" s="903">
        <v>0</v>
      </c>
      <c r="AP61" s="903">
        <v>0</v>
      </c>
      <c r="AQ61" s="903">
        <v>0</v>
      </c>
      <c r="AR61" s="903">
        <v>0</v>
      </c>
      <c r="AS61" s="903">
        <v>0</v>
      </c>
      <c r="AT61" s="903">
        <v>0</v>
      </c>
      <c r="AU61" s="903">
        <v>0</v>
      </c>
      <c r="AV61" s="903">
        <v>0</v>
      </c>
      <c r="AW61" s="903">
        <v>0</v>
      </c>
      <c r="AX61" s="903">
        <v>0</v>
      </c>
      <c r="AY61" s="903">
        <v>0</v>
      </c>
      <c r="AZ61" s="903">
        <v>0</v>
      </c>
      <c r="BA61" s="903">
        <v>0</v>
      </c>
      <c r="BB61" s="903">
        <v>0</v>
      </c>
      <c r="BC61" s="903">
        <v>0</v>
      </c>
      <c r="BD61" s="903">
        <v>0</v>
      </c>
      <c r="BE61" s="888">
        <v>6656.2432000000017</v>
      </c>
      <c r="BF61" s="903">
        <v>0</v>
      </c>
      <c r="BG61" s="903">
        <v>0</v>
      </c>
      <c r="BH61" s="903">
        <v>0</v>
      </c>
      <c r="BI61" s="901">
        <v>410.40960000000013</v>
      </c>
      <c r="BJ61" s="897">
        <v>-410.40960000000013</v>
      </c>
      <c r="BK61" s="892">
        <v>6656.2432000000017</v>
      </c>
    </row>
    <row r="62" spans="1:63" s="872" customFormat="1" ht="15.6" thickBot="1">
      <c r="A62" s="830" t="s">
        <v>343</v>
      </c>
      <c r="B62" s="900" t="s">
        <v>1091</v>
      </c>
      <c r="C62" s="900" t="s">
        <v>344</v>
      </c>
      <c r="D62" s="901">
        <v>48.163909999999994</v>
      </c>
      <c r="E62" s="901">
        <v>0</v>
      </c>
      <c r="F62" s="903">
        <v>0</v>
      </c>
      <c r="G62" s="903">
        <v>0</v>
      </c>
      <c r="H62" s="903">
        <v>0</v>
      </c>
      <c r="I62" s="903">
        <v>0</v>
      </c>
      <c r="J62" s="903">
        <v>0</v>
      </c>
      <c r="K62" s="903">
        <v>0</v>
      </c>
      <c r="L62" s="903">
        <v>0</v>
      </c>
      <c r="M62" s="903">
        <v>0</v>
      </c>
      <c r="N62" s="903">
        <v>0</v>
      </c>
      <c r="O62" s="903">
        <v>0</v>
      </c>
      <c r="P62" s="903">
        <v>0</v>
      </c>
      <c r="Q62" s="903">
        <v>0</v>
      </c>
      <c r="R62" s="903">
        <v>0</v>
      </c>
      <c r="S62" s="903">
        <v>0</v>
      </c>
      <c r="T62" s="903">
        <v>0</v>
      </c>
      <c r="U62" s="903">
        <v>0</v>
      </c>
      <c r="V62" s="903">
        <v>0</v>
      </c>
      <c r="W62" s="903">
        <v>0</v>
      </c>
      <c r="X62" s="903">
        <v>0</v>
      </c>
      <c r="Y62" s="903">
        <v>0</v>
      </c>
      <c r="Z62" s="903">
        <v>0</v>
      </c>
      <c r="AA62" s="903"/>
      <c r="AB62" s="903">
        <v>0</v>
      </c>
      <c r="AC62" s="903">
        <v>0.17999999999999997</v>
      </c>
      <c r="AD62" s="903">
        <v>1.03</v>
      </c>
      <c r="AE62" s="903">
        <v>0</v>
      </c>
      <c r="AF62" s="903">
        <v>0</v>
      </c>
      <c r="AG62" s="903">
        <v>0.1</v>
      </c>
      <c r="AH62" s="903">
        <v>0</v>
      </c>
      <c r="AI62" s="903">
        <v>0.14000000000000001</v>
      </c>
      <c r="AJ62" s="903">
        <v>0</v>
      </c>
      <c r="AK62" s="903"/>
      <c r="AL62" s="903">
        <v>0</v>
      </c>
      <c r="AM62" s="903">
        <v>0</v>
      </c>
      <c r="AN62" s="903">
        <v>0</v>
      </c>
      <c r="AO62" s="903">
        <v>0</v>
      </c>
      <c r="AP62" s="903">
        <v>0</v>
      </c>
      <c r="AQ62" s="903">
        <v>0</v>
      </c>
      <c r="AR62" s="903">
        <v>0</v>
      </c>
      <c r="AS62" s="903">
        <v>0</v>
      </c>
      <c r="AT62" s="903">
        <v>0.04</v>
      </c>
      <c r="AU62" s="903">
        <v>9.5999999999999992E-3</v>
      </c>
      <c r="AV62" s="903">
        <v>0.1</v>
      </c>
      <c r="AW62" s="903">
        <v>0</v>
      </c>
      <c r="AX62" s="903">
        <v>0</v>
      </c>
      <c r="AY62" s="903">
        <v>0</v>
      </c>
      <c r="AZ62" s="903">
        <v>0</v>
      </c>
      <c r="BA62" s="903">
        <v>0</v>
      </c>
      <c r="BB62" s="903">
        <v>0</v>
      </c>
      <c r="BC62" s="903">
        <v>0</v>
      </c>
      <c r="BD62" s="903">
        <v>0</v>
      </c>
      <c r="BE62" s="903">
        <v>0</v>
      </c>
      <c r="BF62" s="888">
        <v>46.564309999999999</v>
      </c>
      <c r="BG62" s="903">
        <v>0</v>
      </c>
      <c r="BH62" s="903">
        <v>0</v>
      </c>
      <c r="BI62" s="901">
        <v>1.5996000000000001</v>
      </c>
      <c r="BJ62" s="901">
        <v>-1.5996000000000001</v>
      </c>
      <c r="BK62" s="905">
        <v>46.564309999999999</v>
      </c>
    </row>
    <row r="63" spans="1:63" s="872" customFormat="1" ht="15.6" thickBot="1">
      <c r="A63" s="830" t="s">
        <v>345</v>
      </c>
      <c r="B63" s="900" t="s">
        <v>1092</v>
      </c>
      <c r="C63" s="900" t="s">
        <v>346</v>
      </c>
      <c r="D63" s="901">
        <v>7018.4888900000005</v>
      </c>
      <c r="E63" s="901">
        <v>0</v>
      </c>
      <c r="F63" s="903">
        <v>0</v>
      </c>
      <c r="G63" s="903">
        <v>0</v>
      </c>
      <c r="H63" s="903">
        <v>0</v>
      </c>
      <c r="I63" s="903">
        <v>0</v>
      </c>
      <c r="J63" s="903">
        <v>0</v>
      </c>
      <c r="K63" s="903">
        <v>0</v>
      </c>
      <c r="L63" s="903">
        <v>0</v>
      </c>
      <c r="M63" s="903">
        <v>0</v>
      </c>
      <c r="N63" s="903">
        <v>0</v>
      </c>
      <c r="O63" s="903">
        <v>0</v>
      </c>
      <c r="P63" s="903">
        <v>0</v>
      </c>
      <c r="Q63" s="903">
        <v>0</v>
      </c>
      <c r="R63" s="903">
        <v>0</v>
      </c>
      <c r="S63" s="903">
        <v>24.259999999999998</v>
      </c>
      <c r="T63" s="903">
        <v>0</v>
      </c>
      <c r="U63" s="903">
        <v>0</v>
      </c>
      <c r="V63" s="903">
        <v>0</v>
      </c>
      <c r="W63" s="903">
        <v>0</v>
      </c>
      <c r="X63" s="903">
        <v>382.03000000000003</v>
      </c>
      <c r="Y63" s="903">
        <v>0</v>
      </c>
      <c r="Z63" s="903">
        <v>0</v>
      </c>
      <c r="AA63" s="903"/>
      <c r="AB63" s="903">
        <v>0</v>
      </c>
      <c r="AC63" s="903">
        <v>0.52</v>
      </c>
      <c r="AD63" s="903">
        <v>0</v>
      </c>
      <c r="AE63" s="903">
        <v>0</v>
      </c>
      <c r="AF63" s="903">
        <v>0</v>
      </c>
      <c r="AG63" s="903">
        <v>0</v>
      </c>
      <c r="AH63" s="903">
        <v>0</v>
      </c>
      <c r="AI63" s="903">
        <v>0</v>
      </c>
      <c r="AJ63" s="903">
        <v>0</v>
      </c>
      <c r="AK63" s="903"/>
      <c r="AL63" s="903">
        <v>0</v>
      </c>
      <c r="AM63" s="903">
        <v>0</v>
      </c>
      <c r="AN63" s="903">
        <v>0</v>
      </c>
      <c r="AO63" s="903">
        <v>0</v>
      </c>
      <c r="AP63" s="903">
        <v>0</v>
      </c>
      <c r="AQ63" s="903">
        <v>0</v>
      </c>
      <c r="AR63" s="903">
        <v>0</v>
      </c>
      <c r="AS63" s="903">
        <v>0</v>
      </c>
      <c r="AT63" s="903">
        <v>0</v>
      </c>
      <c r="AU63" s="903">
        <v>2</v>
      </c>
      <c r="AV63" s="903">
        <v>0</v>
      </c>
      <c r="AW63" s="903">
        <v>0</v>
      </c>
      <c r="AX63" s="903">
        <v>0</v>
      </c>
      <c r="AY63" s="903">
        <v>0</v>
      </c>
      <c r="AZ63" s="903">
        <v>0</v>
      </c>
      <c r="BA63" s="903">
        <v>0</v>
      </c>
      <c r="BB63" s="903">
        <v>0</v>
      </c>
      <c r="BC63" s="903">
        <v>0</v>
      </c>
      <c r="BD63" s="903">
        <v>0</v>
      </c>
      <c r="BE63" s="903">
        <v>0</v>
      </c>
      <c r="BF63" s="903">
        <v>0</v>
      </c>
      <c r="BG63" s="888">
        <v>6609.6788900000001</v>
      </c>
      <c r="BH63" s="903">
        <v>0</v>
      </c>
      <c r="BI63" s="901">
        <v>408.81</v>
      </c>
      <c r="BJ63" s="901">
        <v>-408.81</v>
      </c>
      <c r="BK63" s="905">
        <v>6609.6788900000001</v>
      </c>
    </row>
    <row r="64" spans="1:63" s="872" customFormat="1" ht="15.6" thickBot="1">
      <c r="A64" s="830" t="s">
        <v>347</v>
      </c>
      <c r="B64" s="900" t="s">
        <v>1093</v>
      </c>
      <c r="C64" s="900" t="s">
        <v>348</v>
      </c>
      <c r="D64" s="901">
        <v>0</v>
      </c>
      <c r="E64" s="901">
        <v>0</v>
      </c>
      <c r="F64" s="903">
        <v>0</v>
      </c>
      <c r="G64" s="903">
        <v>0</v>
      </c>
      <c r="H64" s="903">
        <v>0</v>
      </c>
      <c r="I64" s="903">
        <v>0</v>
      </c>
      <c r="J64" s="903">
        <v>0</v>
      </c>
      <c r="K64" s="903">
        <v>0</v>
      </c>
      <c r="L64" s="903">
        <v>0</v>
      </c>
      <c r="M64" s="903">
        <v>0</v>
      </c>
      <c r="N64" s="903">
        <v>0</v>
      </c>
      <c r="O64" s="903">
        <v>0</v>
      </c>
      <c r="P64" s="903">
        <v>0</v>
      </c>
      <c r="Q64" s="903">
        <v>0</v>
      </c>
      <c r="R64" s="903">
        <v>0</v>
      </c>
      <c r="S64" s="903">
        <v>0</v>
      </c>
      <c r="T64" s="903">
        <v>0</v>
      </c>
      <c r="U64" s="903">
        <v>0</v>
      </c>
      <c r="V64" s="903">
        <v>0</v>
      </c>
      <c r="W64" s="903">
        <v>0</v>
      </c>
      <c r="X64" s="903">
        <v>0</v>
      </c>
      <c r="Y64" s="903">
        <v>0</v>
      </c>
      <c r="Z64" s="903">
        <v>0</v>
      </c>
      <c r="AA64" s="903"/>
      <c r="AB64" s="903">
        <v>0</v>
      </c>
      <c r="AC64" s="903">
        <v>0</v>
      </c>
      <c r="AD64" s="903">
        <v>0</v>
      </c>
      <c r="AE64" s="903">
        <v>0</v>
      </c>
      <c r="AF64" s="903">
        <v>0</v>
      </c>
      <c r="AG64" s="903">
        <v>0</v>
      </c>
      <c r="AH64" s="903">
        <v>0</v>
      </c>
      <c r="AI64" s="903">
        <v>0</v>
      </c>
      <c r="AJ64" s="903">
        <v>0</v>
      </c>
      <c r="AK64" s="903"/>
      <c r="AL64" s="903">
        <v>0</v>
      </c>
      <c r="AM64" s="903">
        <v>0</v>
      </c>
      <c r="AN64" s="903">
        <v>0</v>
      </c>
      <c r="AO64" s="903">
        <v>0</v>
      </c>
      <c r="AP64" s="903">
        <v>0</v>
      </c>
      <c r="AQ64" s="903">
        <v>0</v>
      </c>
      <c r="AR64" s="903">
        <v>0</v>
      </c>
      <c r="AS64" s="903">
        <v>0</v>
      </c>
      <c r="AT64" s="903">
        <v>0</v>
      </c>
      <c r="AU64" s="903">
        <v>0</v>
      </c>
      <c r="AV64" s="903">
        <v>0</v>
      </c>
      <c r="AW64" s="903">
        <v>0</v>
      </c>
      <c r="AX64" s="903">
        <v>0</v>
      </c>
      <c r="AY64" s="903">
        <v>0</v>
      </c>
      <c r="AZ64" s="903">
        <v>0</v>
      </c>
      <c r="BA64" s="903">
        <v>0</v>
      </c>
      <c r="BB64" s="903">
        <v>0</v>
      </c>
      <c r="BC64" s="903">
        <v>0</v>
      </c>
      <c r="BD64" s="903">
        <v>0</v>
      </c>
      <c r="BE64" s="903">
        <v>0</v>
      </c>
      <c r="BF64" s="903">
        <v>0</v>
      </c>
      <c r="BG64" s="903">
        <v>0</v>
      </c>
      <c r="BH64" s="888">
        <v>0</v>
      </c>
      <c r="BI64" s="901">
        <v>0</v>
      </c>
      <c r="BJ64" s="901">
        <v>0</v>
      </c>
      <c r="BK64" s="905">
        <v>0</v>
      </c>
    </row>
    <row r="65" spans="1:63" s="872" customFormat="1" ht="15.3">
      <c r="A65" s="919"/>
      <c r="B65" s="920" t="s">
        <v>261</v>
      </c>
      <c r="C65" s="921"/>
      <c r="D65" s="901">
        <v>0</v>
      </c>
      <c r="E65" s="897">
        <v>0</v>
      </c>
      <c r="F65" s="901">
        <v>0</v>
      </c>
      <c r="G65" s="901">
        <v>0</v>
      </c>
      <c r="H65" s="901">
        <v>0</v>
      </c>
      <c r="I65" s="901">
        <v>0</v>
      </c>
      <c r="J65" s="901">
        <v>0</v>
      </c>
      <c r="K65" s="901">
        <v>20.149999999999999</v>
      </c>
      <c r="L65" s="901">
        <v>0</v>
      </c>
      <c r="M65" s="901">
        <v>0</v>
      </c>
      <c r="N65" s="901">
        <v>0</v>
      </c>
      <c r="O65" s="901">
        <v>0</v>
      </c>
      <c r="P65" s="901">
        <v>0</v>
      </c>
      <c r="Q65" s="901">
        <v>0</v>
      </c>
      <c r="R65" s="897">
        <v>856.63459999999998</v>
      </c>
      <c r="S65" s="901">
        <v>53.34</v>
      </c>
      <c r="T65" s="901">
        <v>0.92999999999999994</v>
      </c>
      <c r="U65" s="901">
        <v>0</v>
      </c>
      <c r="V65" s="901">
        <v>0</v>
      </c>
      <c r="W65" s="901">
        <v>0</v>
      </c>
      <c r="X65" s="901">
        <v>528.82500000000005</v>
      </c>
      <c r="Y65" s="901">
        <v>0</v>
      </c>
      <c r="Z65" s="901">
        <v>0</v>
      </c>
      <c r="AA65" s="901"/>
      <c r="AB65" s="897">
        <v>153.92599999999996</v>
      </c>
      <c r="AC65" s="904">
        <v>95.075999999999993</v>
      </c>
      <c r="AD65" s="904">
        <v>43.839999999999996</v>
      </c>
      <c r="AE65" s="904">
        <v>1.5499999999999998</v>
      </c>
      <c r="AF65" s="904">
        <v>0.26</v>
      </c>
      <c r="AG65" s="904">
        <v>16.45</v>
      </c>
      <c r="AH65" s="904">
        <v>0.13</v>
      </c>
      <c r="AI65" s="904">
        <v>1.25</v>
      </c>
      <c r="AJ65" s="904">
        <v>0</v>
      </c>
      <c r="AK65" s="904"/>
      <c r="AL65" s="901">
        <v>0</v>
      </c>
      <c r="AM65" s="901">
        <v>7.3699999999999992</v>
      </c>
      <c r="AN65" s="901">
        <v>0</v>
      </c>
      <c r="AO65" s="901">
        <v>2.08</v>
      </c>
      <c r="AP65" s="904">
        <v>0.3</v>
      </c>
      <c r="AQ65" s="904">
        <v>0</v>
      </c>
      <c r="AR65" s="904">
        <v>0.34</v>
      </c>
      <c r="AS65" s="901">
        <v>0</v>
      </c>
      <c r="AT65" s="901">
        <v>62.77</v>
      </c>
      <c r="AU65" s="901">
        <v>86.959599999999995</v>
      </c>
      <c r="AV65" s="901">
        <v>0.44000000000000006</v>
      </c>
      <c r="AW65" s="901">
        <v>0</v>
      </c>
      <c r="AX65" s="901">
        <v>0</v>
      </c>
      <c r="AY65" s="901">
        <v>0.51</v>
      </c>
      <c r="AZ65" s="901">
        <v>19.329999999999998</v>
      </c>
      <c r="BA65" s="901">
        <v>0.04</v>
      </c>
      <c r="BB65" s="901">
        <v>0.92</v>
      </c>
      <c r="BC65" s="901">
        <v>1.44</v>
      </c>
      <c r="BD65" s="901">
        <v>1.91</v>
      </c>
      <c r="BE65" s="897">
        <v>0</v>
      </c>
      <c r="BF65" s="901">
        <v>0</v>
      </c>
      <c r="BG65" s="901">
        <v>0</v>
      </c>
      <c r="BH65" s="901">
        <v>0</v>
      </c>
      <c r="BI65" s="901">
        <v>0</v>
      </c>
      <c r="BJ65" s="901">
        <v>0</v>
      </c>
      <c r="BK65" s="922">
        <v>0</v>
      </c>
    </row>
    <row r="66" spans="1:63" s="872" customFormat="1" ht="15">
      <c r="A66" s="923"/>
      <c r="B66" s="924" t="s">
        <v>1094</v>
      </c>
      <c r="C66" s="924"/>
      <c r="D66" s="925">
        <v>25422.473000999998</v>
      </c>
      <c r="E66" s="925">
        <v>10275.630991</v>
      </c>
      <c r="F66" s="925">
        <v>669.96</v>
      </c>
      <c r="G66" s="925">
        <v>625.45000000000005</v>
      </c>
      <c r="H66" s="925">
        <v>44.510000000000005</v>
      </c>
      <c r="I66" s="925">
        <v>0</v>
      </c>
      <c r="J66" s="925">
        <v>523.08200000000011</v>
      </c>
      <c r="K66" s="925">
        <v>2955.386</v>
      </c>
      <c r="L66" s="925">
        <v>223.12400000000002</v>
      </c>
      <c r="M66" s="925">
        <v>0</v>
      </c>
      <c r="N66" s="925">
        <v>5517.8789909999996</v>
      </c>
      <c r="O66" s="925">
        <v>375.60999999999996</v>
      </c>
      <c r="P66" s="925">
        <v>0</v>
      </c>
      <c r="Q66" s="925">
        <v>10.59</v>
      </c>
      <c r="R66" s="925">
        <v>8490.5988099999995</v>
      </c>
      <c r="S66" s="925">
        <v>1357.69444</v>
      </c>
      <c r="T66" s="925">
        <v>25.822879999999998</v>
      </c>
      <c r="U66" s="925">
        <v>0</v>
      </c>
      <c r="V66" s="925">
        <v>31.97</v>
      </c>
      <c r="W66" s="925">
        <v>0</v>
      </c>
      <c r="X66" s="925">
        <v>1525.12401</v>
      </c>
      <c r="Y66" s="925">
        <v>171.96034</v>
      </c>
      <c r="Z66" s="925">
        <v>0</v>
      </c>
      <c r="AA66" s="925"/>
      <c r="AB66" s="925">
        <v>2048.0689999999995</v>
      </c>
      <c r="AC66" s="925">
        <v>1450.0060799999999</v>
      </c>
      <c r="AD66" s="925">
        <v>145.46099999999998</v>
      </c>
      <c r="AE66" s="925">
        <v>18.663329999999998</v>
      </c>
      <c r="AF66" s="925">
        <v>23.130759999999992</v>
      </c>
      <c r="AG66" s="925">
        <v>211.42363</v>
      </c>
      <c r="AH66" s="925">
        <v>144.60379999999995</v>
      </c>
      <c r="AI66" s="925">
        <v>12.102</v>
      </c>
      <c r="AJ66" s="925">
        <v>17.050019999999996</v>
      </c>
      <c r="AK66" s="925"/>
      <c r="AL66" s="925">
        <v>1.752</v>
      </c>
      <c r="AM66" s="925">
        <v>55.929000000000002</v>
      </c>
      <c r="AN66" s="925">
        <v>87.854850000000013</v>
      </c>
      <c r="AO66" s="925">
        <v>154.73399999999998</v>
      </c>
      <c r="AP66" s="925">
        <v>7.5039999999999996</v>
      </c>
      <c r="AQ66" s="925">
        <v>5.3632099999999996</v>
      </c>
      <c r="AR66" s="925">
        <v>12.761170000000002</v>
      </c>
      <c r="AS66" s="925">
        <v>5.1999999999999993</v>
      </c>
      <c r="AT66" s="925">
        <v>658.86200000000008</v>
      </c>
      <c r="AU66" s="925">
        <v>1278.3944100000003</v>
      </c>
      <c r="AV66" s="925">
        <v>15.212880000000002</v>
      </c>
      <c r="AW66" s="925">
        <v>14.772880000000001</v>
      </c>
      <c r="AX66" s="925">
        <v>0</v>
      </c>
      <c r="AY66" s="925">
        <v>7.1909300000000007</v>
      </c>
      <c r="AZ66" s="925">
        <v>149.76885000000001</v>
      </c>
      <c r="BA66" s="925">
        <v>13.59183</v>
      </c>
      <c r="BB66" s="925">
        <v>794.2</v>
      </c>
      <c r="BC66" s="925">
        <v>39.782000000000004</v>
      </c>
      <c r="BD66" s="925">
        <v>1.98</v>
      </c>
      <c r="BE66" s="925">
        <v>6656.2432000000017</v>
      </c>
      <c r="BF66" s="925">
        <v>46.564309999999999</v>
      </c>
      <c r="BG66" s="925">
        <v>6609.6788900000001</v>
      </c>
      <c r="BH66" s="925">
        <v>0</v>
      </c>
      <c r="BI66" s="925">
        <v>0</v>
      </c>
      <c r="BJ66" s="925">
        <v>0</v>
      </c>
      <c r="BK66" s="926">
        <v>0</v>
      </c>
    </row>
    <row r="67" spans="1:63" s="872" customFormat="1" ht="4.2">
      <c r="A67" s="927"/>
      <c r="B67" s="928"/>
      <c r="C67" s="929"/>
      <c r="BK67" s="930"/>
    </row>
    <row r="69" spans="1:63">
      <c r="AU69" s="934">
        <v>179.59960000000001</v>
      </c>
    </row>
  </sheetData>
  <mergeCells count="11">
    <mergeCell ref="BJ5:BJ6"/>
    <mergeCell ref="BK5:BK6"/>
    <mergeCell ref="E5:BH5"/>
    <mergeCell ref="A2:N2"/>
    <mergeCell ref="A3:N3"/>
    <mergeCell ref="AT4:AW4"/>
    <mergeCell ref="A5:A6"/>
    <mergeCell ref="B5:B6"/>
    <mergeCell ref="C5:C6"/>
    <mergeCell ref="D5:D6"/>
    <mergeCell ref="BI5:BI6"/>
  </mergeCell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H63"/>
  <sheetViews>
    <sheetView showZeros="0" workbookViewId="0">
      <pane xSplit="5" ySplit="7" topLeftCell="F8" activePane="bottomRight" state="frozen"/>
      <selection pane="topRight" activeCell="F1" sqref="F1"/>
      <selection pane="bottomLeft" activeCell="A8" sqref="A8"/>
      <selection pane="bottomRight" sqref="A1:XFD1048576"/>
    </sheetView>
  </sheetViews>
  <sheetFormatPr defaultColWidth="7.5" defaultRowHeight="15.3"/>
  <cols>
    <col min="1" max="1" width="4.54296875" style="117" customWidth="1"/>
    <col min="2" max="2" width="33.54296875" style="115" bestFit="1" customWidth="1"/>
    <col min="3" max="3" width="5.5" style="116" bestFit="1" customWidth="1"/>
    <col min="4" max="4" width="8.86328125" style="116" customWidth="1"/>
    <col min="5" max="5" width="6.26953125" style="116" customWidth="1"/>
    <col min="6" max="6" width="8.36328125" style="115" customWidth="1"/>
    <col min="7" max="7" width="6.36328125" style="115" customWidth="1"/>
    <col min="8" max="8" width="8" style="115" customWidth="1"/>
    <col min="9" max="9" width="6.58984375" style="115" customWidth="1"/>
    <col min="10" max="231" width="7.5" style="115"/>
    <col min="232" max="232" width="4.54296875" style="115" customWidth="1"/>
    <col min="233" max="233" width="33.54296875" style="115" bestFit="1" customWidth="1"/>
    <col min="234" max="234" width="5.5" style="115" bestFit="1" customWidth="1"/>
    <col min="235" max="235" width="9.953125" style="115" bestFit="1" customWidth="1"/>
    <col min="236" max="236" width="9.953125" style="115" customWidth="1"/>
    <col min="237" max="238" width="8.54296875" style="115" bestFit="1" customWidth="1"/>
    <col min="239" max="239" width="8.86328125" style="115" customWidth="1"/>
    <col min="240" max="251" width="8.54296875" style="115" bestFit="1" customWidth="1"/>
    <col min="252" max="252" width="9.453125" style="115" bestFit="1" customWidth="1"/>
    <col min="253" max="253" width="10.04296875" style="115" bestFit="1" customWidth="1"/>
    <col min="254" max="254" width="9.58984375" style="115" bestFit="1" customWidth="1"/>
    <col min="255" max="255" width="9.81640625" style="115" bestFit="1" customWidth="1"/>
    <col min="256" max="256" width="8.86328125" style="115" customWidth="1"/>
    <col min="257" max="257" width="8.54296875" style="115" bestFit="1" customWidth="1"/>
    <col min="258" max="261" width="7.1328125" style="115" bestFit="1" customWidth="1"/>
    <col min="262" max="263" width="8.54296875" style="115" bestFit="1" customWidth="1"/>
    <col min="264" max="264" width="7.36328125" style="115" bestFit="1" customWidth="1"/>
    <col min="265" max="487" width="7.5" style="115"/>
    <col min="488" max="488" width="4.54296875" style="115" customWidth="1"/>
    <col min="489" max="489" width="33.54296875" style="115" bestFit="1" customWidth="1"/>
    <col min="490" max="490" width="5.5" style="115" bestFit="1" customWidth="1"/>
    <col min="491" max="491" width="9.953125" style="115" bestFit="1" customWidth="1"/>
    <col min="492" max="492" width="9.953125" style="115" customWidth="1"/>
    <col min="493" max="494" width="8.54296875" style="115" bestFit="1" customWidth="1"/>
    <col min="495" max="495" width="8.86328125" style="115" customWidth="1"/>
    <col min="496" max="507" width="8.54296875" style="115" bestFit="1" customWidth="1"/>
    <col min="508" max="508" width="9.453125" style="115" bestFit="1" customWidth="1"/>
    <col min="509" max="509" width="10.04296875" style="115" bestFit="1" customWidth="1"/>
    <col min="510" max="510" width="9.58984375" style="115" bestFit="1" customWidth="1"/>
    <col min="511" max="511" width="9.81640625" style="115" bestFit="1" customWidth="1"/>
    <col min="512" max="512" width="8.86328125" style="115" customWidth="1"/>
    <col min="513" max="513" width="8.54296875" style="115" bestFit="1" customWidth="1"/>
    <col min="514" max="517" width="7.1328125" style="115" bestFit="1" customWidth="1"/>
    <col min="518" max="519" width="8.54296875" style="115" bestFit="1" customWidth="1"/>
    <col min="520" max="520" width="7.36328125" style="115" bestFit="1" customWidth="1"/>
    <col min="521" max="743" width="7.5" style="115"/>
    <col min="744" max="744" width="4.54296875" style="115" customWidth="1"/>
    <col min="745" max="745" width="33.54296875" style="115" bestFit="1" customWidth="1"/>
    <col min="746" max="746" width="5.5" style="115" bestFit="1" customWidth="1"/>
    <col min="747" max="747" width="9.953125" style="115" bestFit="1" customWidth="1"/>
    <col min="748" max="748" width="9.953125" style="115" customWidth="1"/>
    <col min="749" max="750" width="8.54296875" style="115" bestFit="1" customWidth="1"/>
    <col min="751" max="751" width="8.86328125" style="115" customWidth="1"/>
    <col min="752" max="763" width="8.54296875" style="115" bestFit="1" customWidth="1"/>
    <col min="764" max="764" width="9.453125" style="115" bestFit="1" customWidth="1"/>
    <col min="765" max="765" width="10.04296875" style="115" bestFit="1" customWidth="1"/>
    <col min="766" max="766" width="9.58984375" style="115" bestFit="1" customWidth="1"/>
    <col min="767" max="767" width="9.81640625" style="115" bestFit="1" customWidth="1"/>
    <col min="768" max="768" width="8.86328125" style="115" customWidth="1"/>
    <col min="769" max="769" width="8.54296875" style="115" bestFit="1" customWidth="1"/>
    <col min="770" max="773" width="7.1328125" style="115" bestFit="1" customWidth="1"/>
    <col min="774" max="775" width="8.54296875" style="115" bestFit="1" customWidth="1"/>
    <col min="776" max="776" width="7.36328125" style="115" bestFit="1" customWidth="1"/>
    <col min="777" max="999" width="7.5" style="115"/>
    <col min="1000" max="1000" width="4.54296875" style="115" customWidth="1"/>
    <col min="1001" max="1001" width="33.54296875" style="115" bestFit="1" customWidth="1"/>
    <col min="1002" max="1002" width="5.5" style="115" bestFit="1" customWidth="1"/>
    <col min="1003" max="1003" width="9.953125" style="115" bestFit="1" customWidth="1"/>
    <col min="1004" max="1004" width="9.953125" style="115" customWidth="1"/>
    <col min="1005" max="1006" width="8.54296875" style="115" bestFit="1" customWidth="1"/>
    <col min="1007" max="1007" width="8.86328125" style="115" customWidth="1"/>
    <col min="1008" max="1019" width="8.54296875" style="115" bestFit="1" customWidth="1"/>
    <col min="1020" max="1020" width="9.453125" style="115" bestFit="1" customWidth="1"/>
    <col min="1021" max="1021" width="10.04296875" style="115" bestFit="1" customWidth="1"/>
    <col min="1022" max="1022" width="9.58984375" style="115" bestFit="1" customWidth="1"/>
    <col min="1023" max="1023" width="9.81640625" style="115" bestFit="1" customWidth="1"/>
    <col min="1024" max="1024" width="8.86328125" style="115" customWidth="1"/>
    <col min="1025" max="1025" width="8.54296875" style="115" bestFit="1" customWidth="1"/>
    <col min="1026" max="1029" width="7.1328125" style="115" bestFit="1" customWidth="1"/>
    <col min="1030" max="1031" width="8.54296875" style="115" bestFit="1" customWidth="1"/>
    <col min="1032" max="1032" width="7.36328125" style="115" bestFit="1" customWidth="1"/>
    <col min="1033" max="1255" width="7.5" style="115"/>
    <col min="1256" max="1256" width="4.54296875" style="115" customWidth="1"/>
    <col min="1257" max="1257" width="33.54296875" style="115" bestFit="1" customWidth="1"/>
    <col min="1258" max="1258" width="5.5" style="115" bestFit="1" customWidth="1"/>
    <col min="1259" max="1259" width="9.953125" style="115" bestFit="1" customWidth="1"/>
    <col min="1260" max="1260" width="9.953125" style="115" customWidth="1"/>
    <col min="1261" max="1262" width="8.54296875" style="115" bestFit="1" customWidth="1"/>
    <col min="1263" max="1263" width="8.86328125" style="115" customWidth="1"/>
    <col min="1264" max="1275" width="8.54296875" style="115" bestFit="1" customWidth="1"/>
    <col min="1276" max="1276" width="9.453125" style="115" bestFit="1" customWidth="1"/>
    <col min="1277" max="1277" width="10.04296875" style="115" bestFit="1" customWidth="1"/>
    <col min="1278" max="1278" width="9.58984375" style="115" bestFit="1" customWidth="1"/>
    <col min="1279" max="1279" width="9.81640625" style="115" bestFit="1" customWidth="1"/>
    <col min="1280" max="1280" width="8.86328125" style="115" customWidth="1"/>
    <col min="1281" max="1281" width="8.54296875" style="115" bestFit="1" customWidth="1"/>
    <col min="1282" max="1285" width="7.1328125" style="115" bestFit="1" customWidth="1"/>
    <col min="1286" max="1287" width="8.54296875" style="115" bestFit="1" customWidth="1"/>
    <col min="1288" max="1288" width="7.36328125" style="115" bestFit="1" customWidth="1"/>
    <col min="1289" max="1511" width="7.5" style="115"/>
    <col min="1512" max="1512" width="4.54296875" style="115" customWidth="1"/>
    <col min="1513" max="1513" width="33.54296875" style="115" bestFit="1" customWidth="1"/>
    <col min="1514" max="1514" width="5.5" style="115" bestFit="1" customWidth="1"/>
    <col min="1515" max="1515" width="9.953125" style="115" bestFit="1" customWidth="1"/>
    <col min="1516" max="1516" width="9.953125" style="115" customWidth="1"/>
    <col min="1517" max="1518" width="8.54296875" style="115" bestFit="1" customWidth="1"/>
    <col min="1519" max="1519" width="8.86328125" style="115" customWidth="1"/>
    <col min="1520" max="1531" width="8.54296875" style="115" bestFit="1" customWidth="1"/>
    <col min="1532" max="1532" width="9.453125" style="115" bestFit="1" customWidth="1"/>
    <col min="1533" max="1533" width="10.04296875" style="115" bestFit="1" customWidth="1"/>
    <col min="1534" max="1534" width="9.58984375" style="115" bestFit="1" customWidth="1"/>
    <col min="1535" max="1535" width="9.81640625" style="115" bestFit="1" customWidth="1"/>
    <col min="1536" max="1536" width="8.86328125" style="115" customWidth="1"/>
    <col min="1537" max="1537" width="8.54296875" style="115" bestFit="1" customWidth="1"/>
    <col min="1538" max="1541" width="7.1328125" style="115" bestFit="1" customWidth="1"/>
    <col min="1542" max="1543" width="8.54296875" style="115" bestFit="1" customWidth="1"/>
    <col min="1544" max="1544" width="7.36328125" style="115" bestFit="1" customWidth="1"/>
    <col min="1545" max="1767" width="7.5" style="115"/>
    <col min="1768" max="1768" width="4.54296875" style="115" customWidth="1"/>
    <col min="1769" max="1769" width="33.54296875" style="115" bestFit="1" customWidth="1"/>
    <col min="1770" max="1770" width="5.5" style="115" bestFit="1" customWidth="1"/>
    <col min="1771" max="1771" width="9.953125" style="115" bestFit="1" customWidth="1"/>
    <col min="1772" max="1772" width="9.953125" style="115" customWidth="1"/>
    <col min="1773" max="1774" width="8.54296875" style="115" bestFit="1" customWidth="1"/>
    <col min="1775" max="1775" width="8.86328125" style="115" customWidth="1"/>
    <col min="1776" max="1787" width="8.54296875" style="115" bestFit="1" customWidth="1"/>
    <col min="1788" max="1788" width="9.453125" style="115" bestFit="1" customWidth="1"/>
    <col min="1789" max="1789" width="10.04296875" style="115" bestFit="1" customWidth="1"/>
    <col min="1790" max="1790" width="9.58984375" style="115" bestFit="1" customWidth="1"/>
    <col min="1791" max="1791" width="9.81640625" style="115" bestFit="1" customWidth="1"/>
    <col min="1792" max="1792" width="8.86328125" style="115" customWidth="1"/>
    <col min="1793" max="1793" width="8.54296875" style="115" bestFit="1" customWidth="1"/>
    <col min="1794" max="1797" width="7.1328125" style="115" bestFit="1" customWidth="1"/>
    <col min="1798" max="1799" width="8.54296875" style="115" bestFit="1" customWidth="1"/>
    <col min="1800" max="1800" width="7.36328125" style="115" bestFit="1" customWidth="1"/>
    <col min="1801" max="2023" width="7.5" style="115"/>
    <col min="2024" max="2024" width="4.54296875" style="115" customWidth="1"/>
    <col min="2025" max="2025" width="33.54296875" style="115" bestFit="1" customWidth="1"/>
    <col min="2026" max="2026" width="5.5" style="115" bestFit="1" customWidth="1"/>
    <col min="2027" max="2027" width="9.953125" style="115" bestFit="1" customWidth="1"/>
    <col min="2028" max="2028" width="9.953125" style="115" customWidth="1"/>
    <col min="2029" max="2030" width="8.54296875" style="115" bestFit="1" customWidth="1"/>
    <col min="2031" max="2031" width="8.86328125" style="115" customWidth="1"/>
    <col min="2032" max="2043" width="8.54296875" style="115" bestFit="1" customWidth="1"/>
    <col min="2044" max="2044" width="9.453125" style="115" bestFit="1" customWidth="1"/>
    <col min="2045" max="2045" width="10.04296875" style="115" bestFit="1" customWidth="1"/>
    <col min="2046" max="2046" width="9.58984375" style="115" bestFit="1" customWidth="1"/>
    <col min="2047" max="2047" width="9.81640625" style="115" bestFit="1" customWidth="1"/>
    <col min="2048" max="2048" width="8.86328125" style="115" customWidth="1"/>
    <col min="2049" max="2049" width="8.54296875" style="115" bestFit="1" customWidth="1"/>
    <col min="2050" max="2053" width="7.1328125" style="115" bestFit="1" customWidth="1"/>
    <col min="2054" max="2055" width="8.54296875" style="115" bestFit="1" customWidth="1"/>
    <col min="2056" max="2056" width="7.36328125" style="115" bestFit="1" customWidth="1"/>
    <col min="2057" max="2279" width="7.5" style="115"/>
    <col min="2280" max="2280" width="4.54296875" style="115" customWidth="1"/>
    <col min="2281" max="2281" width="33.54296875" style="115" bestFit="1" customWidth="1"/>
    <col min="2282" max="2282" width="5.5" style="115" bestFit="1" customWidth="1"/>
    <col min="2283" max="2283" width="9.953125" style="115" bestFit="1" customWidth="1"/>
    <col min="2284" max="2284" width="9.953125" style="115" customWidth="1"/>
    <col min="2285" max="2286" width="8.54296875" style="115" bestFit="1" customWidth="1"/>
    <col min="2287" max="2287" width="8.86328125" style="115" customWidth="1"/>
    <col min="2288" max="2299" width="8.54296875" style="115" bestFit="1" customWidth="1"/>
    <col min="2300" max="2300" width="9.453125" style="115" bestFit="1" customWidth="1"/>
    <col min="2301" max="2301" width="10.04296875" style="115" bestFit="1" customWidth="1"/>
    <col min="2302" max="2302" width="9.58984375" style="115" bestFit="1" customWidth="1"/>
    <col min="2303" max="2303" width="9.81640625" style="115" bestFit="1" customWidth="1"/>
    <col min="2304" max="2304" width="8.86328125" style="115" customWidth="1"/>
    <col min="2305" max="2305" width="8.54296875" style="115" bestFit="1" customWidth="1"/>
    <col min="2306" max="2309" width="7.1328125" style="115" bestFit="1" customWidth="1"/>
    <col min="2310" max="2311" width="8.54296875" style="115" bestFit="1" customWidth="1"/>
    <col min="2312" max="2312" width="7.36328125" style="115" bestFit="1" customWidth="1"/>
    <col min="2313" max="2535" width="7.5" style="115"/>
    <col min="2536" max="2536" width="4.54296875" style="115" customWidth="1"/>
    <col min="2537" max="2537" width="33.54296875" style="115" bestFit="1" customWidth="1"/>
    <col min="2538" max="2538" width="5.5" style="115" bestFit="1" customWidth="1"/>
    <col min="2539" max="2539" width="9.953125" style="115" bestFit="1" customWidth="1"/>
    <col min="2540" max="2540" width="9.953125" style="115" customWidth="1"/>
    <col min="2541" max="2542" width="8.54296875" style="115" bestFit="1" customWidth="1"/>
    <col min="2543" max="2543" width="8.86328125" style="115" customWidth="1"/>
    <col min="2544" max="2555" width="8.54296875" style="115" bestFit="1" customWidth="1"/>
    <col min="2556" max="2556" width="9.453125" style="115" bestFit="1" customWidth="1"/>
    <col min="2557" max="2557" width="10.04296875" style="115" bestFit="1" customWidth="1"/>
    <col min="2558" max="2558" width="9.58984375" style="115" bestFit="1" customWidth="1"/>
    <col min="2559" max="2559" width="9.81640625" style="115" bestFit="1" customWidth="1"/>
    <col min="2560" max="2560" width="8.86328125" style="115" customWidth="1"/>
    <col min="2561" max="2561" width="8.54296875" style="115" bestFit="1" customWidth="1"/>
    <col min="2562" max="2565" width="7.1328125" style="115" bestFit="1" customWidth="1"/>
    <col min="2566" max="2567" width="8.54296875" style="115" bestFit="1" customWidth="1"/>
    <col min="2568" max="2568" width="7.36328125" style="115" bestFit="1" customWidth="1"/>
    <col min="2569" max="2791" width="7.5" style="115"/>
    <col min="2792" max="2792" width="4.54296875" style="115" customWidth="1"/>
    <col min="2793" max="2793" width="33.54296875" style="115" bestFit="1" customWidth="1"/>
    <col min="2794" max="2794" width="5.5" style="115" bestFit="1" customWidth="1"/>
    <col min="2795" max="2795" width="9.953125" style="115" bestFit="1" customWidth="1"/>
    <col min="2796" max="2796" width="9.953125" style="115" customWidth="1"/>
    <col min="2797" max="2798" width="8.54296875" style="115" bestFit="1" customWidth="1"/>
    <col min="2799" max="2799" width="8.86328125" style="115" customWidth="1"/>
    <col min="2800" max="2811" width="8.54296875" style="115" bestFit="1" customWidth="1"/>
    <col min="2812" max="2812" width="9.453125" style="115" bestFit="1" customWidth="1"/>
    <col min="2813" max="2813" width="10.04296875" style="115" bestFit="1" customWidth="1"/>
    <col min="2814" max="2814" width="9.58984375" style="115" bestFit="1" customWidth="1"/>
    <col min="2815" max="2815" width="9.81640625" style="115" bestFit="1" customWidth="1"/>
    <col min="2816" max="2816" width="8.86328125" style="115" customWidth="1"/>
    <col min="2817" max="2817" width="8.54296875" style="115" bestFit="1" customWidth="1"/>
    <col min="2818" max="2821" width="7.1328125" style="115" bestFit="1" customWidth="1"/>
    <col min="2822" max="2823" width="8.54296875" style="115" bestFit="1" customWidth="1"/>
    <col min="2824" max="2824" width="7.36328125" style="115" bestFit="1" customWidth="1"/>
    <col min="2825" max="3047" width="7.5" style="115"/>
    <col min="3048" max="3048" width="4.54296875" style="115" customWidth="1"/>
    <col min="3049" max="3049" width="33.54296875" style="115" bestFit="1" customWidth="1"/>
    <col min="3050" max="3050" width="5.5" style="115" bestFit="1" customWidth="1"/>
    <col min="3051" max="3051" width="9.953125" style="115" bestFit="1" customWidth="1"/>
    <col min="3052" max="3052" width="9.953125" style="115" customWidth="1"/>
    <col min="3053" max="3054" width="8.54296875" style="115" bestFit="1" customWidth="1"/>
    <col min="3055" max="3055" width="8.86328125" style="115" customWidth="1"/>
    <col min="3056" max="3067" width="8.54296875" style="115" bestFit="1" customWidth="1"/>
    <col min="3068" max="3068" width="9.453125" style="115" bestFit="1" customWidth="1"/>
    <col min="3069" max="3069" width="10.04296875" style="115" bestFit="1" customWidth="1"/>
    <col min="3070" max="3070" width="9.58984375" style="115" bestFit="1" customWidth="1"/>
    <col min="3071" max="3071" width="9.81640625" style="115" bestFit="1" customWidth="1"/>
    <col min="3072" max="3072" width="8.86328125" style="115" customWidth="1"/>
    <col min="3073" max="3073" width="8.54296875" style="115" bestFit="1" customWidth="1"/>
    <col min="3074" max="3077" width="7.1328125" style="115" bestFit="1" customWidth="1"/>
    <col min="3078" max="3079" width="8.54296875" style="115" bestFit="1" customWidth="1"/>
    <col min="3080" max="3080" width="7.36328125" style="115" bestFit="1" customWidth="1"/>
    <col min="3081" max="3303" width="7.5" style="115"/>
    <col min="3304" max="3304" width="4.54296875" style="115" customWidth="1"/>
    <col min="3305" max="3305" width="33.54296875" style="115" bestFit="1" customWidth="1"/>
    <col min="3306" max="3306" width="5.5" style="115" bestFit="1" customWidth="1"/>
    <col min="3307" max="3307" width="9.953125" style="115" bestFit="1" customWidth="1"/>
    <col min="3308" max="3308" width="9.953125" style="115" customWidth="1"/>
    <col min="3309" max="3310" width="8.54296875" style="115" bestFit="1" customWidth="1"/>
    <col min="3311" max="3311" width="8.86328125" style="115" customWidth="1"/>
    <col min="3312" max="3323" width="8.54296875" style="115" bestFit="1" customWidth="1"/>
    <col min="3324" max="3324" width="9.453125" style="115" bestFit="1" customWidth="1"/>
    <col min="3325" max="3325" width="10.04296875" style="115" bestFit="1" customWidth="1"/>
    <col min="3326" max="3326" width="9.58984375" style="115" bestFit="1" customWidth="1"/>
    <col min="3327" max="3327" width="9.81640625" style="115" bestFit="1" customWidth="1"/>
    <col min="3328" max="3328" width="8.86328125" style="115" customWidth="1"/>
    <col min="3329" max="3329" width="8.54296875" style="115" bestFit="1" customWidth="1"/>
    <col min="3330" max="3333" width="7.1328125" style="115" bestFit="1" customWidth="1"/>
    <col min="3334" max="3335" width="8.54296875" style="115" bestFit="1" customWidth="1"/>
    <col min="3336" max="3336" width="7.36328125" style="115" bestFit="1" customWidth="1"/>
    <col min="3337" max="3559" width="7.5" style="115"/>
    <col min="3560" max="3560" width="4.54296875" style="115" customWidth="1"/>
    <col min="3561" max="3561" width="33.54296875" style="115" bestFit="1" customWidth="1"/>
    <col min="3562" max="3562" width="5.5" style="115" bestFit="1" customWidth="1"/>
    <col min="3563" max="3563" width="9.953125" style="115" bestFit="1" customWidth="1"/>
    <col min="3564" max="3564" width="9.953125" style="115" customWidth="1"/>
    <col min="3565" max="3566" width="8.54296875" style="115" bestFit="1" customWidth="1"/>
    <col min="3567" max="3567" width="8.86328125" style="115" customWidth="1"/>
    <col min="3568" max="3579" width="8.54296875" style="115" bestFit="1" customWidth="1"/>
    <col min="3580" max="3580" width="9.453125" style="115" bestFit="1" customWidth="1"/>
    <col min="3581" max="3581" width="10.04296875" style="115" bestFit="1" customWidth="1"/>
    <col min="3582" max="3582" width="9.58984375" style="115" bestFit="1" customWidth="1"/>
    <col min="3583" max="3583" width="9.81640625" style="115" bestFit="1" customWidth="1"/>
    <col min="3584" max="3584" width="8.86328125" style="115" customWidth="1"/>
    <col min="3585" max="3585" width="8.54296875" style="115" bestFit="1" customWidth="1"/>
    <col min="3586" max="3589" width="7.1328125" style="115" bestFit="1" customWidth="1"/>
    <col min="3590" max="3591" width="8.54296875" style="115" bestFit="1" customWidth="1"/>
    <col min="3592" max="3592" width="7.36328125" style="115" bestFit="1" customWidth="1"/>
    <col min="3593" max="3815" width="7.5" style="115"/>
    <col min="3816" max="3816" width="4.54296875" style="115" customWidth="1"/>
    <col min="3817" max="3817" width="33.54296875" style="115" bestFit="1" customWidth="1"/>
    <col min="3818" max="3818" width="5.5" style="115" bestFit="1" customWidth="1"/>
    <col min="3819" max="3819" width="9.953125" style="115" bestFit="1" customWidth="1"/>
    <col min="3820" max="3820" width="9.953125" style="115" customWidth="1"/>
    <col min="3821" max="3822" width="8.54296875" style="115" bestFit="1" customWidth="1"/>
    <col min="3823" max="3823" width="8.86328125" style="115" customWidth="1"/>
    <col min="3824" max="3835" width="8.54296875" style="115" bestFit="1" customWidth="1"/>
    <col min="3836" max="3836" width="9.453125" style="115" bestFit="1" customWidth="1"/>
    <col min="3837" max="3837" width="10.04296875" style="115" bestFit="1" customWidth="1"/>
    <col min="3838" max="3838" width="9.58984375" style="115" bestFit="1" customWidth="1"/>
    <col min="3839" max="3839" width="9.81640625" style="115" bestFit="1" customWidth="1"/>
    <col min="3840" max="3840" width="8.86328125" style="115" customWidth="1"/>
    <col min="3841" max="3841" width="8.54296875" style="115" bestFit="1" customWidth="1"/>
    <col min="3842" max="3845" width="7.1328125" style="115" bestFit="1" customWidth="1"/>
    <col min="3846" max="3847" width="8.54296875" style="115" bestFit="1" customWidth="1"/>
    <col min="3848" max="3848" width="7.36328125" style="115" bestFit="1" customWidth="1"/>
    <col min="3849" max="4071" width="7.5" style="115"/>
    <col min="4072" max="4072" width="4.54296875" style="115" customWidth="1"/>
    <col min="4073" max="4073" width="33.54296875" style="115" bestFit="1" customWidth="1"/>
    <col min="4074" max="4074" width="5.5" style="115" bestFit="1" customWidth="1"/>
    <col min="4075" max="4075" width="9.953125" style="115" bestFit="1" customWidth="1"/>
    <col min="4076" max="4076" width="9.953125" style="115" customWidth="1"/>
    <col min="4077" max="4078" width="8.54296875" style="115" bestFit="1" customWidth="1"/>
    <col min="4079" max="4079" width="8.86328125" style="115" customWidth="1"/>
    <col min="4080" max="4091" width="8.54296875" style="115" bestFit="1" customWidth="1"/>
    <col min="4092" max="4092" width="9.453125" style="115" bestFit="1" customWidth="1"/>
    <col min="4093" max="4093" width="10.04296875" style="115" bestFit="1" customWidth="1"/>
    <col min="4094" max="4094" width="9.58984375" style="115" bestFit="1" customWidth="1"/>
    <col min="4095" max="4095" width="9.81640625" style="115" bestFit="1" customWidth="1"/>
    <col min="4096" max="4096" width="8.86328125" style="115" customWidth="1"/>
    <col min="4097" max="4097" width="8.54296875" style="115" bestFit="1" customWidth="1"/>
    <col min="4098" max="4101" width="7.1328125" style="115" bestFit="1" customWidth="1"/>
    <col min="4102" max="4103" width="8.54296875" style="115" bestFit="1" customWidth="1"/>
    <col min="4104" max="4104" width="7.36328125" style="115" bestFit="1" customWidth="1"/>
    <col min="4105" max="4327" width="7.5" style="115"/>
    <col min="4328" max="4328" width="4.54296875" style="115" customWidth="1"/>
    <col min="4329" max="4329" width="33.54296875" style="115" bestFit="1" customWidth="1"/>
    <col min="4330" max="4330" width="5.5" style="115" bestFit="1" customWidth="1"/>
    <col min="4331" max="4331" width="9.953125" style="115" bestFit="1" customWidth="1"/>
    <col min="4332" max="4332" width="9.953125" style="115" customWidth="1"/>
    <col min="4333" max="4334" width="8.54296875" style="115" bestFit="1" customWidth="1"/>
    <col min="4335" max="4335" width="8.86328125" style="115" customWidth="1"/>
    <col min="4336" max="4347" width="8.54296875" style="115" bestFit="1" customWidth="1"/>
    <col min="4348" max="4348" width="9.453125" style="115" bestFit="1" customWidth="1"/>
    <col min="4349" max="4349" width="10.04296875" style="115" bestFit="1" customWidth="1"/>
    <col min="4350" max="4350" width="9.58984375" style="115" bestFit="1" customWidth="1"/>
    <col min="4351" max="4351" width="9.81640625" style="115" bestFit="1" customWidth="1"/>
    <col min="4352" max="4352" width="8.86328125" style="115" customWidth="1"/>
    <col min="4353" max="4353" width="8.54296875" style="115" bestFit="1" customWidth="1"/>
    <col min="4354" max="4357" width="7.1328125" style="115" bestFit="1" customWidth="1"/>
    <col min="4358" max="4359" width="8.54296875" style="115" bestFit="1" customWidth="1"/>
    <col min="4360" max="4360" width="7.36328125" style="115" bestFit="1" customWidth="1"/>
    <col min="4361" max="4583" width="7.5" style="115"/>
    <col min="4584" max="4584" width="4.54296875" style="115" customWidth="1"/>
    <col min="4585" max="4585" width="33.54296875" style="115" bestFit="1" customWidth="1"/>
    <col min="4586" max="4586" width="5.5" style="115" bestFit="1" customWidth="1"/>
    <col min="4587" max="4587" width="9.953125" style="115" bestFit="1" customWidth="1"/>
    <col min="4588" max="4588" width="9.953125" style="115" customWidth="1"/>
    <col min="4589" max="4590" width="8.54296875" style="115" bestFit="1" customWidth="1"/>
    <col min="4591" max="4591" width="8.86328125" style="115" customWidth="1"/>
    <col min="4592" max="4603" width="8.54296875" style="115" bestFit="1" customWidth="1"/>
    <col min="4604" max="4604" width="9.453125" style="115" bestFit="1" customWidth="1"/>
    <col min="4605" max="4605" width="10.04296875" style="115" bestFit="1" customWidth="1"/>
    <col min="4606" max="4606" width="9.58984375" style="115" bestFit="1" customWidth="1"/>
    <col min="4607" max="4607" width="9.81640625" style="115" bestFit="1" customWidth="1"/>
    <col min="4608" max="4608" width="8.86328125" style="115" customWidth="1"/>
    <col min="4609" max="4609" width="8.54296875" style="115" bestFit="1" customWidth="1"/>
    <col min="4610" max="4613" width="7.1328125" style="115" bestFit="1" customWidth="1"/>
    <col min="4614" max="4615" width="8.54296875" style="115" bestFit="1" customWidth="1"/>
    <col min="4616" max="4616" width="7.36328125" style="115" bestFit="1" customWidth="1"/>
    <col min="4617" max="4839" width="7.5" style="115"/>
    <col min="4840" max="4840" width="4.54296875" style="115" customWidth="1"/>
    <col min="4841" max="4841" width="33.54296875" style="115" bestFit="1" customWidth="1"/>
    <col min="4842" max="4842" width="5.5" style="115" bestFit="1" customWidth="1"/>
    <col min="4843" max="4843" width="9.953125" style="115" bestFit="1" customWidth="1"/>
    <col min="4844" max="4844" width="9.953125" style="115" customWidth="1"/>
    <col min="4845" max="4846" width="8.54296875" style="115" bestFit="1" customWidth="1"/>
    <col min="4847" max="4847" width="8.86328125" style="115" customWidth="1"/>
    <col min="4848" max="4859" width="8.54296875" style="115" bestFit="1" customWidth="1"/>
    <col min="4860" max="4860" width="9.453125" style="115" bestFit="1" customWidth="1"/>
    <col min="4861" max="4861" width="10.04296875" style="115" bestFit="1" customWidth="1"/>
    <col min="4862" max="4862" width="9.58984375" style="115" bestFit="1" customWidth="1"/>
    <col min="4863" max="4863" width="9.81640625" style="115" bestFit="1" customWidth="1"/>
    <col min="4864" max="4864" width="8.86328125" style="115" customWidth="1"/>
    <col min="4865" max="4865" width="8.54296875" style="115" bestFit="1" customWidth="1"/>
    <col min="4866" max="4869" width="7.1328125" style="115" bestFit="1" customWidth="1"/>
    <col min="4870" max="4871" width="8.54296875" style="115" bestFit="1" customWidth="1"/>
    <col min="4872" max="4872" width="7.36328125" style="115" bestFit="1" customWidth="1"/>
    <col min="4873" max="5095" width="7.5" style="115"/>
    <col min="5096" max="5096" width="4.54296875" style="115" customWidth="1"/>
    <col min="5097" max="5097" width="33.54296875" style="115" bestFit="1" customWidth="1"/>
    <col min="5098" max="5098" width="5.5" style="115" bestFit="1" customWidth="1"/>
    <col min="5099" max="5099" width="9.953125" style="115" bestFit="1" customWidth="1"/>
    <col min="5100" max="5100" width="9.953125" style="115" customWidth="1"/>
    <col min="5101" max="5102" width="8.54296875" style="115" bestFit="1" customWidth="1"/>
    <col min="5103" max="5103" width="8.86328125" style="115" customWidth="1"/>
    <col min="5104" max="5115" width="8.54296875" style="115" bestFit="1" customWidth="1"/>
    <col min="5116" max="5116" width="9.453125" style="115" bestFit="1" customWidth="1"/>
    <col min="5117" max="5117" width="10.04296875" style="115" bestFit="1" customWidth="1"/>
    <col min="5118" max="5118" width="9.58984375" style="115" bestFit="1" customWidth="1"/>
    <col min="5119" max="5119" width="9.81640625" style="115" bestFit="1" customWidth="1"/>
    <col min="5120" max="5120" width="8.86328125" style="115" customWidth="1"/>
    <col min="5121" max="5121" width="8.54296875" style="115" bestFit="1" customWidth="1"/>
    <col min="5122" max="5125" width="7.1328125" style="115" bestFit="1" customWidth="1"/>
    <col min="5126" max="5127" width="8.54296875" style="115" bestFit="1" customWidth="1"/>
    <col min="5128" max="5128" width="7.36328125" style="115" bestFit="1" customWidth="1"/>
    <col min="5129" max="5351" width="7.5" style="115"/>
    <col min="5352" max="5352" width="4.54296875" style="115" customWidth="1"/>
    <col min="5353" max="5353" width="33.54296875" style="115" bestFit="1" customWidth="1"/>
    <col min="5354" max="5354" width="5.5" style="115" bestFit="1" customWidth="1"/>
    <col min="5355" max="5355" width="9.953125" style="115" bestFit="1" customWidth="1"/>
    <col min="5356" max="5356" width="9.953125" style="115" customWidth="1"/>
    <col min="5357" max="5358" width="8.54296875" style="115" bestFit="1" customWidth="1"/>
    <col min="5359" max="5359" width="8.86328125" style="115" customWidth="1"/>
    <col min="5360" max="5371" width="8.54296875" style="115" bestFit="1" customWidth="1"/>
    <col min="5372" max="5372" width="9.453125" style="115" bestFit="1" customWidth="1"/>
    <col min="5373" max="5373" width="10.04296875" style="115" bestFit="1" customWidth="1"/>
    <col min="5374" max="5374" width="9.58984375" style="115" bestFit="1" customWidth="1"/>
    <col min="5375" max="5375" width="9.81640625" style="115" bestFit="1" customWidth="1"/>
    <col min="5376" max="5376" width="8.86328125" style="115" customWidth="1"/>
    <col min="5377" max="5377" width="8.54296875" style="115" bestFit="1" customWidth="1"/>
    <col min="5378" max="5381" width="7.1328125" style="115" bestFit="1" customWidth="1"/>
    <col min="5382" max="5383" width="8.54296875" style="115" bestFit="1" customWidth="1"/>
    <col min="5384" max="5384" width="7.36328125" style="115" bestFit="1" customWidth="1"/>
    <col min="5385" max="5607" width="7.5" style="115"/>
    <col min="5608" max="5608" width="4.54296875" style="115" customWidth="1"/>
    <col min="5609" max="5609" width="33.54296875" style="115" bestFit="1" customWidth="1"/>
    <col min="5610" max="5610" width="5.5" style="115" bestFit="1" customWidth="1"/>
    <col min="5611" max="5611" width="9.953125" style="115" bestFit="1" customWidth="1"/>
    <col min="5612" max="5612" width="9.953125" style="115" customWidth="1"/>
    <col min="5613" max="5614" width="8.54296875" style="115" bestFit="1" customWidth="1"/>
    <col min="5615" max="5615" width="8.86328125" style="115" customWidth="1"/>
    <col min="5616" max="5627" width="8.54296875" style="115" bestFit="1" customWidth="1"/>
    <col min="5628" max="5628" width="9.453125" style="115" bestFit="1" customWidth="1"/>
    <col min="5629" max="5629" width="10.04296875" style="115" bestFit="1" customWidth="1"/>
    <col min="5630" max="5630" width="9.58984375" style="115" bestFit="1" customWidth="1"/>
    <col min="5631" max="5631" width="9.81640625" style="115" bestFit="1" customWidth="1"/>
    <col min="5632" max="5632" width="8.86328125" style="115" customWidth="1"/>
    <col min="5633" max="5633" width="8.54296875" style="115" bestFit="1" customWidth="1"/>
    <col min="5634" max="5637" width="7.1328125" style="115" bestFit="1" customWidth="1"/>
    <col min="5638" max="5639" width="8.54296875" style="115" bestFit="1" customWidth="1"/>
    <col min="5640" max="5640" width="7.36328125" style="115" bestFit="1" customWidth="1"/>
    <col min="5641" max="5863" width="7.5" style="115"/>
    <col min="5864" max="5864" width="4.54296875" style="115" customWidth="1"/>
    <col min="5865" max="5865" width="33.54296875" style="115" bestFit="1" customWidth="1"/>
    <col min="5866" max="5866" width="5.5" style="115" bestFit="1" customWidth="1"/>
    <col min="5867" max="5867" width="9.953125" style="115" bestFit="1" customWidth="1"/>
    <col min="5868" max="5868" width="9.953125" style="115" customWidth="1"/>
    <col min="5869" max="5870" width="8.54296875" style="115" bestFit="1" customWidth="1"/>
    <col min="5871" max="5871" width="8.86328125" style="115" customWidth="1"/>
    <col min="5872" max="5883" width="8.54296875" style="115" bestFit="1" customWidth="1"/>
    <col min="5884" max="5884" width="9.453125" style="115" bestFit="1" customWidth="1"/>
    <col min="5885" max="5885" width="10.04296875" style="115" bestFit="1" customWidth="1"/>
    <col min="5886" max="5886" width="9.58984375" style="115" bestFit="1" customWidth="1"/>
    <col min="5887" max="5887" width="9.81640625" style="115" bestFit="1" customWidth="1"/>
    <col min="5888" max="5888" width="8.86328125" style="115" customWidth="1"/>
    <col min="5889" max="5889" width="8.54296875" style="115" bestFit="1" customWidth="1"/>
    <col min="5890" max="5893" width="7.1328125" style="115" bestFit="1" customWidth="1"/>
    <col min="5894" max="5895" width="8.54296875" style="115" bestFit="1" customWidth="1"/>
    <col min="5896" max="5896" width="7.36328125" style="115" bestFit="1" customWidth="1"/>
    <col min="5897" max="6119" width="7.5" style="115"/>
    <col min="6120" max="6120" width="4.54296875" style="115" customWidth="1"/>
    <col min="6121" max="6121" width="33.54296875" style="115" bestFit="1" customWidth="1"/>
    <col min="6122" max="6122" width="5.5" style="115" bestFit="1" customWidth="1"/>
    <col min="6123" max="6123" width="9.953125" style="115" bestFit="1" customWidth="1"/>
    <col min="6124" max="6124" width="9.953125" style="115" customWidth="1"/>
    <col min="6125" max="6126" width="8.54296875" style="115" bestFit="1" customWidth="1"/>
    <col min="6127" max="6127" width="8.86328125" style="115" customWidth="1"/>
    <col min="6128" max="6139" width="8.54296875" style="115" bestFit="1" customWidth="1"/>
    <col min="6140" max="6140" width="9.453125" style="115" bestFit="1" customWidth="1"/>
    <col min="6141" max="6141" width="10.04296875" style="115" bestFit="1" customWidth="1"/>
    <col min="6142" max="6142" width="9.58984375" style="115" bestFit="1" customWidth="1"/>
    <col min="6143" max="6143" width="9.81640625" style="115" bestFit="1" customWidth="1"/>
    <col min="6144" max="6144" width="8.86328125" style="115" customWidth="1"/>
    <col min="6145" max="6145" width="8.54296875" style="115" bestFit="1" customWidth="1"/>
    <col min="6146" max="6149" width="7.1328125" style="115" bestFit="1" customWidth="1"/>
    <col min="6150" max="6151" width="8.54296875" style="115" bestFit="1" customWidth="1"/>
    <col min="6152" max="6152" width="7.36328125" style="115" bestFit="1" customWidth="1"/>
    <col min="6153" max="6375" width="7.5" style="115"/>
    <col min="6376" max="6376" width="4.54296875" style="115" customWidth="1"/>
    <col min="6377" max="6377" width="33.54296875" style="115" bestFit="1" customWidth="1"/>
    <col min="6378" max="6378" width="5.5" style="115" bestFit="1" customWidth="1"/>
    <col min="6379" max="6379" width="9.953125" style="115" bestFit="1" customWidth="1"/>
    <col min="6380" max="6380" width="9.953125" style="115" customWidth="1"/>
    <col min="6381" max="6382" width="8.54296875" style="115" bestFit="1" customWidth="1"/>
    <col min="6383" max="6383" width="8.86328125" style="115" customWidth="1"/>
    <col min="6384" max="6395" width="8.54296875" style="115" bestFit="1" customWidth="1"/>
    <col min="6396" max="6396" width="9.453125" style="115" bestFit="1" customWidth="1"/>
    <col min="6397" max="6397" width="10.04296875" style="115" bestFit="1" customWidth="1"/>
    <col min="6398" max="6398" width="9.58984375" style="115" bestFit="1" customWidth="1"/>
    <col min="6399" max="6399" width="9.81640625" style="115" bestFit="1" customWidth="1"/>
    <col min="6400" max="6400" width="8.86328125" style="115" customWidth="1"/>
    <col min="6401" max="6401" width="8.54296875" style="115" bestFit="1" customWidth="1"/>
    <col min="6402" max="6405" width="7.1328125" style="115" bestFit="1" customWidth="1"/>
    <col min="6406" max="6407" width="8.54296875" style="115" bestFit="1" customWidth="1"/>
    <col min="6408" max="6408" width="7.36328125" style="115" bestFit="1" customWidth="1"/>
    <col min="6409" max="6631" width="7.5" style="115"/>
    <col min="6632" max="6632" width="4.54296875" style="115" customWidth="1"/>
    <col min="6633" max="6633" width="33.54296875" style="115" bestFit="1" customWidth="1"/>
    <col min="6634" max="6634" width="5.5" style="115" bestFit="1" customWidth="1"/>
    <col min="6635" max="6635" width="9.953125" style="115" bestFit="1" customWidth="1"/>
    <col min="6636" max="6636" width="9.953125" style="115" customWidth="1"/>
    <col min="6637" max="6638" width="8.54296875" style="115" bestFit="1" customWidth="1"/>
    <col min="6639" max="6639" width="8.86328125" style="115" customWidth="1"/>
    <col min="6640" max="6651" width="8.54296875" style="115" bestFit="1" customWidth="1"/>
    <col min="6652" max="6652" width="9.453125" style="115" bestFit="1" customWidth="1"/>
    <col min="6653" max="6653" width="10.04296875" style="115" bestFit="1" customWidth="1"/>
    <col min="6654" max="6654" width="9.58984375" style="115" bestFit="1" customWidth="1"/>
    <col min="6655" max="6655" width="9.81640625" style="115" bestFit="1" customWidth="1"/>
    <col min="6656" max="6656" width="8.86328125" style="115" customWidth="1"/>
    <col min="6657" max="6657" width="8.54296875" style="115" bestFit="1" customWidth="1"/>
    <col min="6658" max="6661" width="7.1328125" style="115" bestFit="1" customWidth="1"/>
    <col min="6662" max="6663" width="8.54296875" style="115" bestFit="1" customWidth="1"/>
    <col min="6664" max="6664" width="7.36328125" style="115" bestFit="1" customWidth="1"/>
    <col min="6665" max="6887" width="7.5" style="115"/>
    <col min="6888" max="6888" width="4.54296875" style="115" customWidth="1"/>
    <col min="6889" max="6889" width="33.54296875" style="115" bestFit="1" customWidth="1"/>
    <col min="6890" max="6890" width="5.5" style="115" bestFit="1" customWidth="1"/>
    <col min="6891" max="6891" width="9.953125" style="115" bestFit="1" customWidth="1"/>
    <col min="6892" max="6892" width="9.953125" style="115" customWidth="1"/>
    <col min="6893" max="6894" width="8.54296875" style="115" bestFit="1" customWidth="1"/>
    <col min="6895" max="6895" width="8.86328125" style="115" customWidth="1"/>
    <col min="6896" max="6907" width="8.54296875" style="115" bestFit="1" customWidth="1"/>
    <col min="6908" max="6908" width="9.453125" style="115" bestFit="1" customWidth="1"/>
    <col min="6909" max="6909" width="10.04296875" style="115" bestFit="1" customWidth="1"/>
    <col min="6910" max="6910" width="9.58984375" style="115" bestFit="1" customWidth="1"/>
    <col min="6911" max="6911" width="9.81640625" style="115" bestFit="1" customWidth="1"/>
    <col min="6912" max="6912" width="8.86328125" style="115" customWidth="1"/>
    <col min="6913" max="6913" width="8.54296875" style="115" bestFit="1" customWidth="1"/>
    <col min="6914" max="6917" width="7.1328125" style="115" bestFit="1" customWidth="1"/>
    <col min="6918" max="6919" width="8.54296875" style="115" bestFit="1" customWidth="1"/>
    <col min="6920" max="6920" width="7.36328125" style="115" bestFit="1" customWidth="1"/>
    <col min="6921" max="7143" width="7.5" style="115"/>
    <col min="7144" max="7144" width="4.54296875" style="115" customWidth="1"/>
    <col min="7145" max="7145" width="33.54296875" style="115" bestFit="1" customWidth="1"/>
    <col min="7146" max="7146" width="5.5" style="115" bestFit="1" customWidth="1"/>
    <col min="7147" max="7147" width="9.953125" style="115" bestFit="1" customWidth="1"/>
    <col min="7148" max="7148" width="9.953125" style="115" customWidth="1"/>
    <col min="7149" max="7150" width="8.54296875" style="115" bestFit="1" customWidth="1"/>
    <col min="7151" max="7151" width="8.86328125" style="115" customWidth="1"/>
    <col min="7152" max="7163" width="8.54296875" style="115" bestFit="1" customWidth="1"/>
    <col min="7164" max="7164" width="9.453125" style="115" bestFit="1" customWidth="1"/>
    <col min="7165" max="7165" width="10.04296875" style="115" bestFit="1" customWidth="1"/>
    <col min="7166" max="7166" width="9.58984375" style="115" bestFit="1" customWidth="1"/>
    <col min="7167" max="7167" width="9.81640625" style="115" bestFit="1" customWidth="1"/>
    <col min="7168" max="7168" width="8.86328125" style="115" customWidth="1"/>
    <col min="7169" max="7169" width="8.54296875" style="115" bestFit="1" customWidth="1"/>
    <col min="7170" max="7173" width="7.1328125" style="115" bestFit="1" customWidth="1"/>
    <col min="7174" max="7175" width="8.54296875" style="115" bestFit="1" customWidth="1"/>
    <col min="7176" max="7176" width="7.36328125" style="115" bestFit="1" customWidth="1"/>
    <col min="7177" max="7399" width="7.5" style="115"/>
    <col min="7400" max="7400" width="4.54296875" style="115" customWidth="1"/>
    <col min="7401" max="7401" width="33.54296875" style="115" bestFit="1" customWidth="1"/>
    <col min="7402" max="7402" width="5.5" style="115" bestFit="1" customWidth="1"/>
    <col min="7403" max="7403" width="9.953125" style="115" bestFit="1" customWidth="1"/>
    <col min="7404" max="7404" width="9.953125" style="115" customWidth="1"/>
    <col min="7405" max="7406" width="8.54296875" style="115" bestFit="1" customWidth="1"/>
    <col min="7407" max="7407" width="8.86328125" style="115" customWidth="1"/>
    <col min="7408" max="7419" width="8.54296875" style="115" bestFit="1" customWidth="1"/>
    <col min="7420" max="7420" width="9.453125" style="115" bestFit="1" customWidth="1"/>
    <col min="7421" max="7421" width="10.04296875" style="115" bestFit="1" customWidth="1"/>
    <col min="7422" max="7422" width="9.58984375" style="115" bestFit="1" customWidth="1"/>
    <col min="7423" max="7423" width="9.81640625" style="115" bestFit="1" customWidth="1"/>
    <col min="7424" max="7424" width="8.86328125" style="115" customWidth="1"/>
    <col min="7425" max="7425" width="8.54296875" style="115" bestFit="1" customWidth="1"/>
    <col min="7426" max="7429" width="7.1328125" style="115" bestFit="1" customWidth="1"/>
    <col min="7430" max="7431" width="8.54296875" style="115" bestFit="1" customWidth="1"/>
    <col min="7432" max="7432" width="7.36328125" style="115" bestFit="1" customWidth="1"/>
    <col min="7433" max="7655" width="7.5" style="115"/>
    <col min="7656" max="7656" width="4.54296875" style="115" customWidth="1"/>
    <col min="7657" max="7657" width="33.54296875" style="115" bestFit="1" customWidth="1"/>
    <col min="7658" max="7658" width="5.5" style="115" bestFit="1" customWidth="1"/>
    <col min="7659" max="7659" width="9.953125" style="115" bestFit="1" customWidth="1"/>
    <col min="7660" max="7660" width="9.953125" style="115" customWidth="1"/>
    <col min="7661" max="7662" width="8.54296875" style="115" bestFit="1" customWidth="1"/>
    <col min="7663" max="7663" width="8.86328125" style="115" customWidth="1"/>
    <col min="7664" max="7675" width="8.54296875" style="115" bestFit="1" customWidth="1"/>
    <col min="7676" max="7676" width="9.453125" style="115" bestFit="1" customWidth="1"/>
    <col min="7677" max="7677" width="10.04296875" style="115" bestFit="1" customWidth="1"/>
    <col min="7678" max="7678" width="9.58984375" style="115" bestFit="1" customWidth="1"/>
    <col min="7679" max="7679" width="9.81640625" style="115" bestFit="1" customWidth="1"/>
    <col min="7680" max="7680" width="8.86328125" style="115" customWidth="1"/>
    <col min="7681" max="7681" width="8.54296875" style="115" bestFit="1" customWidth="1"/>
    <col min="7682" max="7685" width="7.1328125" style="115" bestFit="1" customWidth="1"/>
    <col min="7686" max="7687" width="8.54296875" style="115" bestFit="1" customWidth="1"/>
    <col min="7688" max="7688" width="7.36328125" style="115" bestFit="1" customWidth="1"/>
    <col min="7689" max="7911" width="7.5" style="115"/>
    <col min="7912" max="7912" width="4.54296875" style="115" customWidth="1"/>
    <col min="7913" max="7913" width="33.54296875" style="115" bestFit="1" customWidth="1"/>
    <col min="7914" max="7914" width="5.5" style="115" bestFit="1" customWidth="1"/>
    <col min="7915" max="7915" width="9.953125" style="115" bestFit="1" customWidth="1"/>
    <col min="7916" max="7916" width="9.953125" style="115" customWidth="1"/>
    <col min="7917" max="7918" width="8.54296875" style="115" bestFit="1" customWidth="1"/>
    <col min="7919" max="7919" width="8.86328125" style="115" customWidth="1"/>
    <col min="7920" max="7931" width="8.54296875" style="115" bestFit="1" customWidth="1"/>
    <col min="7932" max="7932" width="9.453125" style="115" bestFit="1" customWidth="1"/>
    <col min="7933" max="7933" width="10.04296875" style="115" bestFit="1" customWidth="1"/>
    <col min="7934" max="7934" width="9.58984375" style="115" bestFit="1" customWidth="1"/>
    <col min="7935" max="7935" width="9.81640625" style="115" bestFit="1" customWidth="1"/>
    <col min="7936" max="7936" width="8.86328125" style="115" customWidth="1"/>
    <col min="7937" max="7937" width="8.54296875" style="115" bestFit="1" customWidth="1"/>
    <col min="7938" max="7941" width="7.1328125" style="115" bestFit="1" customWidth="1"/>
    <col min="7942" max="7943" width="8.54296875" style="115" bestFit="1" customWidth="1"/>
    <col min="7944" max="7944" width="7.36328125" style="115" bestFit="1" customWidth="1"/>
    <col min="7945" max="8167" width="7.5" style="115"/>
    <col min="8168" max="8168" width="4.54296875" style="115" customWidth="1"/>
    <col min="8169" max="8169" width="33.54296875" style="115" bestFit="1" customWidth="1"/>
    <col min="8170" max="8170" width="5.5" style="115" bestFit="1" customWidth="1"/>
    <col min="8171" max="8171" width="9.953125" style="115" bestFit="1" customWidth="1"/>
    <col min="8172" max="8172" width="9.953125" style="115" customWidth="1"/>
    <col min="8173" max="8174" width="8.54296875" style="115" bestFit="1" customWidth="1"/>
    <col min="8175" max="8175" width="8.86328125" style="115" customWidth="1"/>
    <col min="8176" max="8187" width="8.54296875" style="115" bestFit="1" customWidth="1"/>
    <col min="8188" max="8188" width="9.453125" style="115" bestFit="1" customWidth="1"/>
    <col min="8189" max="8189" width="10.04296875" style="115" bestFit="1" customWidth="1"/>
    <col min="8190" max="8190" width="9.58984375" style="115" bestFit="1" customWidth="1"/>
    <col min="8191" max="8191" width="9.81640625" style="115" bestFit="1" customWidth="1"/>
    <col min="8192" max="8192" width="8.86328125" style="115" customWidth="1"/>
    <col min="8193" max="8193" width="8.54296875" style="115" bestFit="1" customWidth="1"/>
    <col min="8194" max="8197" width="7.1328125" style="115" bestFit="1" customWidth="1"/>
    <col min="8198" max="8199" width="8.54296875" style="115" bestFit="1" customWidth="1"/>
    <col min="8200" max="8200" width="7.36328125" style="115" bestFit="1" customWidth="1"/>
    <col min="8201" max="8423" width="7.5" style="115"/>
    <col min="8424" max="8424" width="4.54296875" style="115" customWidth="1"/>
    <col min="8425" max="8425" width="33.54296875" style="115" bestFit="1" customWidth="1"/>
    <col min="8426" max="8426" width="5.5" style="115" bestFit="1" customWidth="1"/>
    <col min="8427" max="8427" width="9.953125" style="115" bestFit="1" customWidth="1"/>
    <col min="8428" max="8428" width="9.953125" style="115" customWidth="1"/>
    <col min="8429" max="8430" width="8.54296875" style="115" bestFit="1" customWidth="1"/>
    <col min="8431" max="8431" width="8.86328125" style="115" customWidth="1"/>
    <col min="8432" max="8443" width="8.54296875" style="115" bestFit="1" customWidth="1"/>
    <col min="8444" max="8444" width="9.453125" style="115" bestFit="1" customWidth="1"/>
    <col min="8445" max="8445" width="10.04296875" style="115" bestFit="1" customWidth="1"/>
    <col min="8446" max="8446" width="9.58984375" style="115" bestFit="1" customWidth="1"/>
    <col min="8447" max="8447" width="9.81640625" style="115" bestFit="1" customWidth="1"/>
    <col min="8448" max="8448" width="8.86328125" style="115" customWidth="1"/>
    <col min="8449" max="8449" width="8.54296875" style="115" bestFit="1" customWidth="1"/>
    <col min="8450" max="8453" width="7.1328125" style="115" bestFit="1" customWidth="1"/>
    <col min="8454" max="8455" width="8.54296875" style="115" bestFit="1" customWidth="1"/>
    <col min="8456" max="8456" width="7.36328125" style="115" bestFit="1" customWidth="1"/>
    <col min="8457" max="8679" width="7.5" style="115"/>
    <col min="8680" max="8680" width="4.54296875" style="115" customWidth="1"/>
    <col min="8681" max="8681" width="33.54296875" style="115" bestFit="1" customWidth="1"/>
    <col min="8682" max="8682" width="5.5" style="115" bestFit="1" customWidth="1"/>
    <col min="8683" max="8683" width="9.953125" style="115" bestFit="1" customWidth="1"/>
    <col min="8684" max="8684" width="9.953125" style="115" customWidth="1"/>
    <col min="8685" max="8686" width="8.54296875" style="115" bestFit="1" customWidth="1"/>
    <col min="8687" max="8687" width="8.86328125" style="115" customWidth="1"/>
    <col min="8688" max="8699" width="8.54296875" style="115" bestFit="1" customWidth="1"/>
    <col min="8700" max="8700" width="9.453125" style="115" bestFit="1" customWidth="1"/>
    <col min="8701" max="8701" width="10.04296875" style="115" bestFit="1" customWidth="1"/>
    <col min="8702" max="8702" width="9.58984375" style="115" bestFit="1" customWidth="1"/>
    <col min="8703" max="8703" width="9.81640625" style="115" bestFit="1" customWidth="1"/>
    <col min="8704" max="8704" width="8.86328125" style="115" customWidth="1"/>
    <col min="8705" max="8705" width="8.54296875" style="115" bestFit="1" customWidth="1"/>
    <col min="8706" max="8709" width="7.1328125" style="115" bestFit="1" customWidth="1"/>
    <col min="8710" max="8711" width="8.54296875" style="115" bestFit="1" customWidth="1"/>
    <col min="8712" max="8712" width="7.36328125" style="115" bestFit="1" customWidth="1"/>
    <col min="8713" max="8935" width="7.5" style="115"/>
    <col min="8936" max="8936" width="4.54296875" style="115" customWidth="1"/>
    <col min="8937" max="8937" width="33.54296875" style="115" bestFit="1" customWidth="1"/>
    <col min="8938" max="8938" width="5.5" style="115" bestFit="1" customWidth="1"/>
    <col min="8939" max="8939" width="9.953125" style="115" bestFit="1" customWidth="1"/>
    <col min="8940" max="8940" width="9.953125" style="115" customWidth="1"/>
    <col min="8941" max="8942" width="8.54296875" style="115" bestFit="1" customWidth="1"/>
    <col min="8943" max="8943" width="8.86328125" style="115" customWidth="1"/>
    <col min="8944" max="8955" width="8.54296875" style="115" bestFit="1" customWidth="1"/>
    <col min="8956" max="8956" width="9.453125" style="115" bestFit="1" customWidth="1"/>
    <col min="8957" max="8957" width="10.04296875" style="115" bestFit="1" customWidth="1"/>
    <col min="8958" max="8958" width="9.58984375" style="115" bestFit="1" customWidth="1"/>
    <col min="8959" max="8959" width="9.81640625" style="115" bestFit="1" customWidth="1"/>
    <col min="8960" max="8960" width="8.86328125" style="115" customWidth="1"/>
    <col min="8961" max="8961" width="8.54296875" style="115" bestFit="1" customWidth="1"/>
    <col min="8962" max="8965" width="7.1328125" style="115" bestFit="1" customWidth="1"/>
    <col min="8966" max="8967" width="8.54296875" style="115" bestFit="1" customWidth="1"/>
    <col min="8968" max="8968" width="7.36328125" style="115" bestFit="1" customWidth="1"/>
    <col min="8969" max="9191" width="7.5" style="115"/>
    <col min="9192" max="9192" width="4.54296875" style="115" customWidth="1"/>
    <col min="9193" max="9193" width="33.54296875" style="115" bestFit="1" customWidth="1"/>
    <col min="9194" max="9194" width="5.5" style="115" bestFit="1" customWidth="1"/>
    <col min="9195" max="9195" width="9.953125" style="115" bestFit="1" customWidth="1"/>
    <col min="9196" max="9196" width="9.953125" style="115" customWidth="1"/>
    <col min="9197" max="9198" width="8.54296875" style="115" bestFit="1" customWidth="1"/>
    <col min="9199" max="9199" width="8.86328125" style="115" customWidth="1"/>
    <col min="9200" max="9211" width="8.54296875" style="115" bestFit="1" customWidth="1"/>
    <col min="9212" max="9212" width="9.453125" style="115" bestFit="1" customWidth="1"/>
    <col min="9213" max="9213" width="10.04296875" style="115" bestFit="1" customWidth="1"/>
    <col min="9214" max="9214" width="9.58984375" style="115" bestFit="1" customWidth="1"/>
    <col min="9215" max="9215" width="9.81640625" style="115" bestFit="1" customWidth="1"/>
    <col min="9216" max="9216" width="8.86328125" style="115" customWidth="1"/>
    <col min="9217" max="9217" width="8.54296875" style="115" bestFit="1" customWidth="1"/>
    <col min="9218" max="9221" width="7.1328125" style="115" bestFit="1" customWidth="1"/>
    <col min="9222" max="9223" width="8.54296875" style="115" bestFit="1" customWidth="1"/>
    <col min="9224" max="9224" width="7.36328125" style="115" bestFit="1" customWidth="1"/>
    <col min="9225" max="9447" width="7.5" style="115"/>
    <col min="9448" max="9448" width="4.54296875" style="115" customWidth="1"/>
    <col min="9449" max="9449" width="33.54296875" style="115" bestFit="1" customWidth="1"/>
    <col min="9450" max="9450" width="5.5" style="115" bestFit="1" customWidth="1"/>
    <col min="9451" max="9451" width="9.953125" style="115" bestFit="1" customWidth="1"/>
    <col min="9452" max="9452" width="9.953125" style="115" customWidth="1"/>
    <col min="9453" max="9454" width="8.54296875" style="115" bestFit="1" customWidth="1"/>
    <col min="9455" max="9455" width="8.86328125" style="115" customWidth="1"/>
    <col min="9456" max="9467" width="8.54296875" style="115" bestFit="1" customWidth="1"/>
    <col min="9468" max="9468" width="9.453125" style="115" bestFit="1" customWidth="1"/>
    <col min="9469" max="9469" width="10.04296875" style="115" bestFit="1" customWidth="1"/>
    <col min="9470" max="9470" width="9.58984375" style="115" bestFit="1" customWidth="1"/>
    <col min="9471" max="9471" width="9.81640625" style="115" bestFit="1" customWidth="1"/>
    <col min="9472" max="9472" width="8.86328125" style="115" customWidth="1"/>
    <col min="9473" max="9473" width="8.54296875" style="115" bestFit="1" customWidth="1"/>
    <col min="9474" max="9477" width="7.1328125" style="115" bestFit="1" customWidth="1"/>
    <col min="9478" max="9479" width="8.54296875" style="115" bestFit="1" customWidth="1"/>
    <col min="9480" max="9480" width="7.36328125" style="115" bestFit="1" customWidth="1"/>
    <col min="9481" max="9703" width="7.5" style="115"/>
    <col min="9704" max="9704" width="4.54296875" style="115" customWidth="1"/>
    <col min="9705" max="9705" width="33.54296875" style="115" bestFit="1" customWidth="1"/>
    <col min="9706" max="9706" width="5.5" style="115" bestFit="1" customWidth="1"/>
    <col min="9707" max="9707" width="9.953125" style="115" bestFit="1" customWidth="1"/>
    <col min="9708" max="9708" width="9.953125" style="115" customWidth="1"/>
    <col min="9709" max="9710" width="8.54296875" style="115" bestFit="1" customWidth="1"/>
    <col min="9711" max="9711" width="8.86328125" style="115" customWidth="1"/>
    <col min="9712" max="9723" width="8.54296875" style="115" bestFit="1" customWidth="1"/>
    <col min="9724" max="9724" width="9.453125" style="115" bestFit="1" customWidth="1"/>
    <col min="9725" max="9725" width="10.04296875" style="115" bestFit="1" customWidth="1"/>
    <col min="9726" max="9726" width="9.58984375" style="115" bestFit="1" customWidth="1"/>
    <col min="9727" max="9727" width="9.81640625" style="115" bestFit="1" customWidth="1"/>
    <col min="9728" max="9728" width="8.86328125" style="115" customWidth="1"/>
    <col min="9729" max="9729" width="8.54296875" style="115" bestFit="1" customWidth="1"/>
    <col min="9730" max="9733" width="7.1328125" style="115" bestFit="1" customWidth="1"/>
    <col min="9734" max="9735" width="8.54296875" style="115" bestFit="1" customWidth="1"/>
    <col min="9736" max="9736" width="7.36328125" style="115" bestFit="1" customWidth="1"/>
    <col min="9737" max="9959" width="7.5" style="115"/>
    <col min="9960" max="9960" width="4.54296875" style="115" customWidth="1"/>
    <col min="9961" max="9961" width="33.54296875" style="115" bestFit="1" customWidth="1"/>
    <col min="9962" max="9962" width="5.5" style="115" bestFit="1" customWidth="1"/>
    <col min="9963" max="9963" width="9.953125" style="115" bestFit="1" customWidth="1"/>
    <col min="9964" max="9964" width="9.953125" style="115" customWidth="1"/>
    <col min="9965" max="9966" width="8.54296875" style="115" bestFit="1" customWidth="1"/>
    <col min="9967" max="9967" width="8.86328125" style="115" customWidth="1"/>
    <col min="9968" max="9979" width="8.54296875" style="115" bestFit="1" customWidth="1"/>
    <col min="9980" max="9980" width="9.453125" style="115" bestFit="1" customWidth="1"/>
    <col min="9981" max="9981" width="10.04296875" style="115" bestFit="1" customWidth="1"/>
    <col min="9982" max="9982" width="9.58984375" style="115" bestFit="1" customWidth="1"/>
    <col min="9983" max="9983" width="9.81640625" style="115" bestFit="1" customWidth="1"/>
    <col min="9984" max="9984" width="8.86328125" style="115" customWidth="1"/>
    <col min="9985" max="9985" width="8.54296875" style="115" bestFit="1" customWidth="1"/>
    <col min="9986" max="9989" width="7.1328125" style="115" bestFit="1" customWidth="1"/>
    <col min="9990" max="9991" width="8.54296875" style="115" bestFit="1" customWidth="1"/>
    <col min="9992" max="9992" width="7.36328125" style="115" bestFit="1" customWidth="1"/>
    <col min="9993" max="10215" width="7.5" style="115"/>
    <col min="10216" max="10216" width="4.54296875" style="115" customWidth="1"/>
    <col min="10217" max="10217" width="33.54296875" style="115" bestFit="1" customWidth="1"/>
    <col min="10218" max="10218" width="5.5" style="115" bestFit="1" customWidth="1"/>
    <col min="10219" max="10219" width="9.953125" style="115" bestFit="1" customWidth="1"/>
    <col min="10220" max="10220" width="9.953125" style="115" customWidth="1"/>
    <col min="10221" max="10222" width="8.54296875" style="115" bestFit="1" customWidth="1"/>
    <col min="10223" max="10223" width="8.86328125" style="115" customWidth="1"/>
    <col min="10224" max="10235" width="8.54296875" style="115" bestFit="1" customWidth="1"/>
    <col min="10236" max="10236" width="9.453125" style="115" bestFit="1" customWidth="1"/>
    <col min="10237" max="10237" width="10.04296875" style="115" bestFit="1" customWidth="1"/>
    <col min="10238" max="10238" width="9.58984375" style="115" bestFit="1" customWidth="1"/>
    <col min="10239" max="10239" width="9.81640625" style="115" bestFit="1" customWidth="1"/>
    <col min="10240" max="10240" width="8.86328125" style="115" customWidth="1"/>
    <col min="10241" max="10241" width="8.54296875" style="115" bestFit="1" customWidth="1"/>
    <col min="10242" max="10245" width="7.1328125" style="115" bestFit="1" customWidth="1"/>
    <col min="10246" max="10247" width="8.54296875" style="115" bestFit="1" customWidth="1"/>
    <col min="10248" max="10248" width="7.36328125" style="115" bestFit="1" customWidth="1"/>
    <col min="10249" max="10471" width="7.5" style="115"/>
    <col min="10472" max="10472" width="4.54296875" style="115" customWidth="1"/>
    <col min="10473" max="10473" width="33.54296875" style="115" bestFit="1" customWidth="1"/>
    <col min="10474" max="10474" width="5.5" style="115" bestFit="1" customWidth="1"/>
    <col min="10475" max="10475" width="9.953125" style="115" bestFit="1" customWidth="1"/>
    <col min="10476" max="10476" width="9.953125" style="115" customWidth="1"/>
    <col min="10477" max="10478" width="8.54296875" style="115" bestFit="1" customWidth="1"/>
    <col min="10479" max="10479" width="8.86328125" style="115" customWidth="1"/>
    <col min="10480" max="10491" width="8.54296875" style="115" bestFit="1" customWidth="1"/>
    <col min="10492" max="10492" width="9.453125" style="115" bestFit="1" customWidth="1"/>
    <col min="10493" max="10493" width="10.04296875" style="115" bestFit="1" customWidth="1"/>
    <col min="10494" max="10494" width="9.58984375" style="115" bestFit="1" customWidth="1"/>
    <col min="10495" max="10495" width="9.81640625" style="115" bestFit="1" customWidth="1"/>
    <col min="10496" max="10496" width="8.86328125" style="115" customWidth="1"/>
    <col min="10497" max="10497" width="8.54296875" style="115" bestFit="1" customWidth="1"/>
    <col min="10498" max="10501" width="7.1328125" style="115" bestFit="1" customWidth="1"/>
    <col min="10502" max="10503" width="8.54296875" style="115" bestFit="1" customWidth="1"/>
    <col min="10504" max="10504" width="7.36328125" style="115" bestFit="1" customWidth="1"/>
    <col min="10505" max="10727" width="7.5" style="115"/>
    <col min="10728" max="10728" width="4.54296875" style="115" customWidth="1"/>
    <col min="10729" max="10729" width="33.54296875" style="115" bestFit="1" customWidth="1"/>
    <col min="10730" max="10730" width="5.5" style="115" bestFit="1" customWidth="1"/>
    <col min="10731" max="10731" width="9.953125" style="115" bestFit="1" customWidth="1"/>
    <col min="10732" max="10732" width="9.953125" style="115" customWidth="1"/>
    <col min="10733" max="10734" width="8.54296875" style="115" bestFit="1" customWidth="1"/>
    <col min="10735" max="10735" width="8.86328125" style="115" customWidth="1"/>
    <col min="10736" max="10747" width="8.54296875" style="115" bestFit="1" customWidth="1"/>
    <col min="10748" max="10748" width="9.453125" style="115" bestFit="1" customWidth="1"/>
    <col min="10749" max="10749" width="10.04296875" style="115" bestFit="1" customWidth="1"/>
    <col min="10750" max="10750" width="9.58984375" style="115" bestFit="1" customWidth="1"/>
    <col min="10751" max="10751" width="9.81640625" style="115" bestFit="1" customWidth="1"/>
    <col min="10752" max="10752" width="8.86328125" style="115" customWidth="1"/>
    <col min="10753" max="10753" width="8.54296875" style="115" bestFit="1" customWidth="1"/>
    <col min="10754" max="10757" width="7.1328125" style="115" bestFit="1" customWidth="1"/>
    <col min="10758" max="10759" width="8.54296875" style="115" bestFit="1" customWidth="1"/>
    <col min="10760" max="10760" width="7.36328125" style="115" bestFit="1" customWidth="1"/>
    <col min="10761" max="10983" width="7.5" style="115"/>
    <col min="10984" max="10984" width="4.54296875" style="115" customWidth="1"/>
    <col min="10985" max="10985" width="33.54296875" style="115" bestFit="1" customWidth="1"/>
    <col min="10986" max="10986" width="5.5" style="115" bestFit="1" customWidth="1"/>
    <col min="10987" max="10987" width="9.953125" style="115" bestFit="1" customWidth="1"/>
    <col min="10988" max="10988" width="9.953125" style="115" customWidth="1"/>
    <col min="10989" max="10990" width="8.54296875" style="115" bestFit="1" customWidth="1"/>
    <col min="10991" max="10991" width="8.86328125" style="115" customWidth="1"/>
    <col min="10992" max="11003" width="8.54296875" style="115" bestFit="1" customWidth="1"/>
    <col min="11004" max="11004" width="9.453125" style="115" bestFit="1" customWidth="1"/>
    <col min="11005" max="11005" width="10.04296875" style="115" bestFit="1" customWidth="1"/>
    <col min="11006" max="11006" width="9.58984375" style="115" bestFit="1" customWidth="1"/>
    <col min="11007" max="11007" width="9.81640625" style="115" bestFit="1" customWidth="1"/>
    <col min="11008" max="11008" width="8.86328125" style="115" customWidth="1"/>
    <col min="11009" max="11009" width="8.54296875" style="115" bestFit="1" customWidth="1"/>
    <col min="11010" max="11013" width="7.1328125" style="115" bestFit="1" customWidth="1"/>
    <col min="11014" max="11015" width="8.54296875" style="115" bestFit="1" customWidth="1"/>
    <col min="11016" max="11016" width="7.36328125" style="115" bestFit="1" customWidth="1"/>
    <col min="11017" max="11239" width="7.5" style="115"/>
    <col min="11240" max="11240" width="4.54296875" style="115" customWidth="1"/>
    <col min="11241" max="11241" width="33.54296875" style="115" bestFit="1" customWidth="1"/>
    <col min="11242" max="11242" width="5.5" style="115" bestFit="1" customWidth="1"/>
    <col min="11243" max="11243" width="9.953125" style="115" bestFit="1" customWidth="1"/>
    <col min="11244" max="11244" width="9.953125" style="115" customWidth="1"/>
    <col min="11245" max="11246" width="8.54296875" style="115" bestFit="1" customWidth="1"/>
    <col min="11247" max="11247" width="8.86328125" style="115" customWidth="1"/>
    <col min="11248" max="11259" width="8.54296875" style="115" bestFit="1" customWidth="1"/>
    <col min="11260" max="11260" width="9.453125" style="115" bestFit="1" customWidth="1"/>
    <col min="11261" max="11261" width="10.04296875" style="115" bestFit="1" customWidth="1"/>
    <col min="11262" max="11262" width="9.58984375" style="115" bestFit="1" customWidth="1"/>
    <col min="11263" max="11263" width="9.81640625" style="115" bestFit="1" customWidth="1"/>
    <col min="11264" max="11264" width="8.86328125" style="115" customWidth="1"/>
    <col min="11265" max="11265" width="8.54296875" style="115" bestFit="1" customWidth="1"/>
    <col min="11266" max="11269" width="7.1328125" style="115" bestFit="1" customWidth="1"/>
    <col min="11270" max="11271" width="8.54296875" style="115" bestFit="1" customWidth="1"/>
    <col min="11272" max="11272" width="7.36328125" style="115" bestFit="1" customWidth="1"/>
    <col min="11273" max="11495" width="7.5" style="115"/>
    <col min="11496" max="11496" width="4.54296875" style="115" customWidth="1"/>
    <col min="11497" max="11497" width="33.54296875" style="115" bestFit="1" customWidth="1"/>
    <col min="11498" max="11498" width="5.5" style="115" bestFit="1" customWidth="1"/>
    <col min="11499" max="11499" width="9.953125" style="115" bestFit="1" customWidth="1"/>
    <col min="11500" max="11500" width="9.953125" style="115" customWidth="1"/>
    <col min="11501" max="11502" width="8.54296875" style="115" bestFit="1" customWidth="1"/>
    <col min="11503" max="11503" width="8.86328125" style="115" customWidth="1"/>
    <col min="11504" max="11515" width="8.54296875" style="115" bestFit="1" customWidth="1"/>
    <col min="11516" max="11516" width="9.453125" style="115" bestFit="1" customWidth="1"/>
    <col min="11517" max="11517" width="10.04296875" style="115" bestFit="1" customWidth="1"/>
    <col min="11518" max="11518" width="9.58984375" style="115" bestFit="1" customWidth="1"/>
    <col min="11519" max="11519" width="9.81640625" style="115" bestFit="1" customWidth="1"/>
    <col min="11520" max="11520" width="8.86328125" style="115" customWidth="1"/>
    <col min="11521" max="11521" width="8.54296875" style="115" bestFit="1" customWidth="1"/>
    <col min="11522" max="11525" width="7.1328125" style="115" bestFit="1" customWidth="1"/>
    <col min="11526" max="11527" width="8.54296875" style="115" bestFit="1" customWidth="1"/>
    <col min="11528" max="11528" width="7.36328125" style="115" bestFit="1" customWidth="1"/>
    <col min="11529" max="11751" width="7.5" style="115"/>
    <col min="11752" max="11752" width="4.54296875" style="115" customWidth="1"/>
    <col min="11753" max="11753" width="33.54296875" style="115" bestFit="1" customWidth="1"/>
    <col min="11754" max="11754" width="5.5" style="115" bestFit="1" customWidth="1"/>
    <col min="11755" max="11755" width="9.953125" style="115" bestFit="1" customWidth="1"/>
    <col min="11756" max="11756" width="9.953125" style="115" customWidth="1"/>
    <col min="11757" max="11758" width="8.54296875" style="115" bestFit="1" customWidth="1"/>
    <col min="11759" max="11759" width="8.86328125" style="115" customWidth="1"/>
    <col min="11760" max="11771" width="8.54296875" style="115" bestFit="1" customWidth="1"/>
    <col min="11772" max="11772" width="9.453125" style="115" bestFit="1" customWidth="1"/>
    <col min="11773" max="11773" width="10.04296875" style="115" bestFit="1" customWidth="1"/>
    <col min="11774" max="11774" width="9.58984375" style="115" bestFit="1" customWidth="1"/>
    <col min="11775" max="11775" width="9.81640625" style="115" bestFit="1" customWidth="1"/>
    <col min="11776" max="11776" width="8.86328125" style="115" customWidth="1"/>
    <col min="11777" max="11777" width="8.54296875" style="115" bestFit="1" customWidth="1"/>
    <col min="11778" max="11781" width="7.1328125" style="115" bestFit="1" customWidth="1"/>
    <col min="11782" max="11783" width="8.54296875" style="115" bestFit="1" customWidth="1"/>
    <col min="11784" max="11784" width="7.36328125" style="115" bestFit="1" customWidth="1"/>
    <col min="11785" max="12007" width="7.5" style="115"/>
    <col min="12008" max="12008" width="4.54296875" style="115" customWidth="1"/>
    <col min="12009" max="12009" width="33.54296875" style="115" bestFit="1" customWidth="1"/>
    <col min="12010" max="12010" width="5.5" style="115" bestFit="1" customWidth="1"/>
    <col min="12011" max="12011" width="9.953125" style="115" bestFit="1" customWidth="1"/>
    <col min="12012" max="12012" width="9.953125" style="115" customWidth="1"/>
    <col min="12013" max="12014" width="8.54296875" style="115" bestFit="1" customWidth="1"/>
    <col min="12015" max="12015" width="8.86328125" style="115" customWidth="1"/>
    <col min="12016" max="12027" width="8.54296875" style="115" bestFit="1" customWidth="1"/>
    <col min="12028" max="12028" width="9.453125" style="115" bestFit="1" customWidth="1"/>
    <col min="12029" max="12029" width="10.04296875" style="115" bestFit="1" customWidth="1"/>
    <col min="12030" max="12030" width="9.58984375" style="115" bestFit="1" customWidth="1"/>
    <col min="12031" max="12031" width="9.81640625" style="115" bestFit="1" customWidth="1"/>
    <col min="12032" max="12032" width="8.86328125" style="115" customWidth="1"/>
    <col min="12033" max="12033" width="8.54296875" style="115" bestFit="1" customWidth="1"/>
    <col min="12034" max="12037" width="7.1328125" style="115" bestFit="1" customWidth="1"/>
    <col min="12038" max="12039" width="8.54296875" style="115" bestFit="1" customWidth="1"/>
    <col min="12040" max="12040" width="7.36328125" style="115" bestFit="1" customWidth="1"/>
    <col min="12041" max="12263" width="7.5" style="115"/>
    <col min="12264" max="12264" width="4.54296875" style="115" customWidth="1"/>
    <col min="12265" max="12265" width="33.54296875" style="115" bestFit="1" customWidth="1"/>
    <col min="12266" max="12266" width="5.5" style="115" bestFit="1" customWidth="1"/>
    <col min="12267" max="12267" width="9.953125" style="115" bestFit="1" customWidth="1"/>
    <col min="12268" max="12268" width="9.953125" style="115" customWidth="1"/>
    <col min="12269" max="12270" width="8.54296875" style="115" bestFit="1" customWidth="1"/>
    <col min="12271" max="12271" width="8.86328125" style="115" customWidth="1"/>
    <col min="12272" max="12283" width="8.54296875" style="115" bestFit="1" customWidth="1"/>
    <col min="12284" max="12284" width="9.453125" style="115" bestFit="1" customWidth="1"/>
    <col min="12285" max="12285" width="10.04296875" style="115" bestFit="1" customWidth="1"/>
    <col min="12286" max="12286" width="9.58984375" style="115" bestFit="1" customWidth="1"/>
    <col min="12287" max="12287" width="9.81640625" style="115" bestFit="1" customWidth="1"/>
    <col min="12288" max="12288" width="8.86328125" style="115" customWidth="1"/>
    <col min="12289" max="12289" width="8.54296875" style="115" bestFit="1" customWidth="1"/>
    <col min="12290" max="12293" width="7.1328125" style="115" bestFit="1" customWidth="1"/>
    <col min="12294" max="12295" width="8.54296875" style="115" bestFit="1" customWidth="1"/>
    <col min="12296" max="12296" width="7.36328125" style="115" bestFit="1" customWidth="1"/>
    <col min="12297" max="12519" width="7.5" style="115"/>
    <col min="12520" max="12520" width="4.54296875" style="115" customWidth="1"/>
    <col min="12521" max="12521" width="33.54296875" style="115" bestFit="1" customWidth="1"/>
    <col min="12522" max="12522" width="5.5" style="115" bestFit="1" customWidth="1"/>
    <col min="12523" max="12523" width="9.953125" style="115" bestFit="1" customWidth="1"/>
    <col min="12524" max="12524" width="9.953125" style="115" customWidth="1"/>
    <col min="12525" max="12526" width="8.54296875" style="115" bestFit="1" customWidth="1"/>
    <col min="12527" max="12527" width="8.86328125" style="115" customWidth="1"/>
    <col min="12528" max="12539" width="8.54296875" style="115" bestFit="1" customWidth="1"/>
    <col min="12540" max="12540" width="9.453125" style="115" bestFit="1" customWidth="1"/>
    <col min="12541" max="12541" width="10.04296875" style="115" bestFit="1" customWidth="1"/>
    <col min="12542" max="12542" width="9.58984375" style="115" bestFit="1" customWidth="1"/>
    <col min="12543" max="12543" width="9.81640625" style="115" bestFit="1" customWidth="1"/>
    <col min="12544" max="12544" width="8.86328125" style="115" customWidth="1"/>
    <col min="12545" max="12545" width="8.54296875" style="115" bestFit="1" customWidth="1"/>
    <col min="12546" max="12549" width="7.1328125" style="115" bestFit="1" customWidth="1"/>
    <col min="12550" max="12551" width="8.54296875" style="115" bestFit="1" customWidth="1"/>
    <col min="12552" max="12552" width="7.36328125" style="115" bestFit="1" customWidth="1"/>
    <col min="12553" max="12775" width="7.5" style="115"/>
    <col min="12776" max="12776" width="4.54296875" style="115" customWidth="1"/>
    <col min="12777" max="12777" width="33.54296875" style="115" bestFit="1" customWidth="1"/>
    <col min="12778" max="12778" width="5.5" style="115" bestFit="1" customWidth="1"/>
    <col min="12779" max="12779" width="9.953125" style="115" bestFit="1" customWidth="1"/>
    <col min="12780" max="12780" width="9.953125" style="115" customWidth="1"/>
    <col min="12781" max="12782" width="8.54296875" style="115" bestFit="1" customWidth="1"/>
    <col min="12783" max="12783" width="8.86328125" style="115" customWidth="1"/>
    <col min="12784" max="12795" width="8.54296875" style="115" bestFit="1" customWidth="1"/>
    <col min="12796" max="12796" width="9.453125" style="115" bestFit="1" customWidth="1"/>
    <col min="12797" max="12797" width="10.04296875" style="115" bestFit="1" customWidth="1"/>
    <col min="12798" max="12798" width="9.58984375" style="115" bestFit="1" customWidth="1"/>
    <col min="12799" max="12799" width="9.81640625" style="115" bestFit="1" customWidth="1"/>
    <col min="12800" max="12800" width="8.86328125" style="115" customWidth="1"/>
    <col min="12801" max="12801" width="8.54296875" style="115" bestFit="1" customWidth="1"/>
    <col min="12802" max="12805" width="7.1328125" style="115" bestFit="1" customWidth="1"/>
    <col min="12806" max="12807" width="8.54296875" style="115" bestFit="1" customWidth="1"/>
    <col min="12808" max="12808" width="7.36328125" style="115" bestFit="1" customWidth="1"/>
    <col min="12809" max="13031" width="7.5" style="115"/>
    <col min="13032" max="13032" width="4.54296875" style="115" customWidth="1"/>
    <col min="13033" max="13033" width="33.54296875" style="115" bestFit="1" customWidth="1"/>
    <col min="13034" max="13034" width="5.5" style="115" bestFit="1" customWidth="1"/>
    <col min="13035" max="13035" width="9.953125" style="115" bestFit="1" customWidth="1"/>
    <col min="13036" max="13036" width="9.953125" style="115" customWidth="1"/>
    <col min="13037" max="13038" width="8.54296875" style="115" bestFit="1" customWidth="1"/>
    <col min="13039" max="13039" width="8.86328125" style="115" customWidth="1"/>
    <col min="13040" max="13051" width="8.54296875" style="115" bestFit="1" customWidth="1"/>
    <col min="13052" max="13052" width="9.453125" style="115" bestFit="1" customWidth="1"/>
    <col min="13053" max="13053" width="10.04296875" style="115" bestFit="1" customWidth="1"/>
    <col min="13054" max="13054" width="9.58984375" style="115" bestFit="1" customWidth="1"/>
    <col min="13055" max="13055" width="9.81640625" style="115" bestFit="1" customWidth="1"/>
    <col min="13056" max="13056" width="8.86328125" style="115" customWidth="1"/>
    <col min="13057" max="13057" width="8.54296875" style="115" bestFit="1" customWidth="1"/>
    <col min="13058" max="13061" width="7.1328125" style="115" bestFit="1" customWidth="1"/>
    <col min="13062" max="13063" width="8.54296875" style="115" bestFit="1" customWidth="1"/>
    <col min="13064" max="13064" width="7.36328125" style="115" bestFit="1" customWidth="1"/>
    <col min="13065" max="13287" width="7.5" style="115"/>
    <col min="13288" max="13288" width="4.54296875" style="115" customWidth="1"/>
    <col min="13289" max="13289" width="33.54296875" style="115" bestFit="1" customWidth="1"/>
    <col min="13290" max="13290" width="5.5" style="115" bestFit="1" customWidth="1"/>
    <col min="13291" max="13291" width="9.953125" style="115" bestFit="1" customWidth="1"/>
    <col min="13292" max="13292" width="9.953125" style="115" customWidth="1"/>
    <col min="13293" max="13294" width="8.54296875" style="115" bestFit="1" customWidth="1"/>
    <col min="13295" max="13295" width="8.86328125" style="115" customWidth="1"/>
    <col min="13296" max="13307" width="8.54296875" style="115" bestFit="1" customWidth="1"/>
    <col min="13308" max="13308" width="9.453125" style="115" bestFit="1" customWidth="1"/>
    <col min="13309" max="13309" width="10.04296875" style="115" bestFit="1" customWidth="1"/>
    <col min="13310" max="13310" width="9.58984375" style="115" bestFit="1" customWidth="1"/>
    <col min="13311" max="13311" width="9.81640625" style="115" bestFit="1" customWidth="1"/>
    <col min="13312" max="13312" width="8.86328125" style="115" customWidth="1"/>
    <col min="13313" max="13313" width="8.54296875" style="115" bestFit="1" customWidth="1"/>
    <col min="13314" max="13317" width="7.1328125" style="115" bestFit="1" customWidth="1"/>
    <col min="13318" max="13319" width="8.54296875" style="115" bestFit="1" customWidth="1"/>
    <col min="13320" max="13320" width="7.36328125" style="115" bestFit="1" customWidth="1"/>
    <col min="13321" max="13543" width="7.5" style="115"/>
    <col min="13544" max="13544" width="4.54296875" style="115" customWidth="1"/>
    <col min="13545" max="13545" width="33.54296875" style="115" bestFit="1" customWidth="1"/>
    <col min="13546" max="13546" width="5.5" style="115" bestFit="1" customWidth="1"/>
    <col min="13547" max="13547" width="9.953125" style="115" bestFit="1" customWidth="1"/>
    <col min="13548" max="13548" width="9.953125" style="115" customWidth="1"/>
    <col min="13549" max="13550" width="8.54296875" style="115" bestFit="1" customWidth="1"/>
    <col min="13551" max="13551" width="8.86328125" style="115" customWidth="1"/>
    <col min="13552" max="13563" width="8.54296875" style="115" bestFit="1" customWidth="1"/>
    <col min="13564" max="13564" width="9.453125" style="115" bestFit="1" customWidth="1"/>
    <col min="13565" max="13565" width="10.04296875" style="115" bestFit="1" customWidth="1"/>
    <col min="13566" max="13566" width="9.58984375" style="115" bestFit="1" customWidth="1"/>
    <col min="13567" max="13567" width="9.81640625" style="115" bestFit="1" customWidth="1"/>
    <col min="13568" max="13568" width="8.86328125" style="115" customWidth="1"/>
    <col min="13569" max="13569" width="8.54296875" style="115" bestFit="1" customWidth="1"/>
    <col min="13570" max="13573" width="7.1328125" style="115" bestFit="1" customWidth="1"/>
    <col min="13574" max="13575" width="8.54296875" style="115" bestFit="1" customWidth="1"/>
    <col min="13576" max="13576" width="7.36328125" style="115" bestFit="1" customWidth="1"/>
    <col min="13577" max="13799" width="7.5" style="115"/>
    <col min="13800" max="13800" width="4.54296875" style="115" customWidth="1"/>
    <col min="13801" max="13801" width="33.54296875" style="115" bestFit="1" customWidth="1"/>
    <col min="13802" max="13802" width="5.5" style="115" bestFit="1" customWidth="1"/>
    <col min="13803" max="13803" width="9.953125" style="115" bestFit="1" customWidth="1"/>
    <col min="13804" max="13804" width="9.953125" style="115" customWidth="1"/>
    <col min="13805" max="13806" width="8.54296875" style="115" bestFit="1" customWidth="1"/>
    <col min="13807" max="13807" width="8.86328125" style="115" customWidth="1"/>
    <col min="13808" max="13819" width="8.54296875" style="115" bestFit="1" customWidth="1"/>
    <col min="13820" max="13820" width="9.453125" style="115" bestFit="1" customWidth="1"/>
    <col min="13821" max="13821" width="10.04296875" style="115" bestFit="1" customWidth="1"/>
    <col min="13822" max="13822" width="9.58984375" style="115" bestFit="1" customWidth="1"/>
    <col min="13823" max="13823" width="9.81640625" style="115" bestFit="1" customWidth="1"/>
    <col min="13824" max="13824" width="8.86328125" style="115" customWidth="1"/>
    <col min="13825" max="13825" width="8.54296875" style="115" bestFit="1" customWidth="1"/>
    <col min="13826" max="13829" width="7.1328125" style="115" bestFit="1" customWidth="1"/>
    <col min="13830" max="13831" width="8.54296875" style="115" bestFit="1" customWidth="1"/>
    <col min="13832" max="13832" width="7.36328125" style="115" bestFit="1" customWidth="1"/>
    <col min="13833" max="14055" width="7.5" style="115"/>
    <col min="14056" max="14056" width="4.54296875" style="115" customWidth="1"/>
    <col min="14057" max="14057" width="33.54296875" style="115" bestFit="1" customWidth="1"/>
    <col min="14058" max="14058" width="5.5" style="115" bestFit="1" customWidth="1"/>
    <col min="14059" max="14059" width="9.953125" style="115" bestFit="1" customWidth="1"/>
    <col min="14060" max="14060" width="9.953125" style="115" customWidth="1"/>
    <col min="14061" max="14062" width="8.54296875" style="115" bestFit="1" customWidth="1"/>
    <col min="14063" max="14063" width="8.86328125" style="115" customWidth="1"/>
    <col min="14064" max="14075" width="8.54296875" style="115" bestFit="1" customWidth="1"/>
    <col min="14076" max="14076" width="9.453125" style="115" bestFit="1" customWidth="1"/>
    <col min="14077" max="14077" width="10.04296875" style="115" bestFit="1" customWidth="1"/>
    <col min="14078" max="14078" width="9.58984375" style="115" bestFit="1" customWidth="1"/>
    <col min="14079" max="14079" width="9.81640625" style="115" bestFit="1" customWidth="1"/>
    <col min="14080" max="14080" width="8.86328125" style="115" customWidth="1"/>
    <col min="14081" max="14081" width="8.54296875" style="115" bestFit="1" customWidth="1"/>
    <col min="14082" max="14085" width="7.1328125" style="115" bestFit="1" customWidth="1"/>
    <col min="14086" max="14087" width="8.54296875" style="115" bestFit="1" customWidth="1"/>
    <col min="14088" max="14088" width="7.36328125" style="115" bestFit="1" customWidth="1"/>
    <col min="14089" max="14311" width="7.5" style="115"/>
    <col min="14312" max="14312" width="4.54296875" style="115" customWidth="1"/>
    <col min="14313" max="14313" width="33.54296875" style="115" bestFit="1" customWidth="1"/>
    <col min="14314" max="14314" width="5.5" style="115" bestFit="1" customWidth="1"/>
    <col min="14315" max="14315" width="9.953125" style="115" bestFit="1" customWidth="1"/>
    <col min="14316" max="14316" width="9.953125" style="115" customWidth="1"/>
    <col min="14317" max="14318" width="8.54296875" style="115" bestFit="1" customWidth="1"/>
    <col min="14319" max="14319" width="8.86328125" style="115" customWidth="1"/>
    <col min="14320" max="14331" width="8.54296875" style="115" bestFit="1" customWidth="1"/>
    <col min="14332" max="14332" width="9.453125" style="115" bestFit="1" customWidth="1"/>
    <col min="14333" max="14333" width="10.04296875" style="115" bestFit="1" customWidth="1"/>
    <col min="14334" max="14334" width="9.58984375" style="115" bestFit="1" customWidth="1"/>
    <col min="14335" max="14335" width="9.81640625" style="115" bestFit="1" customWidth="1"/>
    <col min="14336" max="14336" width="8.86328125" style="115" customWidth="1"/>
    <col min="14337" max="14337" width="8.54296875" style="115" bestFit="1" customWidth="1"/>
    <col min="14338" max="14341" width="7.1328125" style="115" bestFit="1" customWidth="1"/>
    <col min="14342" max="14343" width="8.54296875" style="115" bestFit="1" customWidth="1"/>
    <col min="14344" max="14344" width="7.36328125" style="115" bestFit="1" customWidth="1"/>
    <col min="14345" max="14567" width="7.5" style="115"/>
    <col min="14568" max="14568" width="4.54296875" style="115" customWidth="1"/>
    <col min="14569" max="14569" width="33.54296875" style="115" bestFit="1" customWidth="1"/>
    <col min="14570" max="14570" width="5.5" style="115" bestFit="1" customWidth="1"/>
    <col min="14571" max="14571" width="9.953125" style="115" bestFit="1" customWidth="1"/>
    <col min="14572" max="14572" width="9.953125" style="115" customWidth="1"/>
    <col min="14573" max="14574" width="8.54296875" style="115" bestFit="1" customWidth="1"/>
    <col min="14575" max="14575" width="8.86328125" style="115" customWidth="1"/>
    <col min="14576" max="14587" width="8.54296875" style="115" bestFit="1" customWidth="1"/>
    <col min="14588" max="14588" width="9.453125" style="115" bestFit="1" customWidth="1"/>
    <col min="14589" max="14589" width="10.04296875" style="115" bestFit="1" customWidth="1"/>
    <col min="14590" max="14590" width="9.58984375" style="115" bestFit="1" customWidth="1"/>
    <col min="14591" max="14591" width="9.81640625" style="115" bestFit="1" customWidth="1"/>
    <col min="14592" max="14592" width="8.86328125" style="115" customWidth="1"/>
    <col min="14593" max="14593" width="8.54296875" style="115" bestFit="1" customWidth="1"/>
    <col min="14594" max="14597" width="7.1328125" style="115" bestFit="1" customWidth="1"/>
    <col min="14598" max="14599" width="8.54296875" style="115" bestFit="1" customWidth="1"/>
    <col min="14600" max="14600" width="7.36328125" style="115" bestFit="1" customWidth="1"/>
    <col min="14601" max="14823" width="7.5" style="115"/>
    <col min="14824" max="14824" width="4.54296875" style="115" customWidth="1"/>
    <col min="14825" max="14825" width="33.54296875" style="115" bestFit="1" customWidth="1"/>
    <col min="14826" max="14826" width="5.5" style="115" bestFit="1" customWidth="1"/>
    <col min="14827" max="14827" width="9.953125" style="115" bestFit="1" customWidth="1"/>
    <col min="14828" max="14828" width="9.953125" style="115" customWidth="1"/>
    <col min="14829" max="14830" width="8.54296875" style="115" bestFit="1" customWidth="1"/>
    <col min="14831" max="14831" width="8.86328125" style="115" customWidth="1"/>
    <col min="14832" max="14843" width="8.54296875" style="115" bestFit="1" customWidth="1"/>
    <col min="14844" max="14844" width="9.453125" style="115" bestFit="1" customWidth="1"/>
    <col min="14845" max="14845" width="10.04296875" style="115" bestFit="1" customWidth="1"/>
    <col min="14846" max="14846" width="9.58984375" style="115" bestFit="1" customWidth="1"/>
    <col min="14847" max="14847" width="9.81640625" style="115" bestFit="1" customWidth="1"/>
    <col min="14848" max="14848" width="8.86328125" style="115" customWidth="1"/>
    <col min="14849" max="14849" width="8.54296875" style="115" bestFit="1" customWidth="1"/>
    <col min="14850" max="14853" width="7.1328125" style="115" bestFit="1" customWidth="1"/>
    <col min="14854" max="14855" width="8.54296875" style="115" bestFit="1" customWidth="1"/>
    <col min="14856" max="14856" width="7.36328125" style="115" bestFit="1" customWidth="1"/>
    <col min="14857" max="15079" width="7.5" style="115"/>
    <col min="15080" max="15080" width="4.54296875" style="115" customWidth="1"/>
    <col min="15081" max="15081" width="33.54296875" style="115" bestFit="1" customWidth="1"/>
    <col min="15082" max="15082" width="5.5" style="115" bestFit="1" customWidth="1"/>
    <col min="15083" max="15083" width="9.953125" style="115" bestFit="1" customWidth="1"/>
    <col min="15084" max="15084" width="9.953125" style="115" customWidth="1"/>
    <col min="15085" max="15086" width="8.54296875" style="115" bestFit="1" customWidth="1"/>
    <col min="15087" max="15087" width="8.86328125" style="115" customWidth="1"/>
    <col min="15088" max="15099" width="8.54296875" style="115" bestFit="1" customWidth="1"/>
    <col min="15100" max="15100" width="9.453125" style="115" bestFit="1" customWidth="1"/>
    <col min="15101" max="15101" width="10.04296875" style="115" bestFit="1" customWidth="1"/>
    <col min="15102" max="15102" width="9.58984375" style="115" bestFit="1" customWidth="1"/>
    <col min="15103" max="15103" width="9.81640625" style="115" bestFit="1" customWidth="1"/>
    <col min="15104" max="15104" width="8.86328125" style="115" customWidth="1"/>
    <col min="15105" max="15105" width="8.54296875" style="115" bestFit="1" customWidth="1"/>
    <col min="15106" max="15109" width="7.1328125" style="115" bestFit="1" customWidth="1"/>
    <col min="15110" max="15111" width="8.54296875" style="115" bestFit="1" customWidth="1"/>
    <col min="15112" max="15112" width="7.36328125" style="115" bestFit="1" customWidth="1"/>
    <col min="15113" max="15335" width="7.5" style="115"/>
    <col min="15336" max="15336" width="4.54296875" style="115" customWidth="1"/>
    <col min="15337" max="15337" width="33.54296875" style="115" bestFit="1" customWidth="1"/>
    <col min="15338" max="15338" width="5.5" style="115" bestFit="1" customWidth="1"/>
    <col min="15339" max="15339" width="9.953125" style="115" bestFit="1" customWidth="1"/>
    <col min="15340" max="15340" width="9.953125" style="115" customWidth="1"/>
    <col min="15341" max="15342" width="8.54296875" style="115" bestFit="1" customWidth="1"/>
    <col min="15343" max="15343" width="8.86328125" style="115" customWidth="1"/>
    <col min="15344" max="15355" width="8.54296875" style="115" bestFit="1" customWidth="1"/>
    <col min="15356" max="15356" width="9.453125" style="115" bestFit="1" customWidth="1"/>
    <col min="15357" max="15357" width="10.04296875" style="115" bestFit="1" customWidth="1"/>
    <col min="15358" max="15358" width="9.58984375" style="115" bestFit="1" customWidth="1"/>
    <col min="15359" max="15359" width="9.81640625" style="115" bestFit="1" customWidth="1"/>
    <col min="15360" max="15360" width="8.86328125" style="115" customWidth="1"/>
    <col min="15361" max="15361" width="8.54296875" style="115" bestFit="1" customWidth="1"/>
    <col min="15362" max="15365" width="7.1328125" style="115" bestFit="1" customWidth="1"/>
    <col min="15366" max="15367" width="8.54296875" style="115" bestFit="1" customWidth="1"/>
    <col min="15368" max="15368" width="7.36328125" style="115" bestFit="1" customWidth="1"/>
    <col min="15369" max="15591" width="7.5" style="115"/>
    <col min="15592" max="15592" width="4.54296875" style="115" customWidth="1"/>
    <col min="15593" max="15593" width="33.54296875" style="115" bestFit="1" customWidth="1"/>
    <col min="15594" max="15594" width="5.5" style="115" bestFit="1" customWidth="1"/>
    <col min="15595" max="15595" width="9.953125" style="115" bestFit="1" customWidth="1"/>
    <col min="15596" max="15596" width="9.953125" style="115" customWidth="1"/>
    <col min="15597" max="15598" width="8.54296875" style="115" bestFit="1" customWidth="1"/>
    <col min="15599" max="15599" width="8.86328125" style="115" customWidth="1"/>
    <col min="15600" max="15611" width="8.54296875" style="115" bestFit="1" customWidth="1"/>
    <col min="15612" max="15612" width="9.453125" style="115" bestFit="1" customWidth="1"/>
    <col min="15613" max="15613" width="10.04296875" style="115" bestFit="1" customWidth="1"/>
    <col min="15614" max="15614" width="9.58984375" style="115" bestFit="1" customWidth="1"/>
    <col min="15615" max="15615" width="9.81640625" style="115" bestFit="1" customWidth="1"/>
    <col min="15616" max="15616" width="8.86328125" style="115" customWidth="1"/>
    <col min="15617" max="15617" width="8.54296875" style="115" bestFit="1" customWidth="1"/>
    <col min="15618" max="15621" width="7.1328125" style="115" bestFit="1" customWidth="1"/>
    <col min="15622" max="15623" width="8.54296875" style="115" bestFit="1" customWidth="1"/>
    <col min="15624" max="15624" width="7.36328125" style="115" bestFit="1" customWidth="1"/>
    <col min="15625" max="15847" width="7.5" style="115"/>
    <col min="15848" max="15848" width="4.54296875" style="115" customWidth="1"/>
    <col min="15849" max="15849" width="33.54296875" style="115" bestFit="1" customWidth="1"/>
    <col min="15850" max="15850" width="5.5" style="115" bestFit="1" customWidth="1"/>
    <col min="15851" max="15851" width="9.953125" style="115" bestFit="1" customWidth="1"/>
    <col min="15852" max="15852" width="9.953125" style="115" customWidth="1"/>
    <col min="15853" max="15854" width="8.54296875" style="115" bestFit="1" customWidth="1"/>
    <col min="15855" max="15855" width="8.86328125" style="115" customWidth="1"/>
    <col min="15856" max="15867" width="8.54296875" style="115" bestFit="1" customWidth="1"/>
    <col min="15868" max="15868" width="9.453125" style="115" bestFit="1" customWidth="1"/>
    <col min="15869" max="15869" width="10.04296875" style="115" bestFit="1" customWidth="1"/>
    <col min="15870" max="15870" width="9.58984375" style="115" bestFit="1" customWidth="1"/>
    <col min="15871" max="15871" width="9.81640625" style="115" bestFit="1" customWidth="1"/>
    <col min="15872" max="15872" width="8.86328125" style="115" customWidth="1"/>
    <col min="15873" max="15873" width="8.54296875" style="115" bestFit="1" customWidth="1"/>
    <col min="15874" max="15877" width="7.1328125" style="115" bestFit="1" customWidth="1"/>
    <col min="15878" max="15879" width="8.54296875" style="115" bestFit="1" customWidth="1"/>
    <col min="15880" max="15880" width="7.36328125" style="115" bestFit="1" customWidth="1"/>
    <col min="15881" max="16103" width="7.5" style="115"/>
    <col min="16104" max="16104" width="4.54296875" style="115" customWidth="1"/>
    <col min="16105" max="16105" width="33.54296875" style="115" bestFit="1" customWidth="1"/>
    <col min="16106" max="16106" width="5.5" style="115" bestFit="1" customWidth="1"/>
    <col min="16107" max="16107" width="9.953125" style="115" bestFit="1" customWidth="1"/>
    <col min="16108" max="16108" width="9.953125" style="115" customWidth="1"/>
    <col min="16109" max="16110" width="8.54296875" style="115" bestFit="1" customWidth="1"/>
    <col min="16111" max="16111" width="8.86328125" style="115" customWidth="1"/>
    <col min="16112" max="16123" width="8.54296875" style="115" bestFit="1" customWidth="1"/>
    <col min="16124" max="16124" width="9.453125" style="115" bestFit="1" customWidth="1"/>
    <col min="16125" max="16125" width="10.04296875" style="115" bestFit="1" customWidth="1"/>
    <col min="16126" max="16126" width="9.58984375" style="115" bestFit="1" customWidth="1"/>
    <col min="16127" max="16127" width="9.81640625" style="115" bestFit="1" customWidth="1"/>
    <col min="16128" max="16128" width="8.86328125" style="115" customWidth="1"/>
    <col min="16129" max="16129" width="8.54296875" style="115" bestFit="1" customWidth="1"/>
    <col min="16130" max="16133" width="7.1328125" style="115" bestFit="1" customWidth="1"/>
    <col min="16134" max="16135" width="8.54296875" style="115" bestFit="1" customWidth="1"/>
    <col min="16136" max="16136" width="7.36328125" style="115" bestFit="1" customWidth="1"/>
    <col min="16137" max="16384" width="7.5" style="115"/>
  </cols>
  <sheetData>
    <row r="1" spans="1:86">
      <c r="A1" s="114" t="s">
        <v>356</v>
      </c>
      <c r="F1" s="1346"/>
      <c r="G1" s="1346"/>
    </row>
    <row r="2" spans="1:86" ht="16.2" customHeight="1">
      <c r="A2" s="1346" t="s">
        <v>350</v>
      </c>
      <c r="B2" s="1346"/>
      <c r="C2" s="1346"/>
      <c r="D2" s="1346"/>
      <c r="E2" s="1346"/>
      <c r="F2" s="1346"/>
      <c r="G2" s="1346"/>
      <c r="H2" s="1346"/>
      <c r="I2" s="1346"/>
    </row>
    <row r="3" spans="1:86">
      <c r="A3" s="118"/>
      <c r="B3" s="118"/>
      <c r="C3" s="118"/>
      <c r="D3" s="118"/>
      <c r="E3" s="118"/>
      <c r="F3" s="118"/>
      <c r="G3" s="118"/>
    </row>
    <row r="4" spans="1:86">
      <c r="A4" s="1462" t="s">
        <v>0</v>
      </c>
      <c r="B4" s="1348" t="s">
        <v>31</v>
      </c>
      <c r="C4" s="1464" t="s">
        <v>32</v>
      </c>
      <c r="D4" s="1460" t="s">
        <v>351</v>
      </c>
      <c r="E4" s="1461"/>
      <c r="F4" s="1460" t="s">
        <v>352</v>
      </c>
      <c r="G4" s="1461"/>
      <c r="H4" s="1460" t="s">
        <v>353</v>
      </c>
      <c r="I4" s="1461"/>
    </row>
    <row r="5" spans="1:86" ht="39" customHeight="1">
      <c r="A5" s="1463"/>
      <c r="B5" s="1350"/>
      <c r="C5" s="1465"/>
      <c r="D5" s="176" t="s">
        <v>169</v>
      </c>
      <c r="E5" s="176" t="s">
        <v>254</v>
      </c>
      <c r="F5" s="176" t="s">
        <v>169</v>
      </c>
      <c r="G5" s="176" t="s">
        <v>254</v>
      </c>
      <c r="H5" s="176" t="s">
        <v>169</v>
      </c>
      <c r="I5" s="176" t="s">
        <v>254</v>
      </c>
    </row>
    <row r="6" spans="1:86" s="122" customFormat="1">
      <c r="A6" s="120" t="s">
        <v>264</v>
      </c>
      <c r="B6" s="120" t="s">
        <v>265</v>
      </c>
      <c r="C6" s="120" t="s">
        <v>266</v>
      </c>
      <c r="D6" s="120" t="s">
        <v>267</v>
      </c>
      <c r="E6" s="120" t="s">
        <v>268</v>
      </c>
      <c r="F6" s="120" t="s">
        <v>269</v>
      </c>
      <c r="G6" s="120" t="s">
        <v>270</v>
      </c>
      <c r="H6" s="120" t="s">
        <v>354</v>
      </c>
      <c r="I6" s="120" t="s">
        <v>355</v>
      </c>
      <c r="J6" s="121"/>
      <c r="K6" s="121"/>
      <c r="L6" s="121"/>
      <c r="M6" s="121"/>
      <c r="N6" s="121"/>
      <c r="O6" s="121"/>
      <c r="P6" s="121"/>
      <c r="Q6" s="121"/>
      <c r="R6" s="121"/>
      <c r="S6" s="121"/>
      <c r="T6" s="121"/>
      <c r="U6" s="121"/>
      <c r="V6" s="121"/>
      <c r="W6" s="121"/>
      <c r="X6" s="121"/>
      <c r="Y6" s="121"/>
      <c r="Z6" s="121"/>
      <c r="AA6" s="121"/>
      <c r="AB6" s="121"/>
      <c r="AC6" s="121"/>
      <c r="AD6" s="121"/>
      <c r="AE6" s="121"/>
      <c r="AF6" s="121"/>
      <c r="AG6" s="121"/>
      <c r="AH6" s="121"/>
      <c r="AI6" s="121"/>
      <c r="AJ6" s="121"/>
      <c r="AK6" s="121"/>
      <c r="AL6" s="121"/>
      <c r="AM6" s="121"/>
      <c r="AN6" s="121"/>
      <c r="AO6" s="121"/>
      <c r="AP6" s="121"/>
      <c r="AQ6" s="121"/>
      <c r="AR6" s="121"/>
      <c r="AS6" s="121"/>
      <c r="AT6" s="121"/>
      <c r="AU6" s="121"/>
      <c r="AV6" s="121"/>
      <c r="AW6" s="121"/>
      <c r="AX6" s="121"/>
      <c r="AY6" s="121"/>
      <c r="AZ6" s="121"/>
      <c r="BA6" s="121"/>
      <c r="BB6" s="121"/>
      <c r="BC6" s="121"/>
      <c r="BD6" s="121"/>
      <c r="BE6" s="121"/>
      <c r="BF6" s="121"/>
      <c r="BG6" s="121"/>
      <c r="BH6" s="121"/>
      <c r="BI6" s="121"/>
      <c r="BJ6" s="121"/>
      <c r="BK6" s="121"/>
      <c r="BL6" s="121"/>
      <c r="BM6" s="121"/>
      <c r="BN6" s="121"/>
      <c r="BO6" s="121"/>
      <c r="BP6" s="121"/>
      <c r="BQ6" s="121"/>
      <c r="BR6" s="121"/>
      <c r="BS6" s="121"/>
      <c r="BT6" s="121"/>
      <c r="BU6" s="121"/>
      <c r="BV6" s="121"/>
      <c r="BW6" s="121"/>
      <c r="BX6" s="121"/>
      <c r="BY6" s="121"/>
      <c r="BZ6" s="121"/>
      <c r="CA6" s="121"/>
      <c r="CB6" s="121"/>
      <c r="CC6" s="121"/>
      <c r="CD6" s="121"/>
      <c r="CE6" s="121"/>
      <c r="CF6" s="121"/>
      <c r="CG6" s="121"/>
      <c r="CH6" s="121"/>
    </row>
    <row r="7" spans="1:86" s="121" customFormat="1">
      <c r="A7" s="159"/>
      <c r="B7" s="152" t="s">
        <v>324</v>
      </c>
      <c r="C7" s="159"/>
      <c r="D7" s="169">
        <v>25428.451000000001</v>
      </c>
      <c r="E7" s="169">
        <v>100</v>
      </c>
      <c r="F7" s="161">
        <v>25422.473001000006</v>
      </c>
      <c r="G7" s="162">
        <v>100</v>
      </c>
      <c r="H7" s="161">
        <f>+F7-D7</f>
        <v>-5.9779989999951795</v>
      </c>
      <c r="I7" s="162">
        <f>+G7-E7</f>
        <v>0</v>
      </c>
    </row>
    <row r="8" spans="1:86" s="128" customFormat="1" ht="15">
      <c r="A8" s="125">
        <v>1</v>
      </c>
      <c r="B8" s="126" t="s">
        <v>35</v>
      </c>
      <c r="C8" s="127" t="s">
        <v>36</v>
      </c>
      <c r="D8" s="161">
        <v>9624.59</v>
      </c>
      <c r="E8" s="161">
        <f>+D8/$D$7*100</f>
        <v>37.849690490388113</v>
      </c>
      <c r="F8" s="161">
        <v>10721.855991</v>
      </c>
      <c r="G8" s="162">
        <v>42.174716797135552</v>
      </c>
      <c r="H8" s="161">
        <f t="shared" ref="H8:H61" si="0">+F8-D8</f>
        <v>1097.2659910000002</v>
      </c>
      <c r="I8" s="162">
        <f t="shared" ref="I8:I61" si="1">+G8-E8</f>
        <v>4.3250263067474393</v>
      </c>
    </row>
    <row r="9" spans="1:86" s="128" customFormat="1">
      <c r="A9" s="156"/>
      <c r="B9" s="158" t="s">
        <v>37</v>
      </c>
      <c r="C9" s="157"/>
      <c r="D9" s="163"/>
      <c r="E9" s="163"/>
      <c r="F9" s="163"/>
      <c r="G9" s="162"/>
      <c r="H9" s="163">
        <f t="shared" si="0"/>
        <v>0</v>
      </c>
      <c r="I9" s="162">
        <f t="shared" si="1"/>
        <v>0</v>
      </c>
    </row>
    <row r="10" spans="1:86">
      <c r="A10" s="129" t="s">
        <v>38</v>
      </c>
      <c r="B10" s="130" t="s">
        <v>325</v>
      </c>
      <c r="C10" s="131" t="s">
        <v>40</v>
      </c>
      <c r="D10" s="164">
        <v>804.06</v>
      </c>
      <c r="E10" s="164">
        <f t="shared" ref="E10:E61" si="2">+D10/$D$7*100</f>
        <v>3.1620486831856169</v>
      </c>
      <c r="F10" s="164">
        <v>718.06999999999994</v>
      </c>
      <c r="G10" s="164">
        <v>2.824548186054733</v>
      </c>
      <c r="H10" s="164">
        <f t="shared" si="0"/>
        <v>-85.990000000000009</v>
      </c>
      <c r="I10" s="164">
        <f t="shared" si="1"/>
        <v>-0.33750049713088393</v>
      </c>
    </row>
    <row r="11" spans="1:86" s="137" customFormat="1">
      <c r="A11" s="134"/>
      <c r="B11" s="135" t="s">
        <v>41</v>
      </c>
      <c r="C11" s="136" t="s">
        <v>42</v>
      </c>
      <c r="D11" s="165">
        <v>745.70999999999992</v>
      </c>
      <c r="E11" s="165">
        <f t="shared" si="2"/>
        <v>2.9325813043035924</v>
      </c>
      <c r="F11" s="164">
        <v>668.32</v>
      </c>
      <c r="G11" s="164">
        <v>2.6288551864081491</v>
      </c>
      <c r="H11" s="164">
        <f t="shared" si="0"/>
        <v>-77.389999999999873</v>
      </c>
      <c r="I11" s="164">
        <f t="shared" si="1"/>
        <v>-0.30372611789544335</v>
      </c>
    </row>
    <row r="12" spans="1:86" s="137" customFormat="1">
      <c r="A12" s="134" t="s">
        <v>43</v>
      </c>
      <c r="B12" s="139" t="s">
        <v>44</v>
      </c>
      <c r="C12" s="138" t="s">
        <v>45</v>
      </c>
      <c r="D12" s="166">
        <v>530.28</v>
      </c>
      <c r="E12" s="166">
        <f t="shared" si="2"/>
        <v>2.0853806627859477</v>
      </c>
      <c r="F12" s="164">
        <v>616.52199999999993</v>
      </c>
      <c r="G12" s="164">
        <v>2.4251063221730975</v>
      </c>
      <c r="H12" s="164">
        <f t="shared" si="0"/>
        <v>86.241999999999962</v>
      </c>
      <c r="I12" s="164">
        <f t="shared" si="1"/>
        <v>0.33972565938714983</v>
      </c>
    </row>
    <row r="13" spans="1:86">
      <c r="A13" s="134" t="s">
        <v>46</v>
      </c>
      <c r="B13" s="139" t="s">
        <v>47</v>
      </c>
      <c r="C13" s="138" t="s">
        <v>48</v>
      </c>
      <c r="D13" s="166">
        <v>3178.53</v>
      </c>
      <c r="E13" s="166">
        <f t="shared" si="2"/>
        <v>12.499896277598662</v>
      </c>
      <c r="F13" s="164">
        <v>3051.8409999999994</v>
      </c>
      <c r="G13" s="164">
        <v>12.004500899184567</v>
      </c>
      <c r="H13" s="164">
        <f t="shared" si="0"/>
        <v>-126.68900000000076</v>
      </c>
      <c r="I13" s="164">
        <f t="shared" si="1"/>
        <v>-0.49539537841409498</v>
      </c>
    </row>
    <row r="14" spans="1:86">
      <c r="A14" s="134" t="s">
        <v>49</v>
      </c>
      <c r="B14" s="139" t="s">
        <v>50</v>
      </c>
      <c r="C14" s="138" t="s">
        <v>51</v>
      </c>
      <c r="D14" s="166">
        <v>303.34000000000003</v>
      </c>
      <c r="E14" s="166">
        <f t="shared" si="2"/>
        <v>1.1929157619549851</v>
      </c>
      <c r="F14" s="164">
        <v>223.12400000000002</v>
      </c>
      <c r="G14" s="164">
        <v>0.87766441915868421</v>
      </c>
      <c r="H14" s="164">
        <f t="shared" si="0"/>
        <v>-80.216000000000008</v>
      </c>
      <c r="I14" s="164">
        <f t="shared" si="1"/>
        <v>-0.31525134279630085</v>
      </c>
    </row>
    <row r="15" spans="1:86">
      <c r="A15" s="134" t="s">
        <v>52</v>
      </c>
      <c r="B15" s="139" t="s">
        <v>53</v>
      </c>
      <c r="C15" s="138" t="s">
        <v>54</v>
      </c>
      <c r="D15" s="166"/>
      <c r="E15" s="166"/>
      <c r="F15" s="164"/>
      <c r="G15" s="164"/>
      <c r="H15" s="164">
        <f t="shared" si="0"/>
        <v>0</v>
      </c>
      <c r="I15" s="164">
        <f t="shared" si="1"/>
        <v>0</v>
      </c>
    </row>
    <row r="16" spans="1:86">
      <c r="A16" s="134" t="s">
        <v>55</v>
      </c>
      <c r="B16" s="139" t="s">
        <v>56</v>
      </c>
      <c r="C16" s="138" t="s">
        <v>57</v>
      </c>
      <c r="D16" s="166">
        <v>4220.82</v>
      </c>
      <c r="E16" s="166">
        <f t="shared" si="2"/>
        <v>16.598808948291815</v>
      </c>
      <c r="F16" s="164">
        <v>5648.5489909999997</v>
      </c>
      <c r="G16" s="164">
        <v>22.218723531647811</v>
      </c>
      <c r="H16" s="164">
        <f t="shared" si="0"/>
        <v>1427.728991</v>
      </c>
      <c r="I16" s="164">
        <f t="shared" si="1"/>
        <v>5.619914583355996</v>
      </c>
    </row>
    <row r="17" spans="1:9" hidden="1">
      <c r="A17" s="134"/>
      <c r="B17" s="135" t="s">
        <v>328</v>
      </c>
      <c r="C17" s="136" t="s">
        <v>58</v>
      </c>
      <c r="D17" s="165"/>
      <c r="E17" s="165"/>
      <c r="F17" s="164">
        <v>277.08999999999997</v>
      </c>
      <c r="G17" s="164">
        <v>1.0899411712979319</v>
      </c>
      <c r="H17" s="164">
        <f t="shared" si="0"/>
        <v>277.08999999999997</v>
      </c>
      <c r="I17" s="164">
        <f t="shared" si="1"/>
        <v>1.0899411712979319</v>
      </c>
    </row>
    <row r="18" spans="1:9" s="128" customFormat="1">
      <c r="A18" s="134" t="s">
        <v>59</v>
      </c>
      <c r="B18" s="139" t="s">
        <v>224</v>
      </c>
      <c r="C18" s="138" t="s">
        <v>61</v>
      </c>
      <c r="D18" s="166">
        <v>585.79999999999995</v>
      </c>
      <c r="E18" s="166">
        <f t="shared" si="2"/>
        <v>2.303718775477122</v>
      </c>
      <c r="F18" s="164">
        <v>453.15999999999997</v>
      </c>
      <c r="G18" s="164">
        <v>1.7825173813034425</v>
      </c>
      <c r="H18" s="164">
        <f t="shared" si="0"/>
        <v>-132.63999999999999</v>
      </c>
      <c r="I18" s="164">
        <f t="shared" si="1"/>
        <v>-0.5212013941736795</v>
      </c>
    </row>
    <row r="19" spans="1:9" s="128" customFormat="1">
      <c r="A19" s="134" t="s">
        <v>62</v>
      </c>
      <c r="B19" s="139" t="s">
        <v>63</v>
      </c>
      <c r="C19" s="138" t="s">
        <v>64</v>
      </c>
      <c r="D19" s="166">
        <v>0</v>
      </c>
      <c r="E19" s="166">
        <f t="shared" si="2"/>
        <v>0</v>
      </c>
      <c r="F19" s="164">
        <v>0</v>
      </c>
      <c r="G19" s="164">
        <v>0</v>
      </c>
      <c r="H19" s="164">
        <f t="shared" si="0"/>
        <v>0</v>
      </c>
      <c r="I19" s="164">
        <f t="shared" si="1"/>
        <v>0</v>
      </c>
    </row>
    <row r="20" spans="1:9" s="128" customFormat="1">
      <c r="A20" s="134" t="s">
        <v>62</v>
      </c>
      <c r="B20" s="139" t="s">
        <v>66</v>
      </c>
      <c r="C20" s="138" t="s">
        <v>67</v>
      </c>
      <c r="D20" s="166">
        <v>1.7600000000000002</v>
      </c>
      <c r="E20" s="166">
        <f t="shared" si="2"/>
        <v>6.9213810939565299E-3</v>
      </c>
      <c r="F20" s="164">
        <v>10.59</v>
      </c>
      <c r="G20" s="164">
        <v>4.1656057613212678E-2</v>
      </c>
      <c r="H20" s="164">
        <f t="shared" si="0"/>
        <v>8.83</v>
      </c>
      <c r="I20" s="164">
        <f t="shared" si="1"/>
        <v>3.4734676519256151E-2</v>
      </c>
    </row>
    <row r="21" spans="1:9" s="128" customFormat="1" ht="15">
      <c r="A21" s="140">
        <v>2</v>
      </c>
      <c r="B21" s="141" t="s">
        <v>68</v>
      </c>
      <c r="C21" s="142" t="s">
        <v>69</v>
      </c>
      <c r="D21" s="167">
        <v>6344.5410000000002</v>
      </c>
      <c r="E21" s="167">
        <f t="shared" si="2"/>
        <v>24.950560299563666</v>
      </c>
      <c r="F21" s="161">
        <v>7633.9642100000001</v>
      </c>
      <c r="G21" s="163">
        <v>30.028409154765214</v>
      </c>
      <c r="H21" s="161">
        <f t="shared" si="0"/>
        <v>1289.4232099999999</v>
      </c>
      <c r="I21" s="163">
        <f t="shared" si="1"/>
        <v>5.0778488552015482</v>
      </c>
    </row>
    <row r="22" spans="1:9" s="128" customFormat="1">
      <c r="A22" s="156"/>
      <c r="B22" s="158" t="s">
        <v>37</v>
      </c>
      <c r="C22" s="157"/>
      <c r="D22" s="163"/>
      <c r="E22" s="163"/>
      <c r="F22" s="163"/>
      <c r="G22" s="162"/>
      <c r="H22" s="163">
        <f t="shared" si="0"/>
        <v>0</v>
      </c>
      <c r="I22" s="162">
        <f t="shared" si="1"/>
        <v>0</v>
      </c>
    </row>
    <row r="23" spans="1:9">
      <c r="A23" s="134" t="s">
        <v>70</v>
      </c>
      <c r="B23" s="139" t="s">
        <v>71</v>
      </c>
      <c r="C23" s="138" t="s">
        <v>72</v>
      </c>
      <c r="D23" s="166">
        <v>667.58</v>
      </c>
      <c r="E23" s="166">
        <f t="shared" si="2"/>
        <v>2.6253270401724431</v>
      </c>
      <c r="F23" s="164">
        <v>1304.41444</v>
      </c>
      <c r="G23" s="164">
        <v>5.1309502421290416</v>
      </c>
      <c r="H23" s="164">
        <f t="shared" si="0"/>
        <v>636.83443999999997</v>
      </c>
      <c r="I23" s="164">
        <f t="shared" si="1"/>
        <v>2.5056232019565985</v>
      </c>
    </row>
    <row r="24" spans="1:9">
      <c r="A24" s="134" t="s">
        <v>73</v>
      </c>
      <c r="B24" s="139" t="s">
        <v>74</v>
      </c>
      <c r="C24" s="138" t="s">
        <v>75</v>
      </c>
      <c r="D24" s="166">
        <v>25.52</v>
      </c>
      <c r="E24" s="166">
        <f t="shared" si="2"/>
        <v>0.10036002586236968</v>
      </c>
      <c r="F24" s="164">
        <v>24.892880000000002</v>
      </c>
      <c r="G24" s="164">
        <v>9.7916831297336124E-2</v>
      </c>
      <c r="H24" s="164">
        <f t="shared" si="0"/>
        <v>-0.6271199999999979</v>
      </c>
      <c r="I24" s="164">
        <f t="shared" si="1"/>
        <v>-2.4431945650335574E-3</v>
      </c>
    </row>
    <row r="25" spans="1:9">
      <c r="A25" s="134" t="s">
        <v>76</v>
      </c>
      <c r="B25" s="139" t="s">
        <v>77</v>
      </c>
      <c r="C25" s="138" t="s">
        <v>78</v>
      </c>
      <c r="D25" s="166"/>
      <c r="E25" s="166">
        <f t="shared" si="2"/>
        <v>0</v>
      </c>
      <c r="F25" s="164">
        <v>0</v>
      </c>
      <c r="G25" s="164">
        <v>0</v>
      </c>
      <c r="H25" s="164">
        <f t="shared" si="0"/>
        <v>0</v>
      </c>
      <c r="I25" s="164">
        <f t="shared" si="1"/>
        <v>0</v>
      </c>
    </row>
    <row r="26" spans="1:9">
      <c r="A26" s="134" t="s">
        <v>79</v>
      </c>
      <c r="B26" s="139" t="s">
        <v>80</v>
      </c>
      <c r="C26" s="138" t="s">
        <v>81</v>
      </c>
      <c r="D26" s="166">
        <v>31.97</v>
      </c>
      <c r="E26" s="166">
        <f t="shared" si="2"/>
        <v>0.12572531453056263</v>
      </c>
      <c r="F26" s="164">
        <v>31.97</v>
      </c>
      <c r="G26" s="164">
        <v>0.12575487836585544</v>
      </c>
      <c r="H26" s="164">
        <f t="shared" si="0"/>
        <v>0</v>
      </c>
      <c r="I26" s="164"/>
    </row>
    <row r="27" spans="1:9">
      <c r="A27" s="134" t="s">
        <v>82</v>
      </c>
      <c r="B27" s="139" t="s">
        <v>83</v>
      </c>
      <c r="C27" s="138" t="s">
        <v>84</v>
      </c>
      <c r="D27" s="166">
        <v>446.93999999999994</v>
      </c>
      <c r="E27" s="166">
        <f t="shared" si="2"/>
        <v>1.7576375375755287</v>
      </c>
      <c r="F27" s="164">
        <v>996.29900999999973</v>
      </c>
      <c r="G27" s="164">
        <v>3.918969684659749</v>
      </c>
      <c r="H27" s="164">
        <f t="shared" si="0"/>
        <v>549.35900999999978</v>
      </c>
      <c r="I27" s="164">
        <f t="shared" si="1"/>
        <v>2.1613321470842202</v>
      </c>
    </row>
    <row r="28" spans="1:9">
      <c r="A28" s="134" t="s">
        <v>85</v>
      </c>
      <c r="B28" s="139" t="s">
        <v>86</v>
      </c>
      <c r="C28" s="138" t="s">
        <v>87</v>
      </c>
      <c r="D28" s="166">
        <v>254.00999999999996</v>
      </c>
      <c r="E28" s="166">
        <f t="shared" si="2"/>
        <v>0.9989204611794873</v>
      </c>
      <c r="F28" s="164">
        <v>173.07034000000002</v>
      </c>
      <c r="G28" s="164">
        <v>0.68077696451164371</v>
      </c>
      <c r="H28" s="164">
        <f t="shared" si="0"/>
        <v>-80.939659999999947</v>
      </c>
      <c r="I28" s="164">
        <f t="shared" si="1"/>
        <v>-0.31814349666784358</v>
      </c>
    </row>
    <row r="29" spans="1:9">
      <c r="A29" s="134" t="s">
        <v>88</v>
      </c>
      <c r="B29" s="139" t="s">
        <v>89</v>
      </c>
      <c r="C29" s="138" t="s">
        <v>90</v>
      </c>
      <c r="D29" s="166"/>
      <c r="E29" s="166"/>
      <c r="F29" s="164"/>
      <c r="G29" s="164"/>
      <c r="H29" s="164">
        <f t="shared" si="0"/>
        <v>0</v>
      </c>
      <c r="I29" s="164">
        <f t="shared" si="1"/>
        <v>0</v>
      </c>
    </row>
    <row r="30" spans="1:9">
      <c r="A30" s="134" t="s">
        <v>91</v>
      </c>
      <c r="B30" s="130" t="s">
        <v>92</v>
      </c>
      <c r="C30" s="131" t="s">
        <v>93</v>
      </c>
      <c r="D30" s="164">
        <v>46.28</v>
      </c>
      <c r="E30" s="164">
        <f t="shared" si="2"/>
        <v>0.18200086194790238</v>
      </c>
      <c r="F30" s="164">
        <v>43.841000000000001</v>
      </c>
      <c r="G30" s="164">
        <v>0.17244978487449075</v>
      </c>
      <c r="H30" s="164">
        <f t="shared" si="0"/>
        <v>-2.4390000000000001</v>
      </c>
      <c r="I30" s="164">
        <f t="shared" si="1"/>
        <v>-9.551077073411629E-3</v>
      </c>
    </row>
    <row r="31" spans="1:9" s="116" customFormat="1">
      <c r="A31" s="134" t="s">
        <v>94</v>
      </c>
      <c r="B31" s="139" t="s">
        <v>330</v>
      </c>
      <c r="C31" s="138" t="s">
        <v>95</v>
      </c>
      <c r="D31" s="166">
        <f>SUM(D33:D48)</f>
        <v>2156.7400000000002</v>
      </c>
      <c r="E31" s="166">
        <f t="shared" si="2"/>
        <v>8.4816019662385269</v>
      </c>
      <c r="F31" s="164">
        <v>2197.0628499999998</v>
      </c>
      <c r="G31" s="164">
        <v>8.6422074277100318</v>
      </c>
      <c r="H31" s="164">
        <f t="shared" si="0"/>
        <v>40.322849999999562</v>
      </c>
      <c r="I31" s="164">
        <f t="shared" si="1"/>
        <v>0.1606054614715049</v>
      </c>
    </row>
    <row r="32" spans="1:9" s="116" customFormat="1">
      <c r="A32" s="134"/>
      <c r="B32" s="139" t="s">
        <v>37</v>
      </c>
      <c r="C32" s="138"/>
      <c r="D32" s="166"/>
      <c r="E32" s="166"/>
      <c r="F32" s="164"/>
      <c r="G32" s="164"/>
      <c r="H32" s="164">
        <f t="shared" si="0"/>
        <v>0</v>
      </c>
      <c r="I32" s="164">
        <f t="shared" si="1"/>
        <v>0</v>
      </c>
    </row>
    <row r="33" spans="1:9" s="172" customFormat="1">
      <c r="A33" s="170" t="s">
        <v>331</v>
      </c>
      <c r="B33" s="135" t="s">
        <v>97</v>
      </c>
      <c r="C33" s="136" t="s">
        <v>98</v>
      </c>
      <c r="D33" s="165">
        <v>1180.32</v>
      </c>
      <c r="E33" s="165">
        <f t="shared" si="2"/>
        <v>4.6417298481924831</v>
      </c>
      <c r="F33" s="171">
        <v>1361.4300799999999</v>
      </c>
      <c r="G33" s="171">
        <v>5.355222837473157</v>
      </c>
      <c r="H33" s="171">
        <f t="shared" si="0"/>
        <v>181.11007999999993</v>
      </c>
      <c r="I33" s="171">
        <f t="shared" si="1"/>
        <v>0.71349298928067384</v>
      </c>
    </row>
    <row r="34" spans="1:9" s="172" customFormat="1">
      <c r="A34" s="170" t="s">
        <v>331</v>
      </c>
      <c r="B34" s="135" t="s">
        <v>332</v>
      </c>
      <c r="C34" s="136" t="s">
        <v>100</v>
      </c>
      <c r="D34" s="165">
        <v>115.29</v>
      </c>
      <c r="E34" s="165">
        <f t="shared" si="2"/>
        <v>0.45338978768309562</v>
      </c>
      <c r="F34" s="171">
        <v>106.741</v>
      </c>
      <c r="G34" s="171">
        <v>0.41986867286987101</v>
      </c>
      <c r="H34" s="171">
        <f t="shared" si="0"/>
        <v>-8.5490000000000066</v>
      </c>
      <c r="I34" s="171">
        <f t="shared" si="1"/>
        <v>-3.3521114813224617E-2</v>
      </c>
    </row>
    <row r="35" spans="1:9" s="172" customFormat="1">
      <c r="A35" s="170" t="s">
        <v>331</v>
      </c>
      <c r="B35" s="135" t="s">
        <v>333</v>
      </c>
      <c r="C35" s="136" t="s">
        <v>102</v>
      </c>
      <c r="D35" s="165">
        <v>16.900000000000002</v>
      </c>
      <c r="E35" s="165">
        <f t="shared" si="2"/>
        <v>6.6460988913559865E-2</v>
      </c>
      <c r="F35" s="171">
        <v>17.113329999999998</v>
      </c>
      <c r="G35" s="171">
        <v>6.7315756414912262E-2</v>
      </c>
      <c r="H35" s="171">
        <f t="shared" si="0"/>
        <v>0.21332999999999558</v>
      </c>
      <c r="I35" s="171">
        <f t="shared" si="1"/>
        <v>8.5476750135239643E-4</v>
      </c>
    </row>
    <row r="36" spans="1:9" s="160" customFormat="1">
      <c r="A36" s="173" t="s">
        <v>331</v>
      </c>
      <c r="B36" s="135" t="s">
        <v>334</v>
      </c>
      <c r="C36" s="174" t="s">
        <v>104</v>
      </c>
      <c r="D36" s="171">
        <v>65.16</v>
      </c>
      <c r="E36" s="171">
        <f t="shared" si="2"/>
        <v>0.2562484045921633</v>
      </c>
      <c r="F36" s="171">
        <v>22.870759999999994</v>
      </c>
      <c r="G36" s="171">
        <v>8.9962766403962197E-2</v>
      </c>
      <c r="H36" s="171">
        <f t="shared" si="0"/>
        <v>-42.289240000000007</v>
      </c>
      <c r="I36" s="171">
        <f t="shared" si="1"/>
        <v>-0.16628563818820111</v>
      </c>
    </row>
    <row r="37" spans="1:9" s="172" customFormat="1">
      <c r="A37" s="170" t="s">
        <v>331</v>
      </c>
      <c r="B37" s="135" t="s">
        <v>335</v>
      </c>
      <c r="C37" s="136" t="s">
        <v>106</v>
      </c>
      <c r="D37" s="165">
        <v>194.9</v>
      </c>
      <c r="E37" s="165">
        <f t="shared" si="2"/>
        <v>0.76646430409779975</v>
      </c>
      <c r="F37" s="171">
        <v>194.97363000000001</v>
      </c>
      <c r="G37" s="171">
        <v>0.76693416093835809</v>
      </c>
      <c r="H37" s="171">
        <f t="shared" si="0"/>
        <v>7.3630000000008522E-2</v>
      </c>
      <c r="I37" s="171">
        <f t="shared" si="1"/>
        <v>4.6985684055833588E-4</v>
      </c>
    </row>
    <row r="38" spans="1:9" s="172" customFormat="1">
      <c r="A38" s="170" t="s">
        <v>331</v>
      </c>
      <c r="B38" s="135" t="s">
        <v>336</v>
      </c>
      <c r="C38" s="136" t="s">
        <v>108</v>
      </c>
      <c r="D38" s="165">
        <v>281.68000000000006</v>
      </c>
      <c r="E38" s="165">
        <f t="shared" si="2"/>
        <v>1.1077355832645883</v>
      </c>
      <c r="F38" s="171">
        <v>144.47379999999998</v>
      </c>
      <c r="G38" s="171">
        <v>0.56829168426815535</v>
      </c>
      <c r="H38" s="171">
        <f t="shared" si="0"/>
        <v>-137.20620000000008</v>
      </c>
      <c r="I38" s="171">
        <f t="shared" si="1"/>
        <v>-0.53944389899643297</v>
      </c>
    </row>
    <row r="39" spans="1:9" s="172" customFormat="1">
      <c r="A39" s="170" t="s">
        <v>331</v>
      </c>
      <c r="B39" s="135" t="s">
        <v>109</v>
      </c>
      <c r="C39" s="136" t="s">
        <v>110</v>
      </c>
      <c r="D39" s="165">
        <v>12.81</v>
      </c>
      <c r="E39" s="165">
        <f t="shared" si="2"/>
        <v>5.0376643075899508E-2</v>
      </c>
      <c r="F39" s="171">
        <v>10.901999999999999</v>
      </c>
      <c r="G39" s="171">
        <v>4.2883318234111852E-2</v>
      </c>
      <c r="H39" s="171">
        <f t="shared" si="0"/>
        <v>-1.9080000000000013</v>
      </c>
      <c r="I39" s="171">
        <f t="shared" si="1"/>
        <v>-7.4933248417876561E-3</v>
      </c>
    </row>
    <row r="40" spans="1:9" s="172" customFormat="1">
      <c r="A40" s="170" t="s">
        <v>331</v>
      </c>
      <c r="B40" s="135" t="s">
        <v>337</v>
      </c>
      <c r="C40" s="136" t="s">
        <v>112</v>
      </c>
      <c r="D40" s="165">
        <v>19.059999999999995</v>
      </c>
      <c r="E40" s="165">
        <f t="shared" si="2"/>
        <v>7.4955411165233757E-2</v>
      </c>
      <c r="F40" s="171">
        <v>17.050019999999996</v>
      </c>
      <c r="G40" s="171">
        <v>6.706672478058813E-2</v>
      </c>
      <c r="H40" s="171">
        <f t="shared" si="0"/>
        <v>-2.0099799999999988</v>
      </c>
      <c r="I40" s="171">
        <f t="shared" si="1"/>
        <v>-7.8886863846456268E-3</v>
      </c>
    </row>
    <row r="41" spans="1:9" s="172" customFormat="1">
      <c r="A41" s="170"/>
      <c r="B41" s="135" t="s">
        <v>338</v>
      </c>
      <c r="C41" s="136" t="s">
        <v>114</v>
      </c>
      <c r="D41" s="165"/>
      <c r="E41" s="165">
        <f t="shared" si="2"/>
        <v>0</v>
      </c>
      <c r="F41" s="171"/>
      <c r="G41" s="171">
        <v>0</v>
      </c>
      <c r="H41" s="171">
        <f t="shared" si="0"/>
        <v>0</v>
      </c>
      <c r="I41" s="171">
        <f t="shared" si="1"/>
        <v>0</v>
      </c>
    </row>
    <row r="42" spans="1:9" s="160" customFormat="1">
      <c r="A42" s="170" t="s">
        <v>331</v>
      </c>
      <c r="B42" s="135" t="s">
        <v>115</v>
      </c>
      <c r="C42" s="174" t="s">
        <v>116</v>
      </c>
      <c r="D42" s="171">
        <v>1.67</v>
      </c>
      <c r="E42" s="171">
        <f t="shared" si="2"/>
        <v>6.5674468334701152E-3</v>
      </c>
      <c r="F42" s="171">
        <v>1.752</v>
      </c>
      <c r="G42" s="171">
        <v>6.8915404096646475E-3</v>
      </c>
      <c r="H42" s="171">
        <f t="shared" si="0"/>
        <v>8.2000000000000073E-2</v>
      </c>
      <c r="I42" s="171">
        <f t="shared" si="1"/>
        <v>3.2409357619453232E-4</v>
      </c>
    </row>
    <row r="43" spans="1:9" s="160" customFormat="1">
      <c r="A43" s="170" t="s">
        <v>331</v>
      </c>
      <c r="B43" s="135" t="s">
        <v>117</v>
      </c>
      <c r="C43" s="174" t="s">
        <v>118</v>
      </c>
      <c r="D43" s="171">
        <v>49.85</v>
      </c>
      <c r="E43" s="171">
        <f t="shared" si="2"/>
        <v>0.19604025428053012</v>
      </c>
      <c r="F43" s="171">
        <v>48.559000000000005</v>
      </c>
      <c r="G43" s="175">
        <v>0.19100816823795982</v>
      </c>
      <c r="H43" s="171">
        <f t="shared" si="0"/>
        <v>-1.2909999999999968</v>
      </c>
      <c r="I43" s="175">
        <f t="shared" si="1"/>
        <v>-5.0320860425702996E-3</v>
      </c>
    </row>
    <row r="44" spans="1:9" s="160" customFormat="1">
      <c r="A44" s="170" t="s">
        <v>331</v>
      </c>
      <c r="B44" s="135" t="s">
        <v>119</v>
      </c>
      <c r="C44" s="174" t="s">
        <v>120</v>
      </c>
      <c r="D44" s="171">
        <v>81.77</v>
      </c>
      <c r="E44" s="171">
        <f t="shared" si="2"/>
        <v>0.32156893866637803</v>
      </c>
      <c r="F44" s="171">
        <v>88.704849999999993</v>
      </c>
      <c r="G44" s="175">
        <v>0.34892297848643894</v>
      </c>
      <c r="H44" s="171">
        <f t="shared" si="0"/>
        <v>6.9348499999999973</v>
      </c>
      <c r="I44" s="175">
        <f t="shared" si="1"/>
        <v>2.7354039820060905E-2</v>
      </c>
    </row>
    <row r="45" spans="1:9" s="160" customFormat="1">
      <c r="A45" s="170" t="s">
        <v>331</v>
      </c>
      <c r="B45" s="135" t="s">
        <v>339</v>
      </c>
      <c r="C45" s="174" t="s">
        <v>122</v>
      </c>
      <c r="D45" s="171">
        <v>115.37</v>
      </c>
      <c r="E45" s="171">
        <f t="shared" si="2"/>
        <v>0.45370439591463907</v>
      </c>
      <c r="F45" s="171">
        <v>157.464</v>
      </c>
      <c r="G45" s="171">
        <v>0.61938899490150334</v>
      </c>
      <c r="H45" s="171">
        <f t="shared" si="0"/>
        <v>42.093999999999994</v>
      </c>
      <c r="I45" s="171">
        <f t="shared" si="1"/>
        <v>0.16568459898686427</v>
      </c>
    </row>
    <row r="46" spans="1:9" s="172" customFormat="1">
      <c r="A46" s="170" t="s">
        <v>331</v>
      </c>
      <c r="B46" s="135" t="s">
        <v>340</v>
      </c>
      <c r="C46" s="136" t="s">
        <v>124</v>
      </c>
      <c r="D46" s="165">
        <v>3.59</v>
      </c>
      <c r="E46" s="165">
        <f t="shared" si="2"/>
        <v>1.41180443905136E-2</v>
      </c>
      <c r="F46" s="171">
        <v>7.2040000000000006</v>
      </c>
      <c r="G46" s="171">
        <v>2.8337133054351663E-2</v>
      </c>
      <c r="H46" s="171">
        <f t="shared" si="0"/>
        <v>3.6140000000000008</v>
      </c>
      <c r="I46" s="171">
        <f t="shared" si="1"/>
        <v>1.4219088663838062E-2</v>
      </c>
    </row>
    <row r="47" spans="1:9" s="172" customFormat="1">
      <c r="A47" s="170" t="s">
        <v>331</v>
      </c>
      <c r="B47" s="135" t="s">
        <v>341</v>
      </c>
      <c r="C47" s="136" t="s">
        <v>126</v>
      </c>
      <c r="D47" s="165">
        <v>5.6199999999999983</v>
      </c>
      <c r="E47" s="165">
        <f t="shared" si="2"/>
        <v>2.2101228265929366E-2</v>
      </c>
      <c r="F47" s="171">
        <v>5.4032099999999996</v>
      </c>
      <c r="G47" s="171">
        <v>2.1253675831566274E-2</v>
      </c>
      <c r="H47" s="171">
        <f t="shared" si="0"/>
        <v>-0.21678999999999871</v>
      </c>
      <c r="I47" s="171">
        <f t="shared" si="1"/>
        <v>-8.4755243436309205E-4</v>
      </c>
    </row>
    <row r="48" spans="1:9" s="172" customFormat="1">
      <c r="A48" s="170" t="s">
        <v>331</v>
      </c>
      <c r="B48" s="135" t="s">
        <v>127</v>
      </c>
      <c r="C48" s="136" t="s">
        <v>128</v>
      </c>
      <c r="D48" s="165">
        <v>12.75</v>
      </c>
      <c r="E48" s="165">
        <f t="shared" si="2"/>
        <v>5.0140686902241903E-2</v>
      </c>
      <c r="F48" s="171">
        <v>12.42117</v>
      </c>
      <c r="G48" s="171">
        <v>4.8859015405430493E-2</v>
      </c>
      <c r="H48" s="171">
        <f t="shared" si="0"/>
        <v>-0.32882999999999996</v>
      </c>
      <c r="I48" s="171">
        <f t="shared" si="1"/>
        <v>-1.2816714968114096E-3</v>
      </c>
    </row>
    <row r="49" spans="1:9">
      <c r="A49" s="150" t="s">
        <v>129</v>
      </c>
      <c r="B49" s="130" t="s">
        <v>130</v>
      </c>
      <c r="C49" s="131" t="s">
        <v>131</v>
      </c>
      <c r="D49" s="164">
        <v>2.2799999999999998</v>
      </c>
      <c r="E49" s="164">
        <f t="shared" si="2"/>
        <v>8.966334598989139E-3</v>
      </c>
      <c r="F49" s="164">
        <v>5.1999999999999993</v>
      </c>
      <c r="G49" s="164">
        <v>2.0454343681653057E-2</v>
      </c>
      <c r="H49" s="164">
        <f t="shared" si="0"/>
        <v>2.9199999999999995</v>
      </c>
      <c r="I49" s="164">
        <f t="shared" si="1"/>
        <v>1.1488009082663918E-2</v>
      </c>
    </row>
    <row r="50" spans="1:9">
      <c r="A50" s="150" t="s">
        <v>132</v>
      </c>
      <c r="B50" s="130" t="s">
        <v>133</v>
      </c>
      <c r="C50" s="131" t="s">
        <v>134</v>
      </c>
      <c r="D50" s="164">
        <v>6.3410000000000002</v>
      </c>
      <c r="E50" s="164">
        <f t="shared" si="2"/>
        <v>2.4936634952714972E-2</v>
      </c>
      <c r="F50" s="164">
        <v>6.68093</v>
      </c>
      <c r="G50" s="164">
        <v>2.6279622756358922E-2</v>
      </c>
      <c r="H50" s="164">
        <f t="shared" si="0"/>
        <v>0.33992999999999984</v>
      </c>
      <c r="I50" s="164">
        <f t="shared" si="1"/>
        <v>1.3429878036439503E-3</v>
      </c>
    </row>
    <row r="51" spans="1:9">
      <c r="A51" s="150" t="s">
        <v>135</v>
      </c>
      <c r="B51" s="130" t="s">
        <v>136</v>
      </c>
      <c r="C51" s="131" t="s">
        <v>137</v>
      </c>
      <c r="D51" s="164">
        <v>108.17999999999998</v>
      </c>
      <c r="E51" s="164">
        <f t="shared" si="2"/>
        <v>0.42542898110466887</v>
      </c>
      <c r="F51" s="164">
        <v>131.28885</v>
      </c>
      <c r="G51" s="164">
        <v>0.51642831912865317</v>
      </c>
      <c r="H51" s="164">
        <f t="shared" si="0"/>
        <v>23.108850000000018</v>
      </c>
      <c r="I51" s="164">
        <f t="shared" si="1"/>
        <v>9.09993380239843E-2</v>
      </c>
    </row>
    <row r="52" spans="1:9">
      <c r="A52" s="150" t="s">
        <v>138</v>
      </c>
      <c r="B52" s="130" t="s">
        <v>139</v>
      </c>
      <c r="C52" s="131" t="s">
        <v>140</v>
      </c>
      <c r="D52" s="164">
        <v>476.16999999999996</v>
      </c>
      <c r="E52" s="164">
        <f t="shared" si="2"/>
        <v>1.8725875201757274</v>
      </c>
      <c r="F52" s="164">
        <v>606.39200000000005</v>
      </c>
      <c r="G52" s="164">
        <v>2.3852596872701857</v>
      </c>
      <c r="H52" s="164">
        <f t="shared" si="0"/>
        <v>130.22200000000009</v>
      </c>
      <c r="I52" s="164">
        <f t="shared" si="1"/>
        <v>0.51267216709445829</v>
      </c>
    </row>
    <row r="53" spans="1:9">
      <c r="A53" s="150" t="s">
        <v>141</v>
      </c>
      <c r="B53" s="130" t="s">
        <v>142</v>
      </c>
      <c r="C53" s="131" t="s">
        <v>143</v>
      </c>
      <c r="D53" s="164">
        <v>1157.95</v>
      </c>
      <c r="E53" s="164">
        <f t="shared" si="2"/>
        <v>4.553757521447138</v>
      </c>
      <c r="F53" s="164">
        <v>1212.2508100000002</v>
      </c>
      <c r="G53" s="164">
        <v>4.768422056942752</v>
      </c>
      <c r="H53" s="164">
        <f t="shared" si="0"/>
        <v>54.300810000000183</v>
      </c>
      <c r="I53" s="164">
        <f t="shared" si="1"/>
        <v>0.21466453549561404</v>
      </c>
    </row>
    <row r="54" spans="1:9">
      <c r="A54" s="150" t="s">
        <v>144</v>
      </c>
      <c r="B54" s="130" t="s">
        <v>145</v>
      </c>
      <c r="C54" s="131" t="s">
        <v>146</v>
      </c>
      <c r="D54" s="164">
        <v>22.950000000000003</v>
      </c>
      <c r="E54" s="164">
        <f t="shared" si="2"/>
        <v>9.0253236424035432E-2</v>
      </c>
      <c r="F54" s="164">
        <v>21.664390000000004</v>
      </c>
      <c r="G54" s="164">
        <v>8.5217476675647663E-2</v>
      </c>
      <c r="H54" s="164">
        <f t="shared" si="0"/>
        <v>-1.2856099999999984</v>
      </c>
      <c r="I54" s="164">
        <f t="shared" si="1"/>
        <v>-5.0357597483877692E-3</v>
      </c>
    </row>
    <row r="55" spans="1:9">
      <c r="A55" s="150" t="s">
        <v>147</v>
      </c>
      <c r="B55" s="130" t="s">
        <v>148</v>
      </c>
      <c r="C55" s="131" t="s">
        <v>149</v>
      </c>
      <c r="D55" s="164">
        <v>13.360000000000001</v>
      </c>
      <c r="E55" s="164">
        <f t="shared" si="2"/>
        <v>5.2539574667760928E-2</v>
      </c>
      <c r="F55" s="164">
        <v>14.772879999999995</v>
      </c>
      <c r="G55" s="164">
        <v>5.8109531670734384E-2</v>
      </c>
      <c r="H55" s="164">
        <f t="shared" si="0"/>
        <v>1.4128799999999941</v>
      </c>
      <c r="I55" s="164">
        <f t="shared" si="1"/>
        <v>5.5699570029734552E-3</v>
      </c>
    </row>
    <row r="56" spans="1:9">
      <c r="A56" s="150" t="s">
        <v>150</v>
      </c>
      <c r="B56" s="130" t="s">
        <v>151</v>
      </c>
      <c r="C56" s="131" t="s">
        <v>152</v>
      </c>
      <c r="D56" s="164"/>
      <c r="E56" s="164"/>
      <c r="F56" s="164"/>
      <c r="G56" s="164"/>
      <c r="H56" s="164"/>
      <c r="I56" s="164"/>
    </row>
    <row r="57" spans="1:9">
      <c r="A57" s="150" t="s">
        <v>153</v>
      </c>
      <c r="B57" s="130" t="s">
        <v>342</v>
      </c>
      <c r="C57" s="131" t="s">
        <v>155</v>
      </c>
      <c r="D57" s="164">
        <v>14.559999999999999</v>
      </c>
      <c r="E57" s="164">
        <f t="shared" si="2"/>
        <v>5.7258698140913097E-2</v>
      </c>
      <c r="F57" s="164">
        <v>15.021829999999996</v>
      </c>
      <c r="G57" s="168">
        <v>5.9088783374493518E-2</v>
      </c>
      <c r="H57" s="164">
        <f t="shared" si="0"/>
        <v>0.4618299999999973</v>
      </c>
      <c r="I57" s="168">
        <f t="shared" si="1"/>
        <v>1.830085233580421E-3</v>
      </c>
    </row>
    <row r="58" spans="1:9">
      <c r="A58" s="150" t="s">
        <v>156</v>
      </c>
      <c r="B58" s="130" t="s">
        <v>157</v>
      </c>
      <c r="C58" s="131" t="s">
        <v>158</v>
      </c>
      <c r="D58" s="164">
        <v>870.5</v>
      </c>
      <c r="E58" s="164">
        <f t="shared" si="2"/>
        <v>3.4233308194824765</v>
      </c>
      <c r="F58" s="164">
        <v>810.73</v>
      </c>
      <c r="G58" s="164">
        <v>3.1890288563512668</v>
      </c>
      <c r="H58" s="164">
        <f t="shared" si="0"/>
        <v>-59.769999999999982</v>
      </c>
      <c r="I58" s="164">
        <f t="shared" si="1"/>
        <v>-0.23430196313120977</v>
      </c>
    </row>
    <row r="59" spans="1:9">
      <c r="A59" s="150" t="s">
        <v>159</v>
      </c>
      <c r="B59" s="130" t="s">
        <v>160</v>
      </c>
      <c r="C59" s="131" t="s">
        <v>161</v>
      </c>
      <c r="D59" s="164">
        <v>38.64</v>
      </c>
      <c r="E59" s="164">
        <f t="shared" si="2"/>
        <v>0.15195577583550016</v>
      </c>
      <c r="F59" s="164">
        <v>38.341999999999999</v>
      </c>
      <c r="G59" s="164">
        <v>0.1508193164311426</v>
      </c>
      <c r="H59" s="164">
        <f t="shared" si="0"/>
        <v>-0.29800000000000182</v>
      </c>
      <c r="I59" s="164">
        <f t="shared" si="1"/>
        <v>-1.1364594043575538E-3</v>
      </c>
    </row>
    <row r="60" spans="1:9">
      <c r="A60" s="150" t="s">
        <v>162</v>
      </c>
      <c r="B60" s="130" t="s">
        <v>163</v>
      </c>
      <c r="C60" s="131" t="s">
        <v>164</v>
      </c>
      <c r="D60" s="164">
        <v>4.57</v>
      </c>
      <c r="E60" s="164">
        <f t="shared" si="2"/>
        <v>1.7971995226921215E-2</v>
      </c>
      <c r="F60" s="164">
        <v>7.0000000000000007E-2</v>
      </c>
      <c r="G60" s="164">
        <v>2.7534693417609893E-4</v>
      </c>
      <c r="H60" s="164">
        <f t="shared" si="0"/>
        <v>-4.5</v>
      </c>
      <c r="I60" s="164">
        <f t="shared" si="1"/>
        <v>-1.7696648292745115E-2</v>
      </c>
    </row>
    <row r="61" spans="1:9" s="128" customFormat="1" ht="15">
      <c r="A61" s="151">
        <v>3</v>
      </c>
      <c r="B61" s="152" t="s">
        <v>165</v>
      </c>
      <c r="C61" s="153" t="s">
        <v>166</v>
      </c>
      <c r="D61" s="163">
        <v>9459.32</v>
      </c>
      <c r="E61" s="163">
        <f t="shared" si="2"/>
        <v>37.199749210048225</v>
      </c>
      <c r="F61" s="161">
        <v>7066.6528000000017</v>
      </c>
      <c r="G61" s="163">
        <v>27.79687404809922</v>
      </c>
      <c r="H61" s="161">
        <f t="shared" si="0"/>
        <v>-2392.667199999998</v>
      </c>
      <c r="I61" s="163">
        <f t="shared" si="1"/>
        <v>-9.4028751619490052</v>
      </c>
    </row>
    <row r="63" spans="1:9">
      <c r="F63" s="149"/>
      <c r="G63" s="149"/>
    </row>
  </sheetData>
  <mergeCells count="8">
    <mergeCell ref="A2:I2"/>
    <mergeCell ref="D4:E4"/>
    <mergeCell ref="F4:G4"/>
    <mergeCell ref="H4:I4"/>
    <mergeCell ref="F1:G1"/>
    <mergeCell ref="A4:A5"/>
    <mergeCell ref="B4:B5"/>
    <mergeCell ref="C4:C5"/>
  </mergeCells>
  <pageMargins left="0.7" right="0.7" top="0.75" bottom="0.75" header="0.3" footer="0.3"/>
  <pageSetup paperSize="9" orientation="portrait" verticalDpi="0" r:id="rId1"/>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I353"/>
  <sheetViews>
    <sheetView workbookViewId="0">
      <selection activeCell="A9" sqref="A9:XFD10"/>
    </sheetView>
  </sheetViews>
  <sheetFormatPr defaultColWidth="7.08984375" defaultRowHeight="14.4"/>
  <cols>
    <col min="1" max="1" width="5" style="321" customWidth="1"/>
    <col min="2" max="2" width="52.453125" style="234" customWidth="1"/>
    <col min="3" max="3" width="8.2265625" style="321" customWidth="1"/>
    <col min="4" max="4" width="6.76953125" style="234" customWidth="1"/>
    <col min="5" max="5" width="10.2265625" style="234" customWidth="1"/>
    <col min="6" max="6" width="9.54296875" style="234" customWidth="1"/>
    <col min="7" max="7" width="20.6796875" style="322" customWidth="1"/>
    <col min="8" max="8" width="27.08984375" style="321" hidden="1" customWidth="1"/>
    <col min="9" max="9" width="19.453125" style="323" customWidth="1"/>
    <col min="10" max="10" width="4.6796875" style="234" hidden="1" customWidth="1"/>
    <col min="11" max="59" width="7.08984375" style="234" hidden="1" customWidth="1"/>
    <col min="60" max="61" width="0" style="234" hidden="1" customWidth="1"/>
    <col min="62" max="16384" width="7.08984375" style="234"/>
  </cols>
  <sheetData>
    <row r="1" spans="1:61" ht="17.399999999999999">
      <c r="A1" s="1466" t="s">
        <v>457</v>
      </c>
      <c r="B1" s="1466"/>
      <c r="C1" s="1466"/>
      <c r="D1" s="1466"/>
      <c r="E1" s="1466"/>
      <c r="F1" s="1466"/>
      <c r="G1" s="1466"/>
      <c r="H1" s="1466"/>
      <c r="I1" s="1466"/>
    </row>
    <row r="2" spans="1:61" ht="36.299999999999997" customHeight="1">
      <c r="A2" s="1467" t="s">
        <v>0</v>
      </c>
      <c r="B2" s="1468" t="s">
        <v>247</v>
      </c>
      <c r="C2" s="1468" t="s">
        <v>357</v>
      </c>
      <c r="D2" s="1468" t="s">
        <v>358</v>
      </c>
      <c r="E2" s="1468" t="s">
        <v>359</v>
      </c>
      <c r="F2" s="1469" t="s">
        <v>360</v>
      </c>
      <c r="G2" s="1471" t="s">
        <v>361</v>
      </c>
      <c r="H2" s="1471" t="s">
        <v>362</v>
      </c>
      <c r="I2" s="1471" t="s">
        <v>363</v>
      </c>
      <c r="J2" s="235"/>
      <c r="K2" s="235"/>
      <c r="L2" s="235"/>
      <c r="M2" s="235"/>
      <c r="N2" s="235"/>
      <c r="O2" s="235"/>
      <c r="P2" s="235"/>
      <c r="Q2" s="235"/>
      <c r="R2" s="235"/>
      <c r="S2" s="235"/>
      <c r="T2" s="235"/>
      <c r="U2" s="235"/>
      <c r="V2" s="235"/>
      <c r="W2" s="235"/>
      <c r="X2" s="235"/>
      <c r="Y2" s="235"/>
      <c r="Z2" s="235"/>
      <c r="AA2" s="235"/>
      <c r="AB2" s="235"/>
      <c r="AC2" s="235"/>
      <c r="AD2" s="235"/>
      <c r="AE2" s="235"/>
      <c r="AF2" s="235"/>
      <c r="AG2" s="235"/>
      <c r="AH2" s="235"/>
      <c r="AI2" s="235"/>
      <c r="AJ2" s="235"/>
      <c r="AK2" s="235"/>
      <c r="AL2" s="235"/>
      <c r="AM2" s="235"/>
      <c r="AN2" s="235"/>
      <c r="AO2" s="235"/>
      <c r="AP2" s="235"/>
      <c r="AQ2" s="235"/>
      <c r="AR2" s="235"/>
      <c r="AS2" s="235"/>
      <c r="AT2" s="235"/>
      <c r="AU2" s="235"/>
      <c r="AV2" s="235"/>
      <c r="AW2" s="235"/>
      <c r="AX2" s="235"/>
      <c r="AY2" s="235"/>
      <c r="AZ2" s="235"/>
      <c r="BA2" s="235"/>
      <c r="BB2" s="235"/>
      <c r="BC2" s="235"/>
      <c r="BD2" s="235"/>
      <c r="BE2" s="235"/>
      <c r="BF2" s="235"/>
      <c r="BG2" s="235"/>
    </row>
    <row r="3" spans="1:61" ht="37.5" customHeight="1">
      <c r="A3" s="1467"/>
      <c r="B3" s="1468"/>
      <c r="C3" s="1468"/>
      <c r="D3" s="1468"/>
      <c r="E3" s="1468"/>
      <c r="F3" s="1470"/>
      <c r="G3" s="1471"/>
      <c r="H3" s="1471"/>
      <c r="I3" s="1471"/>
      <c r="J3" s="236" t="s">
        <v>42</v>
      </c>
      <c r="K3" s="236" t="s">
        <v>326</v>
      </c>
      <c r="L3" s="236" t="s">
        <v>327</v>
      </c>
      <c r="M3" s="236" t="s">
        <v>45</v>
      </c>
      <c r="N3" s="236" t="s">
        <v>48</v>
      </c>
      <c r="O3" s="236" t="s">
        <v>51</v>
      </c>
      <c r="P3" s="236" t="s">
        <v>54</v>
      </c>
      <c r="Q3" s="236" t="s">
        <v>57</v>
      </c>
      <c r="R3" s="236" t="s">
        <v>61</v>
      </c>
      <c r="S3" s="236" t="s">
        <v>64</v>
      </c>
      <c r="T3" s="236" t="s">
        <v>67</v>
      </c>
      <c r="U3" s="236" t="s">
        <v>72</v>
      </c>
      <c r="V3" s="236" t="s">
        <v>75</v>
      </c>
      <c r="W3" s="236" t="s">
        <v>78</v>
      </c>
      <c r="X3" s="236" t="s">
        <v>329</v>
      </c>
      <c r="Y3" s="236" t="s">
        <v>81</v>
      </c>
      <c r="Z3" s="236" t="s">
        <v>84</v>
      </c>
      <c r="AA3" s="236" t="s">
        <v>87</v>
      </c>
      <c r="AB3" s="236" t="s">
        <v>90</v>
      </c>
      <c r="AC3" s="237" t="s">
        <v>102</v>
      </c>
      <c r="AD3" s="237" t="s">
        <v>104</v>
      </c>
      <c r="AE3" s="237" t="s">
        <v>106</v>
      </c>
      <c r="AF3" s="237" t="s">
        <v>108</v>
      </c>
      <c r="AG3" s="237" t="s">
        <v>124</v>
      </c>
      <c r="AH3" s="237" t="s">
        <v>126</v>
      </c>
      <c r="AI3" s="237" t="s">
        <v>98</v>
      </c>
      <c r="AJ3" s="237" t="s">
        <v>100</v>
      </c>
      <c r="AK3" s="237" t="s">
        <v>110</v>
      </c>
      <c r="AL3" s="237" t="s">
        <v>112</v>
      </c>
      <c r="AM3" s="237" t="s">
        <v>128</v>
      </c>
      <c r="AN3" s="236" t="s">
        <v>116</v>
      </c>
      <c r="AO3" s="236" t="s">
        <v>131</v>
      </c>
      <c r="AP3" s="236" t="s">
        <v>118</v>
      </c>
      <c r="AQ3" s="236" t="s">
        <v>140</v>
      </c>
      <c r="AR3" s="236" t="s">
        <v>143</v>
      </c>
      <c r="AS3" s="236" t="s">
        <v>146</v>
      </c>
      <c r="AT3" s="236" t="s">
        <v>149</v>
      </c>
      <c r="AU3" s="236" t="s">
        <v>152</v>
      </c>
      <c r="AV3" s="236" t="s">
        <v>120</v>
      </c>
      <c r="AW3" s="236" t="s">
        <v>122</v>
      </c>
      <c r="AX3" s="236" t="s">
        <v>93</v>
      </c>
      <c r="AY3" s="236" t="s">
        <v>134</v>
      </c>
      <c r="AZ3" s="236" t="s">
        <v>137</v>
      </c>
      <c r="BA3" s="236" t="s">
        <v>155</v>
      </c>
      <c r="BB3" s="236" t="s">
        <v>158</v>
      </c>
      <c r="BC3" s="236" t="s">
        <v>161</v>
      </c>
      <c r="BD3" s="236" t="s">
        <v>164</v>
      </c>
      <c r="BE3" s="236" t="s">
        <v>344</v>
      </c>
      <c r="BF3" s="236" t="s">
        <v>346</v>
      </c>
      <c r="BG3" s="236" t="s">
        <v>348</v>
      </c>
    </row>
    <row r="4" spans="1:61" ht="15.3">
      <c r="A4" s="238">
        <v>-1</v>
      </c>
      <c r="B4" s="238">
        <v>-2</v>
      </c>
      <c r="C4" s="238">
        <v>-3</v>
      </c>
      <c r="D4" s="238">
        <v>-4</v>
      </c>
      <c r="E4" s="238">
        <v>-5</v>
      </c>
      <c r="F4" s="238">
        <v>-6</v>
      </c>
      <c r="G4" s="238">
        <v>-7</v>
      </c>
      <c r="H4" s="238">
        <v>-8</v>
      </c>
      <c r="I4" s="239">
        <v>-8</v>
      </c>
    </row>
    <row r="5" spans="1:61" ht="15">
      <c r="A5" s="240"/>
      <c r="B5" s="240" t="s">
        <v>364</v>
      </c>
      <c r="C5" s="241"/>
      <c r="D5" s="242">
        <v>971.49219999999991</v>
      </c>
      <c r="E5" s="242">
        <v>403.06820000000005</v>
      </c>
      <c r="F5" s="242">
        <v>59.549950000000003</v>
      </c>
      <c r="G5" s="243">
        <v>0.14774162288168602</v>
      </c>
      <c r="H5" s="240"/>
      <c r="I5" s="244"/>
    </row>
    <row r="6" spans="1:61" s="252" customFormat="1" ht="15">
      <c r="A6" s="245"/>
      <c r="B6" s="246" t="s">
        <v>365</v>
      </c>
      <c r="C6" s="247">
        <v>28</v>
      </c>
      <c r="D6" s="248">
        <v>772.35849999999994</v>
      </c>
      <c r="E6" s="248">
        <v>203.93450000000001</v>
      </c>
      <c r="F6" s="248">
        <v>38.932400000000001</v>
      </c>
      <c r="G6" s="249">
        <v>0.19090639396472886</v>
      </c>
      <c r="H6" s="250"/>
      <c r="I6" s="251"/>
    </row>
    <row r="7" spans="1:61" ht="30">
      <c r="A7" s="253" t="s">
        <v>183</v>
      </c>
      <c r="B7" s="254" t="s">
        <v>366</v>
      </c>
      <c r="C7" s="255">
        <v>14</v>
      </c>
      <c r="D7" s="256">
        <v>87.306700000000006</v>
      </c>
      <c r="E7" s="256">
        <v>46.072700000000005</v>
      </c>
      <c r="F7" s="256">
        <v>9.4350000000000023</v>
      </c>
      <c r="G7" s="257">
        <v>0.20478504624213476</v>
      </c>
      <c r="H7" s="258"/>
      <c r="I7" s="258"/>
      <c r="BI7" s="234">
        <v>15.843842018339229</v>
      </c>
    </row>
    <row r="8" spans="1:61" ht="30.6">
      <c r="A8" s="259">
        <v>1</v>
      </c>
      <c r="B8" s="260" t="s">
        <v>367</v>
      </c>
      <c r="C8" s="261" t="s">
        <v>106</v>
      </c>
      <c r="D8" s="262">
        <v>14.84</v>
      </c>
      <c r="E8" s="262">
        <v>7.39</v>
      </c>
      <c r="F8" s="262">
        <v>0.63000000000000012</v>
      </c>
      <c r="G8" s="263" t="s">
        <v>368</v>
      </c>
      <c r="H8" s="264"/>
      <c r="I8" s="265" t="s">
        <v>369</v>
      </c>
      <c r="BH8" s="266">
        <v>6.76</v>
      </c>
      <c r="BI8" s="266"/>
    </row>
    <row r="9" spans="1:61" ht="23.4" customHeight="1">
      <c r="A9" s="259">
        <v>2</v>
      </c>
      <c r="B9" s="267" t="s">
        <v>370</v>
      </c>
      <c r="C9" s="259" t="s">
        <v>106</v>
      </c>
      <c r="D9" s="268">
        <v>0.15</v>
      </c>
      <c r="E9" s="262">
        <v>0.15</v>
      </c>
      <c r="F9" s="262">
        <v>0.15</v>
      </c>
      <c r="G9" s="269" t="s">
        <v>371</v>
      </c>
      <c r="H9" s="270" t="s">
        <v>372</v>
      </c>
      <c r="I9" s="270"/>
      <c r="BH9" s="266">
        <v>0</v>
      </c>
    </row>
    <row r="10" spans="1:61" ht="23.4" customHeight="1">
      <c r="A10" s="259">
        <v>3</v>
      </c>
      <c r="B10" s="271" t="s">
        <v>373</v>
      </c>
      <c r="C10" s="259" t="s">
        <v>106</v>
      </c>
      <c r="D10" s="272">
        <v>2</v>
      </c>
      <c r="E10" s="262">
        <v>1.65</v>
      </c>
      <c r="F10" s="262">
        <v>0.85</v>
      </c>
      <c r="G10" s="269" t="s">
        <v>374</v>
      </c>
      <c r="H10" s="270" t="s">
        <v>375</v>
      </c>
      <c r="I10" s="265" t="s">
        <v>369</v>
      </c>
      <c r="BH10" s="266">
        <v>0.79999999999999993</v>
      </c>
      <c r="BI10" s="266"/>
    </row>
    <row r="11" spans="1:61" ht="15.3">
      <c r="A11" s="259">
        <v>4</v>
      </c>
      <c r="B11" s="260" t="s">
        <v>376</v>
      </c>
      <c r="C11" s="259" t="s">
        <v>98</v>
      </c>
      <c r="D11" s="262">
        <v>0.26</v>
      </c>
      <c r="E11" s="273">
        <v>0.11000000000000001</v>
      </c>
      <c r="F11" s="262">
        <v>0.11</v>
      </c>
      <c r="G11" s="263" t="s">
        <v>377</v>
      </c>
      <c r="H11" s="274"/>
      <c r="I11" s="274"/>
      <c r="J11" s="275"/>
      <c r="BH11" s="266">
        <v>0</v>
      </c>
    </row>
    <row r="12" spans="1:61" ht="30.6">
      <c r="A12" s="259">
        <v>5</v>
      </c>
      <c r="B12" s="260" t="s">
        <v>378</v>
      </c>
      <c r="C12" s="259" t="s">
        <v>98</v>
      </c>
      <c r="D12" s="262">
        <v>0.15000000000000002</v>
      </c>
      <c r="E12" s="262">
        <v>0.15000000000000002</v>
      </c>
      <c r="F12" s="262">
        <v>0.12</v>
      </c>
      <c r="G12" s="263" t="s">
        <v>379</v>
      </c>
      <c r="H12" s="270"/>
      <c r="I12" s="265" t="s">
        <v>369</v>
      </c>
      <c r="BH12" s="266">
        <v>3.0000000000000027E-2</v>
      </c>
    </row>
    <row r="13" spans="1:61" ht="15.3">
      <c r="A13" s="259">
        <v>6</v>
      </c>
      <c r="B13" s="276" t="s">
        <v>380</v>
      </c>
      <c r="C13" s="277" t="s">
        <v>98</v>
      </c>
      <c r="D13" s="262">
        <v>3.5</v>
      </c>
      <c r="E13" s="262">
        <v>1.19</v>
      </c>
      <c r="F13" s="262">
        <v>0.04</v>
      </c>
      <c r="G13" s="263" t="s">
        <v>381</v>
      </c>
      <c r="H13" s="270"/>
      <c r="I13" s="265" t="s">
        <v>369</v>
      </c>
      <c r="BH13" s="266">
        <v>1.1499999999999999</v>
      </c>
    </row>
    <row r="14" spans="1:61" ht="42.3">
      <c r="A14" s="259">
        <v>7</v>
      </c>
      <c r="B14" s="260" t="s">
        <v>382</v>
      </c>
      <c r="C14" s="278" t="s">
        <v>98</v>
      </c>
      <c r="D14" s="272">
        <v>0.03</v>
      </c>
      <c r="E14" s="262">
        <v>0.03</v>
      </c>
      <c r="F14" s="262">
        <v>0.03</v>
      </c>
      <c r="G14" s="269" t="s">
        <v>383</v>
      </c>
      <c r="H14" s="270" t="s">
        <v>384</v>
      </c>
      <c r="I14" s="270"/>
      <c r="BH14" s="266">
        <v>0</v>
      </c>
    </row>
    <row r="15" spans="1:61" ht="15.3">
      <c r="A15" s="259">
        <v>8</v>
      </c>
      <c r="B15" s="279" t="s">
        <v>385</v>
      </c>
      <c r="C15" s="280" t="s">
        <v>98</v>
      </c>
      <c r="D15" s="281">
        <v>14.73</v>
      </c>
      <c r="E15" s="281">
        <v>3.9</v>
      </c>
      <c r="F15" s="281">
        <v>3.8</v>
      </c>
      <c r="G15" s="282" t="s">
        <v>386</v>
      </c>
      <c r="H15" s="270"/>
      <c r="I15" s="265" t="s">
        <v>369</v>
      </c>
      <c r="BH15" s="266">
        <v>0.10000000000000009</v>
      </c>
    </row>
    <row r="16" spans="1:61" ht="30.6">
      <c r="A16" s="259">
        <v>9</v>
      </c>
      <c r="B16" s="279" t="s">
        <v>387</v>
      </c>
      <c r="C16" s="280" t="s">
        <v>98</v>
      </c>
      <c r="D16" s="281">
        <v>47.17</v>
      </c>
      <c r="E16" s="281">
        <v>30.5</v>
      </c>
      <c r="F16" s="281">
        <v>2.7</v>
      </c>
      <c r="G16" s="282" t="s">
        <v>388</v>
      </c>
      <c r="H16" s="270"/>
      <c r="I16" s="265"/>
      <c r="BH16" s="266">
        <v>27.8</v>
      </c>
    </row>
    <row r="17" spans="1:61" ht="28.8" customHeight="1">
      <c r="A17" s="259">
        <v>10</v>
      </c>
      <c r="B17" s="260" t="s">
        <v>389</v>
      </c>
      <c r="C17" s="259" t="s">
        <v>100</v>
      </c>
      <c r="D17" s="262">
        <v>0.15</v>
      </c>
      <c r="E17" s="262">
        <v>0.15</v>
      </c>
      <c r="F17" s="262">
        <v>0.15</v>
      </c>
      <c r="G17" s="263" t="s">
        <v>390</v>
      </c>
      <c r="H17" s="270" t="s">
        <v>391</v>
      </c>
      <c r="I17" s="270"/>
      <c r="BH17" s="266">
        <v>0</v>
      </c>
    </row>
    <row r="18" spans="1:61" ht="28.8" customHeight="1">
      <c r="A18" s="259">
        <v>11</v>
      </c>
      <c r="B18" s="283" t="s">
        <v>392</v>
      </c>
      <c r="C18" s="284" t="s">
        <v>110</v>
      </c>
      <c r="D18" s="285">
        <v>0.32</v>
      </c>
      <c r="E18" s="262">
        <v>0.32</v>
      </c>
      <c r="F18" s="262">
        <v>0.32</v>
      </c>
      <c r="G18" s="286" t="s">
        <v>393</v>
      </c>
      <c r="H18" s="287" t="s">
        <v>394</v>
      </c>
      <c r="I18" s="287"/>
      <c r="BH18" s="266">
        <v>0</v>
      </c>
    </row>
    <row r="19" spans="1:61" ht="15.3">
      <c r="A19" s="259">
        <v>12</v>
      </c>
      <c r="B19" s="260" t="s">
        <v>395</v>
      </c>
      <c r="C19" s="261" t="s">
        <v>134</v>
      </c>
      <c r="D19" s="262">
        <v>5.0000000000000001E-3</v>
      </c>
      <c r="E19" s="262">
        <v>5.0000000000000001E-3</v>
      </c>
      <c r="F19" s="262">
        <v>5.0000000000000001E-3</v>
      </c>
      <c r="G19" s="288" t="s">
        <v>396</v>
      </c>
      <c r="H19" s="289"/>
      <c r="I19" s="289"/>
      <c r="BH19" s="266">
        <v>0</v>
      </c>
    </row>
    <row r="20" spans="1:61" ht="15.3">
      <c r="A20" s="259">
        <v>13</v>
      </c>
      <c r="B20" s="271" t="s">
        <v>397</v>
      </c>
      <c r="C20" s="278" t="s">
        <v>134</v>
      </c>
      <c r="D20" s="272">
        <v>0.14169999999999999</v>
      </c>
      <c r="E20" s="262">
        <v>0.14169999999999999</v>
      </c>
      <c r="F20" s="262">
        <v>0.14000000000000001</v>
      </c>
      <c r="G20" s="290" t="s">
        <v>398</v>
      </c>
      <c r="H20" s="274"/>
      <c r="I20" s="274"/>
      <c r="BH20" s="266">
        <v>1.6999999999999793E-3</v>
      </c>
    </row>
    <row r="21" spans="1:61" ht="15.3">
      <c r="A21" s="259">
        <v>14</v>
      </c>
      <c r="B21" s="291" t="s">
        <v>399</v>
      </c>
      <c r="C21" s="261" t="s">
        <v>104</v>
      </c>
      <c r="D21" s="262">
        <v>3.86</v>
      </c>
      <c r="E21" s="262">
        <v>0.38600000000000012</v>
      </c>
      <c r="F21" s="262">
        <v>0.39</v>
      </c>
      <c r="G21" s="263" t="s">
        <v>400</v>
      </c>
      <c r="H21" s="289"/>
      <c r="I21" s="289"/>
      <c r="BH21" s="266">
        <v>-3.9999999999998925E-3</v>
      </c>
    </row>
    <row r="22" spans="1:61" ht="15">
      <c r="A22" s="292" t="s">
        <v>401</v>
      </c>
      <c r="B22" s="254" t="s">
        <v>402</v>
      </c>
      <c r="C22" s="255">
        <v>7</v>
      </c>
      <c r="D22" s="256">
        <v>671.68</v>
      </c>
      <c r="E22" s="256">
        <v>151.36000000000001</v>
      </c>
      <c r="F22" s="256">
        <v>22.997399999999999</v>
      </c>
      <c r="G22" s="257">
        <v>0.15193842494714585</v>
      </c>
      <c r="H22" s="258"/>
      <c r="I22" s="258"/>
      <c r="BH22" s="266"/>
      <c r="BI22" s="234">
        <v>38.618672223906145</v>
      </c>
    </row>
    <row r="23" spans="1:61" ht="26.7" customHeight="1">
      <c r="A23" s="259">
        <v>1</v>
      </c>
      <c r="B23" s="260" t="s">
        <v>403</v>
      </c>
      <c r="C23" s="259" t="s">
        <v>98</v>
      </c>
      <c r="D23" s="267">
        <v>1.77</v>
      </c>
      <c r="E23" s="267">
        <v>1.77</v>
      </c>
      <c r="F23" s="267">
        <v>1.77</v>
      </c>
      <c r="G23" s="269" t="s">
        <v>404</v>
      </c>
      <c r="H23" s="270" t="s">
        <v>405</v>
      </c>
      <c r="I23" s="270"/>
      <c r="BH23" s="266">
        <v>0</v>
      </c>
    </row>
    <row r="24" spans="1:61" ht="15.3">
      <c r="A24" s="269">
        <v>2</v>
      </c>
      <c r="B24" s="271" t="s">
        <v>406</v>
      </c>
      <c r="C24" s="261" t="s">
        <v>143</v>
      </c>
      <c r="D24" s="262">
        <v>39.53</v>
      </c>
      <c r="E24" s="262">
        <v>15</v>
      </c>
      <c r="F24" s="262">
        <v>7.72</v>
      </c>
      <c r="G24" s="263" t="s">
        <v>400</v>
      </c>
      <c r="H24" s="289"/>
      <c r="I24" s="265" t="s">
        <v>369</v>
      </c>
      <c r="BH24" s="266">
        <v>7.28</v>
      </c>
    </row>
    <row r="25" spans="1:61" ht="28.2">
      <c r="A25" s="259">
        <v>3</v>
      </c>
      <c r="B25" s="260" t="s">
        <v>407</v>
      </c>
      <c r="C25" s="259" t="s">
        <v>143</v>
      </c>
      <c r="D25" s="268">
        <v>13.48</v>
      </c>
      <c r="E25" s="262">
        <v>13.48</v>
      </c>
      <c r="F25" s="262">
        <v>7.4000000000000003E-3</v>
      </c>
      <c r="G25" s="269" t="s">
        <v>408</v>
      </c>
      <c r="H25" s="270" t="s">
        <v>409</v>
      </c>
      <c r="I25" s="265" t="s">
        <v>369</v>
      </c>
      <c r="BH25" s="266">
        <v>13.4726</v>
      </c>
    </row>
    <row r="26" spans="1:61" ht="15.3">
      <c r="A26" s="269">
        <v>4</v>
      </c>
      <c r="B26" s="271" t="s">
        <v>410</v>
      </c>
      <c r="C26" s="261" t="s">
        <v>143</v>
      </c>
      <c r="D26" s="293">
        <v>3.6</v>
      </c>
      <c r="E26" s="262">
        <v>3.6</v>
      </c>
      <c r="F26" s="262">
        <v>2.6</v>
      </c>
      <c r="G26" s="294" t="s">
        <v>411</v>
      </c>
      <c r="H26" s="289"/>
      <c r="I26" s="265" t="s">
        <v>369</v>
      </c>
      <c r="BH26" s="266">
        <v>1</v>
      </c>
    </row>
    <row r="27" spans="1:61" ht="15.3">
      <c r="A27" s="259">
        <v>5</v>
      </c>
      <c r="B27" s="291" t="s">
        <v>412</v>
      </c>
      <c r="C27" s="261" t="s">
        <v>140</v>
      </c>
      <c r="D27" s="262">
        <v>10.6</v>
      </c>
      <c r="E27" s="262">
        <v>6.0699999999999994</v>
      </c>
      <c r="F27" s="262">
        <v>2.02</v>
      </c>
      <c r="G27" s="263" t="s">
        <v>368</v>
      </c>
      <c r="H27" s="295"/>
      <c r="I27" s="265" t="s">
        <v>369</v>
      </c>
      <c r="BH27" s="266">
        <v>4.0499999999999989</v>
      </c>
    </row>
    <row r="28" spans="1:61" ht="24" customHeight="1">
      <c r="A28" s="269">
        <v>6</v>
      </c>
      <c r="B28" s="260" t="s">
        <v>413</v>
      </c>
      <c r="C28" s="259" t="s">
        <v>84</v>
      </c>
      <c r="D28" s="272">
        <v>45.8</v>
      </c>
      <c r="E28" s="262">
        <v>27.85</v>
      </c>
      <c r="F28" s="262">
        <v>0.79</v>
      </c>
      <c r="G28" s="263" t="s">
        <v>377</v>
      </c>
      <c r="H28" s="270" t="s">
        <v>414</v>
      </c>
      <c r="I28" s="265" t="s">
        <v>369</v>
      </c>
      <c r="BH28" s="266">
        <v>27.060000000000002</v>
      </c>
    </row>
    <row r="29" spans="1:61" ht="30.6" customHeight="1">
      <c r="A29" s="259">
        <v>7</v>
      </c>
      <c r="B29" s="260" t="s">
        <v>415</v>
      </c>
      <c r="C29" s="259" t="s">
        <v>84</v>
      </c>
      <c r="D29" s="272">
        <v>556.9</v>
      </c>
      <c r="E29" s="272">
        <v>83.59</v>
      </c>
      <c r="F29" s="272">
        <v>8.09</v>
      </c>
      <c r="G29" s="269" t="s">
        <v>390</v>
      </c>
      <c r="H29" s="270" t="s">
        <v>416</v>
      </c>
      <c r="I29" s="265" t="s">
        <v>369</v>
      </c>
      <c r="BH29" s="266">
        <v>75.5</v>
      </c>
    </row>
    <row r="30" spans="1:61" ht="30">
      <c r="A30" s="296" t="s">
        <v>417</v>
      </c>
      <c r="B30" s="297" t="s">
        <v>418</v>
      </c>
      <c r="C30" s="298">
        <v>7</v>
      </c>
      <c r="D30" s="299">
        <v>13.3718</v>
      </c>
      <c r="E30" s="299">
        <v>6.5017999999999994</v>
      </c>
      <c r="F30" s="299">
        <v>6.5</v>
      </c>
      <c r="G30" s="257">
        <v>0.99972315358823716</v>
      </c>
      <c r="H30" s="270"/>
      <c r="I30" s="270"/>
      <c r="BH30" s="266">
        <v>1.7999999999993577E-3</v>
      </c>
      <c r="BI30" s="234">
        <v>10.915206477923155</v>
      </c>
    </row>
    <row r="31" spans="1:61" ht="28.2">
      <c r="A31" s="259">
        <v>1</v>
      </c>
      <c r="B31" s="271" t="s">
        <v>419</v>
      </c>
      <c r="C31" s="259" t="s">
        <v>106</v>
      </c>
      <c r="D31" s="272">
        <v>12.4</v>
      </c>
      <c r="E31" s="272">
        <v>6.03</v>
      </c>
      <c r="F31" s="272">
        <v>6.03</v>
      </c>
      <c r="G31" s="269" t="s">
        <v>420</v>
      </c>
      <c r="H31" s="270" t="s">
        <v>375</v>
      </c>
      <c r="I31" s="270"/>
      <c r="BH31" s="266">
        <v>0</v>
      </c>
    </row>
    <row r="32" spans="1:61" ht="15.3">
      <c r="A32" s="259">
        <v>2</v>
      </c>
      <c r="B32" s="271" t="s">
        <v>421</v>
      </c>
      <c r="C32" s="278" t="s">
        <v>134</v>
      </c>
      <c r="D32" s="272">
        <v>3.1800000000000002E-2</v>
      </c>
      <c r="E32" s="262">
        <v>3.1800000000000002E-2</v>
      </c>
      <c r="F32" s="262">
        <v>0.03</v>
      </c>
      <c r="G32" s="290" t="s">
        <v>398</v>
      </c>
      <c r="H32" s="274"/>
      <c r="I32" s="274"/>
      <c r="BH32" s="266">
        <v>1.800000000000003E-3</v>
      </c>
    </row>
    <row r="33" spans="1:61" ht="26.4" customHeight="1">
      <c r="A33" s="259">
        <v>3</v>
      </c>
      <c r="B33" s="260" t="s">
        <v>422</v>
      </c>
      <c r="C33" s="259" t="s">
        <v>84</v>
      </c>
      <c r="D33" s="268">
        <v>0.6</v>
      </c>
      <c r="E33" s="262">
        <v>9.9999999999999978E-2</v>
      </c>
      <c r="F33" s="262">
        <v>0.1</v>
      </c>
      <c r="G33" s="269" t="s">
        <v>423</v>
      </c>
      <c r="H33" s="270" t="s">
        <v>424</v>
      </c>
      <c r="I33" s="270"/>
      <c r="BH33" s="266">
        <v>0</v>
      </c>
    </row>
    <row r="34" spans="1:61" ht="26.4" customHeight="1">
      <c r="A34" s="259">
        <v>4</v>
      </c>
      <c r="B34" s="260" t="s">
        <v>425</v>
      </c>
      <c r="C34" s="259" t="s">
        <v>120</v>
      </c>
      <c r="D34" s="272">
        <v>0.22</v>
      </c>
      <c r="E34" s="262">
        <v>0.22</v>
      </c>
      <c r="F34" s="262">
        <v>0.22</v>
      </c>
      <c r="G34" s="269" t="s">
        <v>426</v>
      </c>
      <c r="H34" s="270" t="s">
        <v>427</v>
      </c>
      <c r="I34" s="270"/>
      <c r="BH34" s="266">
        <v>0</v>
      </c>
    </row>
    <row r="35" spans="1:61" s="307" customFormat="1" ht="26.4" customHeight="1">
      <c r="A35" s="259">
        <v>5</v>
      </c>
      <c r="B35" s="300" t="s">
        <v>428</v>
      </c>
      <c r="C35" s="301" t="s">
        <v>134</v>
      </c>
      <c r="D35" s="302">
        <v>0.01</v>
      </c>
      <c r="E35" s="303">
        <v>0.01</v>
      </c>
      <c r="F35" s="302">
        <v>0.01</v>
      </c>
      <c r="G35" s="301" t="s">
        <v>429</v>
      </c>
      <c r="H35" s="304"/>
      <c r="I35" s="305"/>
      <c r="J35" s="306" t="s">
        <v>430</v>
      </c>
    </row>
    <row r="36" spans="1:61" ht="26.4" customHeight="1">
      <c r="A36" s="259">
        <v>6</v>
      </c>
      <c r="B36" s="260" t="s">
        <v>431</v>
      </c>
      <c r="C36" s="259" t="s">
        <v>134</v>
      </c>
      <c r="D36" s="272">
        <v>0.08</v>
      </c>
      <c r="E36" s="272">
        <v>0.08</v>
      </c>
      <c r="F36" s="272">
        <v>0.08</v>
      </c>
      <c r="G36" s="269" t="s">
        <v>400</v>
      </c>
      <c r="H36" s="270" t="s">
        <v>432</v>
      </c>
      <c r="I36" s="270"/>
      <c r="BH36" s="266">
        <v>0</v>
      </c>
    </row>
    <row r="37" spans="1:61" ht="26.4" customHeight="1">
      <c r="A37" s="259">
        <v>7</v>
      </c>
      <c r="B37" s="260" t="s">
        <v>433</v>
      </c>
      <c r="C37" s="259" t="s">
        <v>134</v>
      </c>
      <c r="D37" s="272">
        <v>0.03</v>
      </c>
      <c r="E37" s="272">
        <v>0.03</v>
      </c>
      <c r="F37" s="272">
        <v>0.03</v>
      </c>
      <c r="G37" s="261" t="s">
        <v>423</v>
      </c>
      <c r="H37" s="270" t="s">
        <v>432</v>
      </c>
      <c r="I37" s="270"/>
      <c r="BH37" s="266">
        <v>0</v>
      </c>
    </row>
    <row r="38" spans="1:61" ht="15">
      <c r="A38" s="292" t="s">
        <v>434</v>
      </c>
      <c r="B38" s="297" t="s">
        <v>435</v>
      </c>
      <c r="C38" s="308"/>
      <c r="D38" s="309">
        <v>199.1337</v>
      </c>
      <c r="E38" s="309">
        <v>199.1337</v>
      </c>
      <c r="F38" s="309">
        <v>20.617550000000001</v>
      </c>
      <c r="G38" s="257">
        <v>0.10353621712447467</v>
      </c>
      <c r="H38" s="310"/>
      <c r="I38" s="310"/>
      <c r="BI38" s="234">
        <v>34.622279279831467</v>
      </c>
    </row>
    <row r="39" spans="1:61" ht="30">
      <c r="A39" s="292">
        <v>1</v>
      </c>
      <c r="B39" s="297" t="s">
        <v>436</v>
      </c>
      <c r="C39" s="308"/>
      <c r="D39" s="309">
        <v>161.1337</v>
      </c>
      <c r="E39" s="309">
        <v>161.1337</v>
      </c>
      <c r="F39" s="309">
        <v>15.067549999999999</v>
      </c>
      <c r="G39" s="257">
        <v>9.350961344523212E-2</v>
      </c>
      <c r="H39" s="310"/>
      <c r="I39" s="310"/>
    </row>
    <row r="40" spans="1:61" ht="15.3">
      <c r="A40" s="259"/>
      <c r="B40" s="260"/>
      <c r="C40" s="269" t="s">
        <v>143</v>
      </c>
      <c r="D40" s="262">
        <v>1.4887000000000001</v>
      </c>
      <c r="E40" s="262">
        <v>1.4887000000000001</v>
      </c>
      <c r="F40" s="262">
        <v>0.21667999999999998</v>
      </c>
      <c r="G40" s="263" t="s">
        <v>437</v>
      </c>
      <c r="H40" s="274"/>
      <c r="I40" s="274"/>
    </row>
    <row r="41" spans="1:61" ht="15.3">
      <c r="A41" s="259"/>
      <c r="B41" s="260"/>
      <c r="C41" s="269" t="s">
        <v>143</v>
      </c>
      <c r="D41" s="262">
        <v>0.72</v>
      </c>
      <c r="E41" s="262">
        <v>0.72</v>
      </c>
      <c r="F41" s="262">
        <v>6.7810000000000009E-2</v>
      </c>
      <c r="G41" s="263" t="s">
        <v>438</v>
      </c>
      <c r="H41" s="274"/>
      <c r="I41" s="274"/>
    </row>
    <row r="42" spans="1:61" ht="15.3">
      <c r="A42" s="259"/>
      <c r="B42" s="260"/>
      <c r="C42" s="259" t="s">
        <v>143</v>
      </c>
      <c r="D42" s="262">
        <v>1.05</v>
      </c>
      <c r="E42" s="262">
        <v>1.05</v>
      </c>
      <c r="F42" s="311">
        <v>1.1999999999999999E-3</v>
      </c>
      <c r="G42" s="263" t="s">
        <v>439</v>
      </c>
      <c r="H42" s="274"/>
      <c r="I42" s="274"/>
      <c r="N42" s="311">
        <v>1.1999999999999999E-3</v>
      </c>
    </row>
    <row r="43" spans="1:61" ht="15.3">
      <c r="A43" s="259"/>
      <c r="B43" s="260"/>
      <c r="C43" s="269" t="s">
        <v>143</v>
      </c>
      <c r="D43" s="262">
        <v>1.35</v>
      </c>
      <c r="E43" s="262">
        <v>1.35</v>
      </c>
      <c r="F43" s="262">
        <v>0.12</v>
      </c>
      <c r="G43" s="263" t="s">
        <v>440</v>
      </c>
      <c r="H43" s="274"/>
      <c r="I43" s="274"/>
      <c r="M43" s="234">
        <v>0.03</v>
      </c>
      <c r="N43" s="234">
        <v>0.09</v>
      </c>
    </row>
    <row r="44" spans="1:61" ht="15.3">
      <c r="A44" s="259"/>
      <c r="B44" s="260"/>
      <c r="C44" s="269" t="s">
        <v>143</v>
      </c>
      <c r="D44" s="262">
        <v>1.1800000000000002</v>
      </c>
      <c r="E44" s="262">
        <v>1.1800000000000002</v>
      </c>
      <c r="F44" s="262">
        <v>0.09</v>
      </c>
      <c r="G44" s="263" t="s">
        <v>441</v>
      </c>
      <c r="H44" s="274"/>
      <c r="I44" s="274"/>
      <c r="N44" s="234">
        <v>0.09</v>
      </c>
    </row>
    <row r="45" spans="1:61" ht="15.3">
      <c r="A45" s="259"/>
      <c r="B45" s="260"/>
      <c r="C45" s="259" t="s">
        <v>143</v>
      </c>
      <c r="D45" s="262">
        <v>4.96</v>
      </c>
      <c r="E45" s="262">
        <v>4.96</v>
      </c>
      <c r="F45" s="262">
        <v>0.98</v>
      </c>
      <c r="G45" s="263" t="s">
        <v>442</v>
      </c>
      <c r="H45" s="274"/>
      <c r="I45" s="274"/>
      <c r="M45" s="234">
        <v>0.02</v>
      </c>
      <c r="N45" s="234">
        <v>0.2</v>
      </c>
      <c r="Q45" s="234">
        <v>0.76</v>
      </c>
    </row>
    <row r="46" spans="1:61" ht="15.3">
      <c r="A46" s="259"/>
      <c r="B46" s="260"/>
      <c r="C46" s="259" t="s">
        <v>143</v>
      </c>
      <c r="D46" s="262">
        <v>0.2</v>
      </c>
      <c r="E46" s="262">
        <v>0.2</v>
      </c>
      <c r="F46" s="262">
        <v>2.2290000000000001E-2</v>
      </c>
      <c r="G46" s="263" t="s">
        <v>443</v>
      </c>
      <c r="H46" s="274"/>
      <c r="I46" s="274"/>
    </row>
    <row r="47" spans="1:61" ht="15.3">
      <c r="A47" s="259"/>
      <c r="B47" s="260"/>
      <c r="C47" s="259" t="s">
        <v>143</v>
      </c>
      <c r="D47" s="262">
        <v>1.02</v>
      </c>
      <c r="E47" s="262">
        <v>1.02</v>
      </c>
      <c r="F47" s="262">
        <v>0.04</v>
      </c>
      <c r="G47" s="263" t="s">
        <v>444</v>
      </c>
      <c r="H47" s="274"/>
      <c r="I47" s="274"/>
      <c r="M47" s="234">
        <v>0.04</v>
      </c>
    </row>
    <row r="48" spans="1:61" ht="15.3">
      <c r="A48" s="259"/>
      <c r="B48" s="260"/>
      <c r="C48" s="269" t="s">
        <v>140</v>
      </c>
      <c r="D48" s="262">
        <v>40.940000000000005</v>
      </c>
      <c r="E48" s="262">
        <v>40.940000000000005</v>
      </c>
      <c r="F48" s="262">
        <v>5.0999999999999996</v>
      </c>
      <c r="G48" s="263" t="s">
        <v>445</v>
      </c>
      <c r="H48" s="274"/>
      <c r="I48" s="274"/>
      <c r="J48" s="234">
        <v>1.22</v>
      </c>
      <c r="M48" s="234">
        <v>0.63</v>
      </c>
      <c r="N48" s="234">
        <v>2.4900000000000002</v>
      </c>
      <c r="Q48" s="234">
        <v>0.76</v>
      </c>
    </row>
    <row r="49" spans="1:9" ht="15.3">
      <c r="A49" s="259"/>
      <c r="B49" s="260"/>
      <c r="C49" s="259" t="s">
        <v>140</v>
      </c>
      <c r="D49" s="262">
        <v>6.8949999999999996</v>
      </c>
      <c r="E49" s="262">
        <v>6.8949999999999996</v>
      </c>
      <c r="F49" s="262">
        <v>0.80632000000000004</v>
      </c>
      <c r="G49" s="263" t="s">
        <v>446</v>
      </c>
      <c r="H49" s="274"/>
      <c r="I49" s="274"/>
    </row>
    <row r="50" spans="1:9" ht="15.3">
      <c r="A50" s="259"/>
      <c r="B50" s="260"/>
      <c r="C50" s="269" t="s">
        <v>140</v>
      </c>
      <c r="D50" s="262">
        <v>2</v>
      </c>
      <c r="E50" s="262">
        <v>2</v>
      </c>
      <c r="F50" s="262">
        <v>0.33</v>
      </c>
      <c r="G50" s="263" t="s">
        <v>374</v>
      </c>
      <c r="H50" s="274"/>
      <c r="I50" s="274"/>
    </row>
    <row r="51" spans="1:9" ht="15.3">
      <c r="A51" s="259"/>
      <c r="B51" s="260"/>
      <c r="C51" s="259" t="s">
        <v>140</v>
      </c>
      <c r="D51" s="262">
        <v>30.740000000000002</v>
      </c>
      <c r="E51" s="262">
        <v>30.740000000000002</v>
      </c>
      <c r="F51" s="262">
        <v>2.29</v>
      </c>
      <c r="G51" s="263" t="s">
        <v>420</v>
      </c>
      <c r="H51" s="274"/>
      <c r="I51" s="274"/>
    </row>
    <row r="52" spans="1:9" ht="15.3">
      <c r="A52" s="259"/>
      <c r="B52" s="260"/>
      <c r="C52" s="269" t="s">
        <v>140</v>
      </c>
      <c r="D52" s="262">
        <v>48.74</v>
      </c>
      <c r="E52" s="262">
        <v>48.74</v>
      </c>
      <c r="F52" s="262">
        <v>3.52</v>
      </c>
      <c r="G52" s="263" t="s">
        <v>447</v>
      </c>
      <c r="H52" s="274"/>
      <c r="I52" s="274"/>
    </row>
    <row r="53" spans="1:9" ht="15.3">
      <c r="A53" s="259"/>
      <c r="B53" s="260"/>
      <c r="C53" s="269" t="s">
        <v>140</v>
      </c>
      <c r="D53" s="262">
        <v>4.78</v>
      </c>
      <c r="E53" s="262">
        <v>4.78</v>
      </c>
      <c r="F53" s="262">
        <v>0.16736000000000001</v>
      </c>
      <c r="G53" s="263" t="s">
        <v>448</v>
      </c>
      <c r="H53" s="274"/>
      <c r="I53" s="274"/>
    </row>
    <row r="54" spans="1:9" ht="15.3">
      <c r="A54" s="259"/>
      <c r="B54" s="260"/>
      <c r="C54" s="269" t="s">
        <v>140</v>
      </c>
      <c r="D54" s="262">
        <v>6.78</v>
      </c>
      <c r="E54" s="262">
        <v>6.78</v>
      </c>
      <c r="F54" s="262">
        <v>0.73925999999999992</v>
      </c>
      <c r="G54" s="263" t="s">
        <v>449</v>
      </c>
      <c r="H54" s="274"/>
      <c r="I54" s="274"/>
    </row>
    <row r="55" spans="1:9" ht="15.3">
      <c r="A55" s="259"/>
      <c r="B55" s="260"/>
      <c r="C55" s="259" t="s">
        <v>140</v>
      </c>
      <c r="D55" s="262">
        <v>5.69</v>
      </c>
      <c r="E55" s="262">
        <v>5.69</v>
      </c>
      <c r="F55" s="262">
        <v>0.57663000000000009</v>
      </c>
      <c r="G55" s="263" t="s">
        <v>450</v>
      </c>
      <c r="H55" s="274"/>
      <c r="I55" s="274"/>
    </row>
    <row r="56" spans="1:9" ht="30">
      <c r="A56" s="292">
        <v>2</v>
      </c>
      <c r="B56" s="312" t="s">
        <v>451</v>
      </c>
      <c r="C56" s="308" t="s">
        <v>452</v>
      </c>
      <c r="D56" s="313">
        <v>18.95</v>
      </c>
      <c r="E56" s="313">
        <v>18.95</v>
      </c>
      <c r="F56" s="313">
        <v>0.24000000000000002</v>
      </c>
      <c r="G56" s="257">
        <v>1.2664907651715041E-2</v>
      </c>
      <c r="H56" s="274"/>
      <c r="I56" s="274"/>
    </row>
    <row r="57" spans="1:9" ht="15.3">
      <c r="A57" s="259"/>
      <c r="B57" s="260"/>
      <c r="C57" s="259"/>
      <c r="D57" s="268"/>
      <c r="E57" s="268"/>
      <c r="F57" s="262">
        <v>0.17</v>
      </c>
      <c r="G57" s="269" t="s">
        <v>423</v>
      </c>
      <c r="H57" s="274"/>
      <c r="I57" s="274"/>
    </row>
    <row r="58" spans="1:9" ht="15.3">
      <c r="A58" s="259"/>
      <c r="B58" s="260"/>
      <c r="C58" s="259"/>
      <c r="D58" s="268"/>
      <c r="E58" s="268"/>
      <c r="F58" s="262">
        <v>7.0000000000000007E-2</v>
      </c>
      <c r="G58" s="269" t="s">
        <v>398</v>
      </c>
      <c r="H58" s="274"/>
      <c r="I58" s="274"/>
    </row>
    <row r="59" spans="1:9" ht="15.3">
      <c r="A59" s="292">
        <v>3</v>
      </c>
      <c r="B59" s="297" t="s">
        <v>453</v>
      </c>
      <c r="C59" s="259"/>
      <c r="D59" s="313">
        <v>19</v>
      </c>
      <c r="E59" s="313">
        <v>19</v>
      </c>
      <c r="F59" s="313">
        <v>5.24</v>
      </c>
      <c r="G59" s="257">
        <v>0.27578947368421053</v>
      </c>
      <c r="H59" s="274"/>
      <c r="I59" s="274"/>
    </row>
    <row r="60" spans="1:9" ht="15.3">
      <c r="A60" s="259"/>
      <c r="B60" s="260"/>
      <c r="C60" s="259"/>
      <c r="D60" s="268"/>
      <c r="E60" s="268"/>
      <c r="F60" s="262">
        <v>5.24</v>
      </c>
      <c r="G60" s="269" t="s">
        <v>447</v>
      </c>
      <c r="H60" s="274"/>
      <c r="I60" s="274"/>
    </row>
    <row r="61" spans="1:9" ht="30">
      <c r="A61" s="292">
        <v>4</v>
      </c>
      <c r="B61" s="297" t="s">
        <v>454</v>
      </c>
      <c r="C61" s="292"/>
      <c r="D61" s="314">
        <v>0.05</v>
      </c>
      <c r="E61" s="314">
        <v>0.05</v>
      </c>
      <c r="F61" s="314">
        <v>7.0000000000000007E-2</v>
      </c>
      <c r="G61" s="257"/>
      <c r="H61" s="310"/>
      <c r="I61" s="310"/>
    </row>
    <row r="62" spans="1:9" ht="15.3">
      <c r="A62" s="259"/>
      <c r="B62" s="260"/>
      <c r="C62" s="259" t="s">
        <v>143</v>
      </c>
      <c r="D62" s="267">
        <v>0.05</v>
      </c>
      <c r="E62" s="267">
        <v>0.05</v>
      </c>
      <c r="F62" s="262">
        <v>0.05</v>
      </c>
      <c r="G62" s="269" t="s">
        <v>455</v>
      </c>
      <c r="H62" s="274"/>
      <c r="I62" s="274"/>
    </row>
    <row r="63" spans="1:9" ht="15.3">
      <c r="A63" s="315"/>
      <c r="B63" s="316"/>
      <c r="C63" s="315" t="s">
        <v>143</v>
      </c>
      <c r="D63" s="317"/>
      <c r="E63" s="317"/>
      <c r="F63" s="318">
        <v>0.02</v>
      </c>
      <c r="G63" s="319" t="s">
        <v>456</v>
      </c>
      <c r="H63" s="320"/>
      <c r="I63" s="320"/>
    </row>
    <row r="67" spans="1:61" s="323" customFormat="1" ht="15.3">
      <c r="A67" s="321"/>
      <c r="B67" s="234"/>
      <c r="C67" s="321"/>
      <c r="D67" s="234"/>
      <c r="E67" s="234"/>
      <c r="F67" s="234"/>
      <c r="G67" s="322"/>
      <c r="H67" s="269"/>
      <c r="J67" s="234"/>
      <c r="K67" s="234"/>
      <c r="L67" s="234"/>
      <c r="M67" s="234"/>
      <c r="N67" s="234"/>
      <c r="O67" s="234"/>
      <c r="P67" s="234"/>
      <c r="Q67" s="234"/>
      <c r="R67" s="234"/>
      <c r="S67" s="234"/>
      <c r="T67" s="234"/>
      <c r="U67" s="234"/>
      <c r="V67" s="234"/>
      <c r="W67" s="234"/>
      <c r="X67" s="234"/>
      <c r="Y67" s="234"/>
      <c r="Z67" s="234"/>
      <c r="AA67" s="234"/>
      <c r="AB67" s="234"/>
      <c r="AC67" s="234"/>
      <c r="AD67" s="234"/>
      <c r="AE67" s="234"/>
      <c r="AF67" s="234"/>
      <c r="AG67" s="234"/>
      <c r="AH67" s="234"/>
      <c r="AI67" s="234"/>
      <c r="AJ67" s="234"/>
      <c r="AK67" s="234"/>
      <c r="AL67" s="234"/>
      <c r="AM67" s="234"/>
      <c r="AN67" s="234"/>
      <c r="AO67" s="234"/>
      <c r="AP67" s="234"/>
      <c r="AQ67" s="234"/>
      <c r="AR67" s="234"/>
      <c r="AS67" s="234"/>
      <c r="AT67" s="234"/>
      <c r="AU67" s="234"/>
      <c r="AV67" s="234"/>
      <c r="AW67" s="234"/>
      <c r="AX67" s="234"/>
      <c r="AY67" s="234"/>
      <c r="AZ67" s="234"/>
      <c r="BA67" s="234"/>
      <c r="BB67" s="234"/>
      <c r="BC67" s="234"/>
      <c r="BD67" s="234"/>
      <c r="BE67" s="234"/>
      <c r="BF67" s="234"/>
      <c r="BG67" s="234"/>
      <c r="BH67" s="234"/>
      <c r="BI67" s="234"/>
    </row>
    <row r="81" spans="1:9">
      <c r="A81" s="234"/>
      <c r="C81" s="234"/>
      <c r="G81" s="234"/>
      <c r="H81" s="234"/>
      <c r="I81" s="234"/>
    </row>
    <row r="82" spans="1:9">
      <c r="A82" s="234"/>
      <c r="C82" s="234"/>
      <c r="G82" s="234"/>
      <c r="H82" s="234"/>
      <c r="I82" s="234"/>
    </row>
    <row r="83" spans="1:9">
      <c r="A83" s="234"/>
      <c r="C83" s="234"/>
      <c r="G83" s="234"/>
      <c r="H83" s="234"/>
      <c r="I83" s="234"/>
    </row>
    <row r="84" spans="1:9">
      <c r="A84" s="234"/>
      <c r="C84" s="234"/>
      <c r="G84" s="234"/>
      <c r="H84" s="234"/>
      <c r="I84" s="234"/>
    </row>
    <row r="85" spans="1:9">
      <c r="A85" s="234"/>
      <c r="C85" s="234"/>
      <c r="G85" s="234"/>
      <c r="H85" s="234"/>
      <c r="I85" s="234"/>
    </row>
    <row r="86" spans="1:9">
      <c r="A86" s="234"/>
      <c r="C86" s="234"/>
      <c r="G86" s="234"/>
      <c r="H86" s="234"/>
      <c r="I86" s="234"/>
    </row>
    <row r="87" spans="1:9">
      <c r="A87" s="234"/>
      <c r="C87" s="234"/>
      <c r="G87" s="234"/>
      <c r="H87" s="234"/>
      <c r="I87" s="234"/>
    </row>
    <row r="88" spans="1:9">
      <c r="A88" s="234"/>
      <c r="C88" s="234"/>
      <c r="G88" s="234"/>
      <c r="H88" s="234"/>
      <c r="I88" s="234"/>
    </row>
    <row r="89" spans="1:9">
      <c r="A89" s="234"/>
      <c r="C89" s="234"/>
      <c r="G89" s="234"/>
      <c r="H89" s="234"/>
      <c r="I89" s="234"/>
    </row>
    <row r="90" spans="1:9">
      <c r="A90" s="234"/>
      <c r="C90" s="234"/>
      <c r="G90" s="234"/>
      <c r="H90" s="234"/>
      <c r="I90" s="234"/>
    </row>
    <row r="91" spans="1:9">
      <c r="A91" s="234"/>
      <c r="C91" s="234"/>
      <c r="G91" s="234"/>
      <c r="H91" s="234"/>
      <c r="I91" s="234"/>
    </row>
    <row r="92" spans="1:9">
      <c r="A92" s="234"/>
      <c r="C92" s="234"/>
      <c r="G92" s="234"/>
      <c r="H92" s="234"/>
      <c r="I92" s="234"/>
    </row>
    <row r="93" spans="1:9">
      <c r="A93" s="234"/>
      <c r="C93" s="234"/>
      <c r="G93" s="234"/>
      <c r="H93" s="234"/>
      <c r="I93" s="234"/>
    </row>
    <row r="94" spans="1:9">
      <c r="A94" s="234"/>
      <c r="C94" s="234"/>
      <c r="G94" s="234"/>
      <c r="H94" s="234"/>
      <c r="I94" s="234"/>
    </row>
    <row r="95" spans="1:9">
      <c r="A95" s="234"/>
      <c r="C95" s="234"/>
      <c r="G95" s="234"/>
      <c r="H95" s="234"/>
      <c r="I95" s="234"/>
    </row>
    <row r="96" spans="1:9">
      <c r="A96" s="234"/>
      <c r="C96" s="234"/>
      <c r="G96" s="234"/>
      <c r="H96" s="234"/>
      <c r="I96" s="234"/>
    </row>
    <row r="97" spans="1:9">
      <c r="A97" s="234"/>
      <c r="C97" s="234"/>
      <c r="G97" s="234"/>
      <c r="H97" s="234"/>
      <c r="I97" s="234"/>
    </row>
    <row r="98" spans="1:9">
      <c r="A98" s="234"/>
      <c r="C98" s="234"/>
      <c r="G98" s="234"/>
      <c r="H98" s="234"/>
      <c r="I98" s="234"/>
    </row>
    <row r="99" spans="1:9">
      <c r="A99" s="234"/>
      <c r="C99" s="234"/>
      <c r="G99" s="234"/>
      <c r="H99" s="234"/>
      <c r="I99" s="234"/>
    </row>
    <row r="100" spans="1:9">
      <c r="A100" s="234"/>
      <c r="C100" s="234"/>
      <c r="G100" s="234"/>
      <c r="H100" s="234"/>
      <c r="I100" s="234"/>
    </row>
    <row r="101" spans="1:9">
      <c r="A101" s="234"/>
      <c r="C101" s="234"/>
      <c r="G101" s="234"/>
      <c r="H101" s="234"/>
      <c r="I101" s="234"/>
    </row>
    <row r="102" spans="1:9">
      <c r="A102" s="234"/>
      <c r="C102" s="234"/>
      <c r="G102" s="234"/>
      <c r="H102" s="234"/>
      <c r="I102" s="234"/>
    </row>
    <row r="103" spans="1:9">
      <c r="A103" s="234"/>
      <c r="C103" s="234"/>
      <c r="G103" s="234"/>
      <c r="H103" s="234"/>
      <c r="I103" s="234"/>
    </row>
    <row r="104" spans="1:9">
      <c r="A104" s="234"/>
      <c r="C104" s="234"/>
      <c r="G104" s="234"/>
      <c r="H104" s="234"/>
      <c r="I104" s="234"/>
    </row>
    <row r="105" spans="1:9">
      <c r="A105" s="234"/>
      <c r="C105" s="234"/>
      <c r="G105" s="234"/>
      <c r="H105" s="234"/>
      <c r="I105" s="234"/>
    </row>
    <row r="106" spans="1:9">
      <c r="A106" s="234"/>
      <c r="C106" s="234"/>
      <c r="G106" s="234"/>
      <c r="H106" s="234"/>
      <c r="I106" s="234"/>
    </row>
    <row r="107" spans="1:9">
      <c r="A107" s="234"/>
      <c r="C107" s="234"/>
      <c r="G107" s="234"/>
      <c r="H107" s="234"/>
      <c r="I107" s="234"/>
    </row>
    <row r="108" spans="1:9">
      <c r="A108" s="234"/>
      <c r="C108" s="234"/>
      <c r="G108" s="234"/>
      <c r="H108" s="234"/>
      <c r="I108" s="234"/>
    </row>
    <row r="109" spans="1:9">
      <c r="A109" s="234"/>
      <c r="C109" s="234"/>
      <c r="G109" s="234"/>
      <c r="H109" s="234"/>
      <c r="I109" s="234"/>
    </row>
    <row r="110" spans="1:9">
      <c r="A110" s="234"/>
      <c r="C110" s="234"/>
      <c r="G110" s="234"/>
      <c r="H110" s="234"/>
      <c r="I110" s="234"/>
    </row>
    <row r="111" spans="1:9">
      <c r="A111" s="234"/>
      <c r="C111" s="234"/>
      <c r="G111" s="234"/>
      <c r="H111" s="234"/>
      <c r="I111" s="234"/>
    </row>
    <row r="112" spans="1:9">
      <c r="A112" s="234"/>
      <c r="C112" s="234"/>
      <c r="G112" s="234"/>
      <c r="H112" s="234"/>
      <c r="I112" s="234"/>
    </row>
    <row r="113" spans="1:9">
      <c r="A113" s="234"/>
      <c r="C113" s="234"/>
      <c r="G113" s="234"/>
      <c r="H113" s="234"/>
      <c r="I113" s="234"/>
    </row>
    <row r="114" spans="1:9">
      <c r="A114" s="234"/>
      <c r="C114" s="234"/>
      <c r="G114" s="234"/>
      <c r="H114" s="234"/>
      <c r="I114" s="234"/>
    </row>
    <row r="115" spans="1:9">
      <c r="A115" s="234"/>
      <c r="C115" s="234"/>
      <c r="G115" s="234"/>
      <c r="H115" s="234"/>
      <c r="I115" s="234"/>
    </row>
    <row r="116" spans="1:9">
      <c r="A116" s="234"/>
      <c r="C116" s="234"/>
      <c r="G116" s="234"/>
      <c r="H116" s="234"/>
      <c r="I116" s="234"/>
    </row>
    <row r="117" spans="1:9">
      <c r="A117" s="234"/>
      <c r="C117" s="234"/>
      <c r="G117" s="234"/>
      <c r="H117" s="234"/>
      <c r="I117" s="234"/>
    </row>
    <row r="118" spans="1:9">
      <c r="A118" s="234"/>
      <c r="C118" s="234"/>
      <c r="G118" s="234"/>
      <c r="H118" s="234"/>
      <c r="I118" s="234"/>
    </row>
    <row r="119" spans="1:9">
      <c r="A119" s="234"/>
      <c r="C119" s="234"/>
      <c r="G119" s="234"/>
      <c r="H119" s="234"/>
      <c r="I119" s="234"/>
    </row>
    <row r="120" spans="1:9">
      <c r="A120" s="234"/>
      <c r="C120" s="234"/>
      <c r="G120" s="234"/>
      <c r="H120" s="234"/>
      <c r="I120" s="234"/>
    </row>
    <row r="121" spans="1:9">
      <c r="A121" s="234"/>
      <c r="C121" s="234"/>
      <c r="G121" s="234"/>
      <c r="H121" s="234"/>
      <c r="I121" s="234"/>
    </row>
    <row r="122" spans="1:9">
      <c r="A122" s="234"/>
      <c r="C122" s="234"/>
      <c r="G122" s="234"/>
      <c r="H122" s="234"/>
      <c r="I122" s="234"/>
    </row>
    <row r="123" spans="1:9">
      <c r="A123" s="234"/>
      <c r="C123" s="234"/>
      <c r="G123" s="234"/>
      <c r="H123" s="234"/>
      <c r="I123" s="234"/>
    </row>
    <row r="124" spans="1:9">
      <c r="A124" s="234"/>
      <c r="C124" s="234"/>
      <c r="G124" s="234"/>
      <c r="H124" s="234"/>
      <c r="I124" s="234"/>
    </row>
    <row r="125" spans="1:9">
      <c r="A125" s="234"/>
      <c r="C125" s="234"/>
      <c r="G125" s="234"/>
      <c r="H125" s="234"/>
      <c r="I125" s="234"/>
    </row>
    <row r="126" spans="1:9">
      <c r="A126" s="234"/>
      <c r="C126" s="234"/>
      <c r="G126" s="234"/>
      <c r="H126" s="234"/>
      <c r="I126" s="234"/>
    </row>
    <row r="127" spans="1:9">
      <c r="A127" s="234"/>
      <c r="C127" s="234"/>
      <c r="G127" s="234"/>
      <c r="H127" s="234"/>
      <c r="I127" s="234"/>
    </row>
    <row r="128" spans="1:9">
      <c r="A128" s="234"/>
      <c r="C128" s="234"/>
      <c r="G128" s="234"/>
      <c r="H128" s="234"/>
      <c r="I128" s="234"/>
    </row>
    <row r="129" spans="1:9">
      <c r="A129" s="234"/>
      <c r="C129" s="234"/>
      <c r="G129" s="234"/>
      <c r="H129" s="234"/>
      <c r="I129" s="234"/>
    </row>
    <row r="130" spans="1:9">
      <c r="A130" s="234"/>
      <c r="C130" s="234"/>
      <c r="G130" s="234"/>
      <c r="H130" s="234"/>
      <c r="I130" s="234"/>
    </row>
    <row r="131" spans="1:9">
      <c r="A131" s="234"/>
      <c r="C131" s="234"/>
      <c r="G131" s="234"/>
      <c r="H131" s="234"/>
      <c r="I131" s="234"/>
    </row>
    <row r="132" spans="1:9">
      <c r="A132" s="234"/>
      <c r="C132" s="234"/>
      <c r="G132" s="234"/>
      <c r="H132" s="234"/>
      <c r="I132" s="234"/>
    </row>
    <row r="133" spans="1:9">
      <c r="A133" s="234"/>
      <c r="C133" s="234"/>
      <c r="G133" s="234"/>
      <c r="H133" s="234"/>
      <c r="I133" s="234"/>
    </row>
    <row r="134" spans="1:9">
      <c r="A134" s="234"/>
      <c r="C134" s="234"/>
      <c r="G134" s="234"/>
      <c r="H134" s="234"/>
      <c r="I134" s="234"/>
    </row>
    <row r="135" spans="1:9">
      <c r="A135" s="234"/>
      <c r="C135" s="234"/>
      <c r="G135" s="234"/>
      <c r="H135" s="234"/>
      <c r="I135" s="234"/>
    </row>
    <row r="136" spans="1:9">
      <c r="A136" s="234"/>
      <c r="C136" s="234"/>
      <c r="G136" s="234"/>
      <c r="H136" s="234"/>
      <c r="I136" s="234"/>
    </row>
    <row r="137" spans="1:9">
      <c r="A137" s="234"/>
      <c r="C137" s="234"/>
      <c r="G137" s="234"/>
      <c r="H137" s="234"/>
      <c r="I137" s="234"/>
    </row>
    <row r="138" spans="1:9">
      <c r="A138" s="234"/>
      <c r="C138" s="234"/>
      <c r="G138" s="234"/>
      <c r="H138" s="234"/>
      <c r="I138" s="234"/>
    </row>
    <row r="139" spans="1:9">
      <c r="A139" s="234"/>
      <c r="C139" s="234"/>
      <c r="G139" s="234"/>
      <c r="H139" s="234"/>
      <c r="I139" s="234"/>
    </row>
    <row r="140" spans="1:9">
      <c r="A140" s="234"/>
      <c r="C140" s="234"/>
      <c r="G140" s="234"/>
      <c r="H140" s="234"/>
      <c r="I140" s="234"/>
    </row>
    <row r="141" spans="1:9">
      <c r="A141" s="234"/>
      <c r="C141" s="234"/>
      <c r="G141" s="234"/>
      <c r="H141" s="234"/>
      <c r="I141" s="234"/>
    </row>
    <row r="142" spans="1:9">
      <c r="A142" s="234"/>
      <c r="C142" s="234"/>
      <c r="G142" s="234"/>
      <c r="H142" s="234"/>
      <c r="I142" s="234"/>
    </row>
    <row r="143" spans="1:9">
      <c r="A143" s="234"/>
      <c r="C143" s="234"/>
      <c r="G143" s="234"/>
      <c r="H143" s="234"/>
      <c r="I143" s="234"/>
    </row>
    <row r="144" spans="1:9">
      <c r="A144" s="234"/>
      <c r="C144" s="234"/>
      <c r="G144" s="234"/>
      <c r="H144" s="234"/>
      <c r="I144" s="234"/>
    </row>
    <row r="145" spans="1:9">
      <c r="A145" s="234"/>
      <c r="C145" s="234"/>
      <c r="G145" s="234"/>
      <c r="H145" s="234"/>
      <c r="I145" s="234"/>
    </row>
    <row r="146" spans="1:9">
      <c r="A146" s="234"/>
      <c r="C146" s="234"/>
      <c r="G146" s="234"/>
      <c r="H146" s="234"/>
      <c r="I146" s="234"/>
    </row>
    <row r="147" spans="1:9">
      <c r="A147" s="234"/>
      <c r="C147" s="234"/>
      <c r="G147" s="234"/>
      <c r="H147" s="234"/>
      <c r="I147" s="234"/>
    </row>
    <row r="148" spans="1:9">
      <c r="A148" s="234"/>
      <c r="C148" s="234"/>
      <c r="G148" s="234"/>
      <c r="H148" s="234"/>
      <c r="I148" s="234"/>
    </row>
    <row r="149" spans="1:9">
      <c r="A149" s="234"/>
      <c r="C149" s="234"/>
      <c r="G149" s="234"/>
      <c r="H149" s="234"/>
      <c r="I149" s="234"/>
    </row>
    <row r="150" spans="1:9">
      <c r="A150" s="234"/>
      <c r="C150" s="234"/>
      <c r="G150" s="234"/>
      <c r="H150" s="234"/>
      <c r="I150" s="234"/>
    </row>
    <row r="151" spans="1:9">
      <c r="A151" s="234"/>
      <c r="C151" s="234"/>
      <c r="G151" s="234"/>
      <c r="H151" s="234"/>
      <c r="I151" s="234"/>
    </row>
    <row r="152" spans="1:9">
      <c r="A152" s="234"/>
      <c r="C152" s="234"/>
      <c r="G152" s="234"/>
      <c r="H152" s="234"/>
      <c r="I152" s="234"/>
    </row>
    <row r="153" spans="1:9">
      <c r="A153" s="234"/>
      <c r="C153" s="234"/>
      <c r="G153" s="234"/>
      <c r="H153" s="234"/>
      <c r="I153" s="234"/>
    </row>
    <row r="154" spans="1:9">
      <c r="A154" s="234"/>
      <c r="C154" s="234"/>
      <c r="G154" s="234"/>
      <c r="H154" s="234"/>
      <c r="I154" s="234"/>
    </row>
    <row r="155" spans="1:9">
      <c r="A155" s="234"/>
      <c r="C155" s="234"/>
      <c r="G155" s="234"/>
      <c r="H155" s="234"/>
      <c r="I155" s="234"/>
    </row>
    <row r="156" spans="1:9">
      <c r="A156" s="234"/>
      <c r="C156" s="234"/>
      <c r="G156" s="234"/>
      <c r="H156" s="234"/>
      <c r="I156" s="234"/>
    </row>
    <row r="157" spans="1:9">
      <c r="A157" s="234"/>
      <c r="C157" s="234"/>
      <c r="G157" s="234"/>
      <c r="H157" s="234"/>
      <c r="I157" s="234"/>
    </row>
    <row r="158" spans="1:9">
      <c r="A158" s="234"/>
      <c r="C158" s="234"/>
      <c r="G158" s="234"/>
      <c r="H158" s="234"/>
      <c r="I158" s="234"/>
    </row>
    <row r="159" spans="1:9">
      <c r="A159" s="234"/>
      <c r="C159" s="234"/>
      <c r="G159" s="234"/>
      <c r="H159" s="234"/>
      <c r="I159" s="234"/>
    </row>
    <row r="160" spans="1:9">
      <c r="A160" s="234"/>
      <c r="C160" s="234"/>
      <c r="G160" s="234"/>
      <c r="H160" s="234"/>
      <c r="I160" s="234"/>
    </row>
    <row r="161" spans="1:9">
      <c r="A161" s="234"/>
      <c r="C161" s="234"/>
      <c r="G161" s="234"/>
      <c r="H161" s="234"/>
      <c r="I161" s="234"/>
    </row>
    <row r="162" spans="1:9">
      <c r="A162" s="234"/>
      <c r="C162" s="234"/>
      <c r="G162" s="234"/>
      <c r="H162" s="234"/>
      <c r="I162" s="234"/>
    </row>
    <row r="163" spans="1:9">
      <c r="A163" s="234"/>
      <c r="C163" s="234"/>
      <c r="G163" s="234"/>
      <c r="H163" s="234"/>
      <c r="I163" s="234"/>
    </row>
    <row r="164" spans="1:9">
      <c r="A164" s="234"/>
      <c r="C164" s="234"/>
      <c r="G164" s="234"/>
      <c r="H164" s="234"/>
      <c r="I164" s="234"/>
    </row>
    <row r="165" spans="1:9">
      <c r="A165" s="234"/>
      <c r="C165" s="234"/>
      <c r="G165" s="234"/>
      <c r="H165" s="234"/>
      <c r="I165" s="234"/>
    </row>
    <row r="166" spans="1:9">
      <c r="A166" s="234"/>
      <c r="C166" s="234"/>
      <c r="G166" s="234"/>
      <c r="H166" s="234"/>
      <c r="I166" s="234"/>
    </row>
    <row r="167" spans="1:9">
      <c r="A167" s="234"/>
      <c r="C167" s="234"/>
      <c r="G167" s="234"/>
      <c r="H167" s="234"/>
      <c r="I167" s="234"/>
    </row>
    <row r="168" spans="1:9">
      <c r="A168" s="234"/>
      <c r="C168" s="234"/>
      <c r="G168" s="234"/>
      <c r="H168" s="234"/>
      <c r="I168" s="234"/>
    </row>
    <row r="169" spans="1:9">
      <c r="A169" s="234"/>
      <c r="C169" s="234"/>
      <c r="G169" s="234"/>
      <c r="H169" s="234"/>
      <c r="I169" s="234"/>
    </row>
    <row r="170" spans="1:9">
      <c r="A170" s="234"/>
      <c r="C170" s="234"/>
      <c r="G170" s="234"/>
      <c r="H170" s="234"/>
      <c r="I170" s="234"/>
    </row>
    <row r="171" spans="1:9">
      <c r="A171" s="234"/>
      <c r="C171" s="234"/>
      <c r="G171" s="234"/>
      <c r="H171" s="234"/>
      <c r="I171" s="234"/>
    </row>
    <row r="172" spans="1:9">
      <c r="A172" s="234"/>
      <c r="C172" s="234"/>
      <c r="G172" s="234"/>
      <c r="H172" s="234"/>
      <c r="I172" s="234"/>
    </row>
    <row r="173" spans="1:9">
      <c r="A173" s="234"/>
      <c r="C173" s="234"/>
      <c r="G173" s="234"/>
      <c r="H173" s="234"/>
      <c r="I173" s="234"/>
    </row>
    <row r="174" spans="1:9">
      <c r="A174" s="234"/>
      <c r="C174" s="234"/>
      <c r="G174" s="234"/>
      <c r="H174" s="234"/>
      <c r="I174" s="234"/>
    </row>
    <row r="175" spans="1:9">
      <c r="A175" s="234"/>
      <c r="C175" s="234"/>
      <c r="G175" s="234"/>
      <c r="H175" s="234"/>
      <c r="I175" s="234"/>
    </row>
    <row r="176" spans="1:9">
      <c r="A176" s="234"/>
      <c r="C176" s="234"/>
      <c r="G176" s="234"/>
      <c r="H176" s="234"/>
      <c r="I176" s="234"/>
    </row>
    <row r="177" spans="1:9">
      <c r="A177" s="234"/>
      <c r="C177" s="234"/>
      <c r="G177" s="234"/>
      <c r="H177" s="234"/>
      <c r="I177" s="234"/>
    </row>
    <row r="178" spans="1:9">
      <c r="A178" s="234"/>
      <c r="C178" s="234"/>
      <c r="G178" s="234"/>
      <c r="H178" s="234"/>
      <c r="I178" s="234"/>
    </row>
    <row r="179" spans="1:9">
      <c r="A179" s="234"/>
      <c r="C179" s="234"/>
      <c r="G179" s="234"/>
      <c r="H179" s="234"/>
      <c r="I179" s="234"/>
    </row>
    <row r="180" spans="1:9">
      <c r="A180" s="234"/>
      <c r="C180" s="234"/>
      <c r="G180" s="234"/>
      <c r="H180" s="234"/>
      <c r="I180" s="234"/>
    </row>
    <row r="181" spans="1:9">
      <c r="A181" s="234"/>
      <c r="C181" s="234"/>
      <c r="G181" s="234"/>
      <c r="H181" s="234"/>
      <c r="I181" s="234"/>
    </row>
    <row r="182" spans="1:9">
      <c r="A182" s="234"/>
      <c r="C182" s="234"/>
      <c r="G182" s="234"/>
      <c r="H182" s="234"/>
      <c r="I182" s="234"/>
    </row>
    <row r="183" spans="1:9">
      <c r="A183" s="234"/>
      <c r="C183" s="234"/>
      <c r="G183" s="234"/>
      <c r="H183" s="234"/>
      <c r="I183" s="234"/>
    </row>
    <row r="184" spans="1:9">
      <c r="A184" s="234"/>
      <c r="C184" s="234"/>
      <c r="G184" s="234"/>
      <c r="H184" s="234"/>
      <c r="I184" s="234"/>
    </row>
    <row r="185" spans="1:9">
      <c r="A185" s="234"/>
      <c r="C185" s="234"/>
      <c r="G185" s="234"/>
      <c r="H185" s="234"/>
      <c r="I185" s="234"/>
    </row>
    <row r="186" spans="1:9">
      <c r="A186" s="234"/>
      <c r="C186" s="234"/>
      <c r="G186" s="234"/>
      <c r="H186" s="234"/>
      <c r="I186" s="234"/>
    </row>
    <row r="187" spans="1:9">
      <c r="A187" s="234"/>
      <c r="C187" s="234"/>
      <c r="G187" s="234"/>
      <c r="H187" s="234"/>
      <c r="I187" s="234"/>
    </row>
    <row r="188" spans="1:9">
      <c r="A188" s="234"/>
      <c r="C188" s="234"/>
      <c r="G188" s="234"/>
      <c r="H188" s="234"/>
      <c r="I188" s="234"/>
    </row>
    <row r="189" spans="1:9">
      <c r="A189" s="234"/>
      <c r="C189" s="234"/>
      <c r="G189" s="234"/>
      <c r="H189" s="234"/>
      <c r="I189" s="234"/>
    </row>
    <row r="190" spans="1:9">
      <c r="A190" s="234"/>
      <c r="C190" s="234"/>
      <c r="G190" s="234"/>
      <c r="H190" s="234"/>
      <c r="I190" s="234"/>
    </row>
    <row r="191" spans="1:9">
      <c r="A191" s="234"/>
      <c r="C191" s="234"/>
      <c r="G191" s="234"/>
      <c r="H191" s="234"/>
      <c r="I191" s="234"/>
    </row>
    <row r="192" spans="1:9">
      <c r="A192" s="234"/>
      <c r="C192" s="234"/>
      <c r="G192" s="234"/>
      <c r="H192" s="234"/>
      <c r="I192" s="234"/>
    </row>
    <row r="193" spans="1:9">
      <c r="A193" s="234"/>
      <c r="C193" s="234"/>
      <c r="G193" s="234"/>
      <c r="H193" s="234"/>
      <c r="I193" s="234"/>
    </row>
    <row r="194" spans="1:9">
      <c r="A194" s="234"/>
      <c r="C194" s="234"/>
      <c r="G194" s="234"/>
      <c r="H194" s="234"/>
      <c r="I194" s="234"/>
    </row>
    <row r="195" spans="1:9">
      <c r="A195" s="234"/>
      <c r="C195" s="234"/>
      <c r="G195" s="234"/>
      <c r="H195" s="234"/>
      <c r="I195" s="234"/>
    </row>
    <row r="196" spans="1:9">
      <c r="A196" s="234"/>
      <c r="C196" s="234"/>
      <c r="G196" s="234"/>
      <c r="H196" s="234"/>
      <c r="I196" s="234"/>
    </row>
    <row r="197" spans="1:9">
      <c r="A197" s="234"/>
      <c r="C197" s="234"/>
      <c r="G197" s="234"/>
      <c r="H197" s="234"/>
      <c r="I197" s="234"/>
    </row>
    <row r="198" spans="1:9">
      <c r="A198" s="234"/>
      <c r="C198" s="234"/>
      <c r="G198" s="234"/>
      <c r="H198" s="234"/>
      <c r="I198" s="234"/>
    </row>
    <row r="199" spans="1:9">
      <c r="A199" s="234"/>
      <c r="C199" s="234"/>
      <c r="G199" s="234"/>
      <c r="H199" s="234"/>
      <c r="I199" s="234"/>
    </row>
    <row r="200" spans="1:9">
      <c r="A200" s="234"/>
      <c r="C200" s="234"/>
      <c r="G200" s="234"/>
      <c r="H200" s="234"/>
      <c r="I200" s="234"/>
    </row>
    <row r="201" spans="1:9">
      <c r="A201" s="234"/>
      <c r="C201" s="234"/>
      <c r="G201" s="234"/>
      <c r="H201" s="234"/>
      <c r="I201" s="234"/>
    </row>
    <row r="202" spans="1:9">
      <c r="A202" s="234"/>
      <c r="C202" s="234"/>
      <c r="G202" s="234"/>
      <c r="H202" s="234"/>
      <c r="I202" s="234"/>
    </row>
    <row r="203" spans="1:9">
      <c r="A203" s="234"/>
      <c r="C203" s="234"/>
      <c r="G203" s="234"/>
      <c r="H203" s="234"/>
      <c r="I203" s="234"/>
    </row>
    <row r="204" spans="1:9">
      <c r="A204" s="234"/>
      <c r="C204" s="234"/>
      <c r="G204" s="234"/>
      <c r="H204" s="234"/>
      <c r="I204" s="234"/>
    </row>
    <row r="205" spans="1:9">
      <c r="A205" s="234"/>
      <c r="C205" s="234"/>
      <c r="G205" s="234"/>
      <c r="H205" s="234"/>
      <c r="I205" s="234"/>
    </row>
    <row r="206" spans="1:9">
      <c r="A206" s="234"/>
      <c r="C206" s="234"/>
      <c r="G206" s="234"/>
      <c r="H206" s="234"/>
      <c r="I206" s="234"/>
    </row>
    <row r="207" spans="1:9">
      <c r="A207" s="234"/>
      <c r="C207" s="234"/>
      <c r="G207" s="234"/>
      <c r="H207" s="234"/>
      <c r="I207" s="234"/>
    </row>
    <row r="208" spans="1:9">
      <c r="A208" s="234"/>
      <c r="C208" s="234"/>
      <c r="G208" s="234"/>
      <c r="H208" s="234"/>
      <c r="I208" s="234"/>
    </row>
    <row r="209" spans="1:9">
      <c r="A209" s="234"/>
      <c r="C209" s="234"/>
      <c r="G209" s="234"/>
      <c r="H209" s="234"/>
      <c r="I209" s="234"/>
    </row>
    <row r="210" spans="1:9">
      <c r="A210" s="234"/>
      <c r="C210" s="234"/>
      <c r="G210" s="234"/>
      <c r="H210" s="234"/>
      <c r="I210" s="234"/>
    </row>
    <row r="211" spans="1:9">
      <c r="A211" s="234"/>
      <c r="C211" s="234"/>
      <c r="G211" s="234"/>
      <c r="H211" s="234"/>
      <c r="I211" s="234"/>
    </row>
    <row r="212" spans="1:9">
      <c r="A212" s="234"/>
      <c r="C212" s="234"/>
      <c r="G212" s="234"/>
      <c r="H212" s="234"/>
      <c r="I212" s="234"/>
    </row>
    <row r="213" spans="1:9">
      <c r="A213" s="234"/>
      <c r="C213" s="234"/>
      <c r="G213" s="234"/>
      <c r="H213" s="234"/>
      <c r="I213" s="234"/>
    </row>
    <row r="214" spans="1:9">
      <c r="A214" s="234"/>
      <c r="C214" s="234"/>
      <c r="G214" s="234"/>
      <c r="H214" s="234"/>
      <c r="I214" s="234"/>
    </row>
    <row r="215" spans="1:9">
      <c r="A215" s="234"/>
      <c r="C215" s="234"/>
      <c r="G215" s="234"/>
      <c r="H215" s="234"/>
      <c r="I215" s="234"/>
    </row>
    <row r="216" spans="1:9">
      <c r="A216" s="234"/>
      <c r="C216" s="234"/>
      <c r="G216" s="234"/>
      <c r="H216" s="234"/>
      <c r="I216" s="234"/>
    </row>
    <row r="217" spans="1:9">
      <c r="A217" s="234"/>
      <c r="C217" s="234"/>
      <c r="G217" s="234"/>
      <c r="H217" s="234"/>
      <c r="I217" s="234"/>
    </row>
    <row r="218" spans="1:9">
      <c r="A218" s="234"/>
      <c r="C218" s="234"/>
      <c r="G218" s="234"/>
      <c r="H218" s="234"/>
      <c r="I218" s="234"/>
    </row>
    <row r="219" spans="1:9">
      <c r="A219" s="234"/>
      <c r="C219" s="234"/>
      <c r="G219" s="234"/>
      <c r="H219" s="234"/>
      <c r="I219" s="234"/>
    </row>
    <row r="220" spans="1:9">
      <c r="A220" s="234"/>
      <c r="C220" s="234"/>
      <c r="G220" s="234"/>
      <c r="H220" s="234"/>
      <c r="I220" s="234"/>
    </row>
    <row r="221" spans="1:9">
      <c r="A221" s="234"/>
      <c r="C221" s="234"/>
      <c r="G221" s="234"/>
      <c r="H221" s="234"/>
      <c r="I221" s="234"/>
    </row>
    <row r="222" spans="1:9">
      <c r="A222" s="234"/>
      <c r="C222" s="234"/>
      <c r="G222" s="234"/>
      <c r="H222" s="234"/>
      <c r="I222" s="234"/>
    </row>
    <row r="223" spans="1:9">
      <c r="A223" s="234"/>
      <c r="C223" s="234"/>
      <c r="G223" s="234"/>
      <c r="H223" s="234"/>
      <c r="I223" s="234"/>
    </row>
    <row r="224" spans="1:9">
      <c r="A224" s="234"/>
      <c r="C224" s="234"/>
      <c r="G224" s="234"/>
      <c r="H224" s="234"/>
      <c r="I224" s="234"/>
    </row>
    <row r="225" spans="1:9">
      <c r="A225" s="234"/>
      <c r="C225" s="234"/>
      <c r="G225" s="234"/>
      <c r="H225" s="234"/>
      <c r="I225" s="234"/>
    </row>
    <row r="226" spans="1:9">
      <c r="A226" s="234"/>
      <c r="C226" s="234"/>
      <c r="G226" s="234"/>
      <c r="H226" s="234"/>
      <c r="I226" s="234"/>
    </row>
    <row r="227" spans="1:9">
      <c r="A227" s="234"/>
      <c r="C227" s="234"/>
      <c r="G227" s="234"/>
      <c r="H227" s="234"/>
      <c r="I227" s="234"/>
    </row>
    <row r="228" spans="1:9">
      <c r="A228" s="234"/>
      <c r="C228" s="234"/>
      <c r="G228" s="234"/>
      <c r="H228" s="234"/>
      <c r="I228" s="234"/>
    </row>
    <row r="229" spans="1:9">
      <c r="A229" s="234"/>
      <c r="C229" s="234"/>
      <c r="G229" s="234"/>
      <c r="H229" s="234"/>
      <c r="I229" s="234"/>
    </row>
    <row r="230" spans="1:9">
      <c r="A230" s="234"/>
      <c r="C230" s="234"/>
      <c r="G230" s="234"/>
      <c r="H230" s="234"/>
      <c r="I230" s="234"/>
    </row>
    <row r="231" spans="1:9">
      <c r="A231" s="234"/>
      <c r="C231" s="234"/>
      <c r="G231" s="234"/>
      <c r="H231" s="234"/>
      <c r="I231" s="234"/>
    </row>
    <row r="232" spans="1:9">
      <c r="A232" s="234"/>
      <c r="C232" s="234"/>
      <c r="G232" s="234"/>
      <c r="H232" s="234"/>
      <c r="I232" s="234"/>
    </row>
    <row r="233" spans="1:9">
      <c r="A233" s="234"/>
      <c r="C233" s="234"/>
      <c r="G233" s="234"/>
      <c r="H233" s="234"/>
      <c r="I233" s="234"/>
    </row>
    <row r="234" spans="1:9">
      <c r="A234" s="234"/>
      <c r="C234" s="234"/>
      <c r="G234" s="234"/>
      <c r="H234" s="234"/>
      <c r="I234" s="234"/>
    </row>
    <row r="235" spans="1:9">
      <c r="A235" s="234"/>
      <c r="C235" s="234"/>
      <c r="G235" s="234"/>
      <c r="H235" s="234"/>
      <c r="I235" s="234"/>
    </row>
    <row r="236" spans="1:9">
      <c r="A236" s="234"/>
      <c r="C236" s="234"/>
      <c r="G236" s="234"/>
      <c r="H236" s="234"/>
      <c r="I236" s="234"/>
    </row>
    <row r="237" spans="1:9">
      <c r="A237" s="234"/>
      <c r="C237" s="234"/>
      <c r="G237" s="234"/>
      <c r="H237" s="234"/>
      <c r="I237" s="234"/>
    </row>
    <row r="238" spans="1:9">
      <c r="A238" s="234"/>
      <c r="C238" s="234"/>
      <c r="G238" s="234"/>
      <c r="H238" s="234"/>
      <c r="I238" s="234"/>
    </row>
    <row r="239" spans="1:9">
      <c r="A239" s="234"/>
      <c r="C239" s="234"/>
      <c r="G239" s="234"/>
      <c r="H239" s="234"/>
      <c r="I239" s="234"/>
    </row>
    <row r="240" spans="1:9">
      <c r="A240" s="234"/>
      <c r="C240" s="234"/>
      <c r="G240" s="234"/>
      <c r="H240" s="234"/>
      <c r="I240" s="234"/>
    </row>
    <row r="241" spans="1:9">
      <c r="A241" s="234"/>
      <c r="C241" s="234"/>
      <c r="G241" s="234"/>
      <c r="H241" s="234"/>
      <c r="I241" s="234"/>
    </row>
    <row r="242" spans="1:9">
      <c r="A242" s="234"/>
      <c r="C242" s="234"/>
      <c r="G242" s="234"/>
      <c r="H242" s="234"/>
      <c r="I242" s="234"/>
    </row>
    <row r="243" spans="1:9">
      <c r="A243" s="234"/>
      <c r="C243" s="234"/>
      <c r="G243" s="234"/>
      <c r="H243" s="234"/>
      <c r="I243" s="234"/>
    </row>
    <row r="244" spans="1:9">
      <c r="A244" s="234"/>
      <c r="C244" s="234"/>
      <c r="G244" s="234"/>
      <c r="H244" s="234"/>
      <c r="I244" s="234"/>
    </row>
    <row r="245" spans="1:9">
      <c r="A245" s="234"/>
      <c r="C245" s="234"/>
      <c r="G245" s="234"/>
      <c r="H245" s="234"/>
      <c r="I245" s="234"/>
    </row>
    <row r="246" spans="1:9">
      <c r="A246" s="234"/>
      <c r="C246" s="234"/>
      <c r="G246" s="234"/>
      <c r="H246" s="234"/>
      <c r="I246" s="234"/>
    </row>
    <row r="247" spans="1:9">
      <c r="A247" s="234"/>
      <c r="C247" s="234"/>
      <c r="G247" s="234"/>
      <c r="H247" s="234"/>
      <c r="I247" s="234"/>
    </row>
    <row r="248" spans="1:9">
      <c r="A248" s="234"/>
      <c r="C248" s="234"/>
      <c r="G248" s="234"/>
      <c r="H248" s="234"/>
      <c r="I248" s="234"/>
    </row>
    <row r="249" spans="1:9">
      <c r="A249" s="234"/>
      <c r="C249" s="234"/>
      <c r="G249" s="234"/>
      <c r="H249" s="234"/>
      <c r="I249" s="234"/>
    </row>
    <row r="250" spans="1:9">
      <c r="A250" s="234"/>
      <c r="C250" s="234"/>
      <c r="G250" s="234"/>
      <c r="H250" s="234"/>
      <c r="I250" s="234"/>
    </row>
    <row r="251" spans="1:9">
      <c r="A251" s="234"/>
      <c r="C251" s="234"/>
      <c r="G251" s="234"/>
      <c r="H251" s="234"/>
      <c r="I251" s="234"/>
    </row>
    <row r="252" spans="1:9">
      <c r="A252" s="234"/>
      <c r="C252" s="234"/>
      <c r="G252" s="234"/>
      <c r="H252" s="234"/>
      <c r="I252" s="234"/>
    </row>
    <row r="253" spans="1:9">
      <c r="A253" s="234"/>
      <c r="C253" s="234"/>
      <c r="G253" s="234"/>
      <c r="H253" s="234"/>
      <c r="I253" s="234"/>
    </row>
    <row r="254" spans="1:9">
      <c r="A254" s="234"/>
      <c r="C254" s="234"/>
      <c r="G254" s="234"/>
      <c r="H254" s="234"/>
      <c r="I254" s="234"/>
    </row>
    <row r="255" spans="1:9">
      <c r="A255" s="234"/>
      <c r="C255" s="234"/>
      <c r="G255" s="234"/>
      <c r="H255" s="234"/>
      <c r="I255" s="234"/>
    </row>
    <row r="256" spans="1:9">
      <c r="A256" s="234"/>
      <c r="C256" s="234"/>
      <c r="G256" s="234"/>
      <c r="H256" s="234"/>
      <c r="I256" s="234"/>
    </row>
    <row r="257" spans="1:9">
      <c r="A257" s="234"/>
      <c r="C257" s="234"/>
      <c r="G257" s="234"/>
      <c r="H257" s="234"/>
      <c r="I257" s="234"/>
    </row>
    <row r="258" spans="1:9">
      <c r="A258" s="234"/>
      <c r="C258" s="234"/>
      <c r="G258" s="234"/>
      <c r="H258" s="234"/>
      <c r="I258" s="234"/>
    </row>
    <row r="259" spans="1:9">
      <c r="A259" s="234"/>
      <c r="C259" s="234"/>
      <c r="G259" s="234"/>
      <c r="H259" s="234"/>
      <c r="I259" s="234"/>
    </row>
    <row r="260" spans="1:9">
      <c r="A260" s="234"/>
      <c r="C260" s="234"/>
      <c r="G260" s="234"/>
      <c r="H260" s="234"/>
      <c r="I260" s="234"/>
    </row>
    <row r="261" spans="1:9">
      <c r="A261" s="234"/>
      <c r="C261" s="234"/>
      <c r="G261" s="234"/>
      <c r="H261" s="234"/>
      <c r="I261" s="234"/>
    </row>
    <row r="262" spans="1:9">
      <c r="A262" s="234"/>
      <c r="C262" s="234"/>
      <c r="G262" s="234"/>
      <c r="H262" s="234"/>
      <c r="I262" s="234"/>
    </row>
    <row r="263" spans="1:9">
      <c r="A263" s="234"/>
      <c r="C263" s="234"/>
      <c r="G263" s="234"/>
      <c r="H263" s="234"/>
      <c r="I263" s="234"/>
    </row>
    <row r="264" spans="1:9">
      <c r="A264" s="234"/>
      <c r="C264" s="234"/>
      <c r="G264" s="234"/>
      <c r="H264" s="234"/>
      <c r="I264" s="234"/>
    </row>
    <row r="265" spans="1:9">
      <c r="A265" s="234"/>
      <c r="C265" s="234"/>
      <c r="G265" s="234"/>
      <c r="H265" s="234"/>
      <c r="I265" s="234"/>
    </row>
    <row r="266" spans="1:9">
      <c r="A266" s="234"/>
      <c r="C266" s="234"/>
      <c r="G266" s="234"/>
      <c r="H266" s="234"/>
      <c r="I266" s="234"/>
    </row>
    <row r="267" spans="1:9">
      <c r="A267" s="234"/>
      <c r="C267" s="234"/>
      <c r="G267" s="234"/>
      <c r="H267" s="234"/>
      <c r="I267" s="234"/>
    </row>
    <row r="268" spans="1:9">
      <c r="A268" s="234"/>
      <c r="C268" s="234"/>
      <c r="G268" s="234"/>
      <c r="H268" s="234"/>
      <c r="I268" s="234"/>
    </row>
    <row r="269" spans="1:9">
      <c r="A269" s="234"/>
      <c r="C269" s="234"/>
      <c r="G269" s="234"/>
      <c r="H269" s="234"/>
      <c r="I269" s="234"/>
    </row>
    <row r="270" spans="1:9">
      <c r="A270" s="234"/>
      <c r="C270" s="234"/>
      <c r="G270" s="234"/>
      <c r="H270" s="234"/>
      <c r="I270" s="234"/>
    </row>
    <row r="271" spans="1:9">
      <c r="A271" s="234"/>
      <c r="C271" s="234"/>
      <c r="G271" s="234"/>
      <c r="H271" s="234"/>
      <c r="I271" s="234"/>
    </row>
    <row r="272" spans="1:9">
      <c r="A272" s="234"/>
      <c r="C272" s="234"/>
      <c r="G272" s="234"/>
      <c r="H272" s="234"/>
      <c r="I272" s="234"/>
    </row>
    <row r="273" spans="1:9">
      <c r="A273" s="234"/>
      <c r="C273" s="234"/>
      <c r="G273" s="234"/>
      <c r="H273" s="234"/>
      <c r="I273" s="234"/>
    </row>
    <row r="274" spans="1:9">
      <c r="A274" s="234"/>
      <c r="C274" s="234"/>
      <c r="G274" s="234"/>
      <c r="H274" s="234"/>
      <c r="I274" s="234"/>
    </row>
    <row r="275" spans="1:9">
      <c r="A275" s="234"/>
      <c r="C275" s="234"/>
      <c r="G275" s="234"/>
      <c r="H275" s="234"/>
      <c r="I275" s="234"/>
    </row>
    <row r="276" spans="1:9">
      <c r="A276" s="234"/>
      <c r="C276" s="234"/>
      <c r="G276" s="234"/>
      <c r="H276" s="234"/>
      <c r="I276" s="234"/>
    </row>
    <row r="277" spans="1:9">
      <c r="A277" s="234"/>
      <c r="C277" s="234"/>
      <c r="G277" s="234"/>
      <c r="H277" s="234"/>
      <c r="I277" s="234"/>
    </row>
    <row r="278" spans="1:9">
      <c r="A278" s="234"/>
      <c r="C278" s="234"/>
      <c r="G278" s="234"/>
      <c r="H278" s="234"/>
      <c r="I278" s="234"/>
    </row>
    <row r="279" spans="1:9">
      <c r="A279" s="234"/>
      <c r="C279" s="234"/>
      <c r="G279" s="234"/>
      <c r="H279" s="234"/>
      <c r="I279" s="234"/>
    </row>
    <row r="280" spans="1:9">
      <c r="A280" s="234"/>
      <c r="C280" s="234"/>
      <c r="G280" s="234"/>
      <c r="H280" s="234"/>
      <c r="I280" s="234"/>
    </row>
    <row r="281" spans="1:9">
      <c r="A281" s="234"/>
      <c r="C281" s="234"/>
      <c r="G281" s="234"/>
      <c r="H281" s="234"/>
      <c r="I281" s="234"/>
    </row>
    <row r="282" spans="1:9">
      <c r="A282" s="234"/>
      <c r="C282" s="234"/>
      <c r="G282" s="234"/>
      <c r="H282" s="234"/>
      <c r="I282" s="234"/>
    </row>
    <row r="283" spans="1:9">
      <c r="A283" s="234"/>
      <c r="C283" s="234"/>
      <c r="G283" s="234"/>
      <c r="H283" s="234"/>
      <c r="I283" s="234"/>
    </row>
    <row r="284" spans="1:9">
      <c r="A284" s="234"/>
      <c r="C284" s="234"/>
      <c r="G284" s="234"/>
      <c r="H284" s="234"/>
      <c r="I284" s="234"/>
    </row>
    <row r="285" spans="1:9">
      <c r="A285" s="234"/>
      <c r="C285" s="234"/>
      <c r="G285" s="234"/>
      <c r="H285" s="234"/>
      <c r="I285" s="234"/>
    </row>
    <row r="286" spans="1:9">
      <c r="A286" s="234"/>
      <c r="C286" s="234"/>
      <c r="G286" s="234"/>
      <c r="H286" s="234"/>
      <c r="I286" s="234"/>
    </row>
    <row r="287" spans="1:9">
      <c r="A287" s="234"/>
      <c r="C287" s="234"/>
      <c r="G287" s="234"/>
      <c r="H287" s="234"/>
      <c r="I287" s="234"/>
    </row>
    <row r="288" spans="1:9">
      <c r="A288" s="234"/>
      <c r="C288" s="234"/>
      <c r="G288" s="234"/>
      <c r="H288" s="234"/>
      <c r="I288" s="234"/>
    </row>
    <row r="289" spans="1:9">
      <c r="A289" s="234"/>
      <c r="C289" s="234"/>
      <c r="G289" s="234"/>
      <c r="H289" s="234"/>
      <c r="I289" s="234"/>
    </row>
    <row r="290" spans="1:9">
      <c r="A290" s="234"/>
      <c r="C290" s="234"/>
      <c r="G290" s="234"/>
      <c r="H290" s="234"/>
      <c r="I290" s="234"/>
    </row>
    <row r="291" spans="1:9">
      <c r="A291" s="234"/>
      <c r="C291" s="234"/>
      <c r="G291" s="234"/>
      <c r="H291" s="234"/>
      <c r="I291" s="234"/>
    </row>
    <row r="292" spans="1:9">
      <c r="A292" s="234"/>
      <c r="C292" s="234"/>
      <c r="G292" s="234"/>
      <c r="H292" s="234"/>
      <c r="I292" s="234"/>
    </row>
    <row r="293" spans="1:9">
      <c r="A293" s="234"/>
      <c r="C293" s="234"/>
      <c r="G293" s="234"/>
      <c r="H293" s="234"/>
      <c r="I293" s="234"/>
    </row>
    <row r="294" spans="1:9">
      <c r="A294" s="234"/>
      <c r="C294" s="234"/>
      <c r="G294" s="234"/>
      <c r="H294" s="234"/>
      <c r="I294" s="234"/>
    </row>
    <row r="295" spans="1:9">
      <c r="A295" s="234"/>
      <c r="C295" s="234"/>
      <c r="G295" s="234"/>
      <c r="H295" s="234"/>
      <c r="I295" s="234"/>
    </row>
    <row r="296" spans="1:9">
      <c r="A296" s="234"/>
      <c r="C296" s="234"/>
      <c r="G296" s="234"/>
      <c r="H296" s="234"/>
      <c r="I296" s="234"/>
    </row>
    <row r="299" spans="1:9">
      <c r="A299" s="234"/>
      <c r="C299" s="234"/>
      <c r="G299" s="234"/>
      <c r="H299" s="234"/>
      <c r="I299" s="234"/>
    </row>
    <row r="300" spans="1:9">
      <c r="A300" s="234"/>
      <c r="C300" s="234"/>
      <c r="G300" s="234"/>
      <c r="H300" s="234"/>
      <c r="I300" s="234"/>
    </row>
    <row r="301" spans="1:9">
      <c r="A301" s="234"/>
      <c r="C301" s="234"/>
      <c r="G301" s="234"/>
      <c r="H301" s="234"/>
      <c r="I301" s="234"/>
    </row>
    <row r="302" spans="1:9">
      <c r="A302" s="234"/>
      <c r="C302" s="234"/>
      <c r="G302" s="234"/>
      <c r="H302" s="234"/>
      <c r="I302" s="234"/>
    </row>
    <row r="303" spans="1:9">
      <c r="A303" s="234"/>
      <c r="C303" s="234"/>
      <c r="G303" s="234"/>
      <c r="H303" s="234"/>
      <c r="I303" s="234"/>
    </row>
    <row r="304" spans="1:9">
      <c r="A304" s="234"/>
      <c r="C304" s="234"/>
      <c r="G304" s="234"/>
      <c r="H304" s="234"/>
      <c r="I304" s="234"/>
    </row>
    <row r="305" spans="1:9">
      <c r="A305" s="234"/>
      <c r="C305" s="234"/>
      <c r="G305" s="234"/>
      <c r="H305" s="234"/>
      <c r="I305" s="234"/>
    </row>
    <row r="306" spans="1:9">
      <c r="A306" s="234"/>
      <c r="C306" s="234"/>
      <c r="G306" s="234"/>
      <c r="H306" s="234"/>
      <c r="I306" s="234"/>
    </row>
    <row r="307" spans="1:9">
      <c r="A307" s="234"/>
      <c r="C307" s="234"/>
      <c r="G307" s="234"/>
      <c r="H307" s="234"/>
      <c r="I307" s="234"/>
    </row>
    <row r="308" spans="1:9">
      <c r="A308" s="234"/>
      <c r="C308" s="234"/>
      <c r="G308" s="234"/>
      <c r="H308" s="234"/>
      <c r="I308" s="234"/>
    </row>
    <row r="309" spans="1:9">
      <c r="A309" s="234"/>
      <c r="C309" s="234"/>
      <c r="G309" s="234"/>
      <c r="H309" s="234"/>
      <c r="I309" s="234"/>
    </row>
    <row r="310" spans="1:9">
      <c r="A310" s="234"/>
      <c r="C310" s="234"/>
      <c r="G310" s="234"/>
      <c r="H310" s="234"/>
      <c r="I310" s="234"/>
    </row>
    <row r="311" spans="1:9">
      <c r="A311" s="234"/>
      <c r="C311" s="234"/>
      <c r="G311" s="234"/>
      <c r="H311" s="234"/>
      <c r="I311" s="234"/>
    </row>
    <row r="312" spans="1:9">
      <c r="A312" s="234"/>
      <c r="C312" s="234"/>
      <c r="G312" s="234"/>
      <c r="H312" s="234"/>
      <c r="I312" s="234"/>
    </row>
    <row r="313" spans="1:9">
      <c r="A313" s="234"/>
      <c r="C313" s="234"/>
      <c r="G313" s="234"/>
      <c r="H313" s="234"/>
      <c r="I313" s="234"/>
    </row>
    <row r="314" spans="1:9">
      <c r="A314" s="234"/>
      <c r="C314" s="234"/>
      <c r="G314" s="234"/>
      <c r="H314" s="234"/>
      <c r="I314" s="234"/>
    </row>
    <row r="315" spans="1:9">
      <c r="A315" s="234"/>
      <c r="C315" s="234"/>
      <c r="G315" s="234"/>
      <c r="H315" s="234"/>
      <c r="I315" s="234"/>
    </row>
    <row r="316" spans="1:9">
      <c r="A316" s="234"/>
      <c r="C316" s="234"/>
      <c r="G316" s="234"/>
      <c r="H316" s="234"/>
      <c r="I316" s="234"/>
    </row>
    <row r="317" spans="1:9">
      <c r="A317" s="234"/>
      <c r="C317" s="234"/>
      <c r="G317" s="234"/>
      <c r="H317" s="234"/>
      <c r="I317" s="234"/>
    </row>
    <row r="318" spans="1:9">
      <c r="A318" s="234"/>
      <c r="C318" s="234"/>
      <c r="G318" s="234"/>
      <c r="H318" s="234"/>
      <c r="I318" s="234"/>
    </row>
    <row r="319" spans="1:9">
      <c r="A319" s="234"/>
      <c r="C319" s="234"/>
      <c r="G319" s="234"/>
      <c r="H319" s="234"/>
      <c r="I319" s="234"/>
    </row>
    <row r="320" spans="1:9">
      <c r="A320" s="234"/>
      <c r="C320" s="234"/>
      <c r="G320" s="234"/>
      <c r="H320" s="234"/>
      <c r="I320" s="234"/>
    </row>
    <row r="321" spans="1:9">
      <c r="A321" s="234"/>
      <c r="C321" s="234"/>
      <c r="G321" s="234"/>
      <c r="H321" s="234"/>
      <c r="I321" s="234"/>
    </row>
    <row r="322" spans="1:9">
      <c r="A322" s="234"/>
      <c r="C322" s="234"/>
      <c r="G322" s="234"/>
      <c r="H322" s="234"/>
      <c r="I322" s="234"/>
    </row>
    <row r="323" spans="1:9">
      <c r="A323" s="234"/>
      <c r="C323" s="234"/>
      <c r="G323" s="234"/>
      <c r="H323" s="234"/>
      <c r="I323" s="234"/>
    </row>
    <row r="324" spans="1:9">
      <c r="A324" s="234"/>
      <c r="C324" s="234"/>
      <c r="G324" s="234"/>
      <c r="H324" s="234"/>
      <c r="I324" s="234"/>
    </row>
    <row r="325" spans="1:9">
      <c r="A325" s="234"/>
      <c r="C325" s="234"/>
      <c r="G325" s="234"/>
      <c r="H325" s="234"/>
      <c r="I325" s="234"/>
    </row>
    <row r="326" spans="1:9">
      <c r="A326" s="234"/>
      <c r="C326" s="234"/>
      <c r="G326" s="234"/>
      <c r="H326" s="234"/>
      <c r="I326" s="234"/>
    </row>
    <row r="327" spans="1:9">
      <c r="A327" s="234"/>
      <c r="C327" s="234"/>
      <c r="G327" s="234"/>
      <c r="H327" s="234"/>
      <c r="I327" s="234"/>
    </row>
    <row r="328" spans="1:9">
      <c r="A328" s="234"/>
      <c r="C328" s="234"/>
      <c r="G328" s="234"/>
      <c r="H328" s="234"/>
      <c r="I328" s="234"/>
    </row>
    <row r="329" spans="1:9">
      <c r="A329" s="234"/>
      <c r="C329" s="234"/>
      <c r="G329" s="234"/>
      <c r="H329" s="234"/>
      <c r="I329" s="234"/>
    </row>
    <row r="330" spans="1:9">
      <c r="A330" s="234"/>
      <c r="C330" s="234"/>
      <c r="G330" s="234"/>
      <c r="H330" s="234"/>
      <c r="I330" s="234"/>
    </row>
    <row r="331" spans="1:9">
      <c r="A331" s="234"/>
      <c r="C331" s="234"/>
      <c r="G331" s="234"/>
      <c r="H331" s="234"/>
      <c r="I331" s="234"/>
    </row>
    <row r="332" spans="1:9">
      <c r="A332" s="234"/>
      <c r="C332" s="234"/>
      <c r="G332" s="234"/>
      <c r="H332" s="234"/>
      <c r="I332" s="234"/>
    </row>
    <row r="333" spans="1:9">
      <c r="A333" s="234"/>
      <c r="C333" s="234"/>
      <c r="G333" s="234"/>
      <c r="H333" s="234"/>
      <c r="I333" s="234"/>
    </row>
    <row r="334" spans="1:9">
      <c r="A334" s="234"/>
      <c r="C334" s="234"/>
      <c r="G334" s="234"/>
      <c r="H334" s="234"/>
      <c r="I334" s="234"/>
    </row>
    <row r="335" spans="1:9">
      <c r="A335" s="234"/>
      <c r="C335" s="234"/>
      <c r="G335" s="234"/>
      <c r="H335" s="234"/>
      <c r="I335" s="234"/>
    </row>
    <row r="336" spans="1:9">
      <c r="A336" s="234"/>
      <c r="C336" s="234"/>
      <c r="G336" s="234"/>
      <c r="H336" s="234"/>
      <c r="I336" s="234"/>
    </row>
    <row r="337" spans="1:9">
      <c r="A337" s="234"/>
      <c r="C337" s="234"/>
      <c r="G337" s="234"/>
      <c r="H337" s="234"/>
      <c r="I337" s="234"/>
    </row>
    <row r="338" spans="1:9">
      <c r="A338" s="234"/>
      <c r="C338" s="234"/>
      <c r="G338" s="234"/>
      <c r="H338" s="234"/>
      <c r="I338" s="234"/>
    </row>
    <row r="339" spans="1:9">
      <c r="A339" s="234"/>
      <c r="C339" s="234"/>
      <c r="G339" s="234"/>
      <c r="H339" s="234"/>
      <c r="I339" s="234"/>
    </row>
    <row r="340" spans="1:9">
      <c r="A340" s="234"/>
      <c r="C340" s="234"/>
      <c r="G340" s="234"/>
      <c r="H340" s="234"/>
      <c r="I340" s="234"/>
    </row>
    <row r="341" spans="1:9">
      <c r="A341" s="234"/>
      <c r="C341" s="234"/>
      <c r="G341" s="234"/>
      <c r="H341" s="234"/>
      <c r="I341" s="234"/>
    </row>
    <row r="350" spans="1:9">
      <c r="A350" s="234"/>
      <c r="C350" s="234"/>
      <c r="G350" s="234"/>
      <c r="H350" s="234"/>
      <c r="I350" s="234"/>
    </row>
    <row r="351" spans="1:9">
      <c r="A351" s="234"/>
      <c r="C351" s="234"/>
      <c r="G351" s="234"/>
      <c r="H351" s="234"/>
      <c r="I351" s="234"/>
    </row>
    <row r="352" spans="1:9">
      <c r="A352" s="234"/>
      <c r="C352" s="234"/>
      <c r="G352" s="234"/>
      <c r="H352" s="234"/>
      <c r="I352" s="234"/>
    </row>
    <row r="353" spans="1:9">
      <c r="A353" s="234"/>
      <c r="C353" s="234"/>
      <c r="G353" s="234"/>
      <c r="H353" s="234"/>
      <c r="I353" s="234"/>
    </row>
  </sheetData>
  <mergeCells count="10">
    <mergeCell ref="A1:I1"/>
    <mergeCell ref="A2:A3"/>
    <mergeCell ref="B2:B3"/>
    <mergeCell ref="C2:C3"/>
    <mergeCell ref="D2:D3"/>
    <mergeCell ref="E2:E3"/>
    <mergeCell ref="F2:F3"/>
    <mergeCell ref="G2:G3"/>
    <mergeCell ref="H2:H3"/>
    <mergeCell ref="I2:I3"/>
  </mergeCell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G69"/>
  <sheetViews>
    <sheetView showZeros="0" tabSelected="1" workbookViewId="0">
      <pane xSplit="4" ySplit="8" topLeftCell="E36" activePane="bottomRight" state="frozen"/>
      <selection pane="topRight" activeCell="E1" sqref="E1"/>
      <selection pane="bottomLeft" activeCell="A9" sqref="A9"/>
      <selection pane="bottomRight" activeCell="F14" sqref="F14"/>
    </sheetView>
  </sheetViews>
  <sheetFormatPr defaultColWidth="7.5" defaultRowHeight="15.3"/>
  <cols>
    <col min="1" max="1" width="4.54296875" style="117" customWidth="1"/>
    <col min="2" max="2" width="33.54296875" style="115" bestFit="1" customWidth="1"/>
    <col min="3" max="3" width="5.5" style="116" bestFit="1" customWidth="1"/>
    <col min="4" max="4" width="9.953125" style="115" bestFit="1" customWidth="1"/>
    <col min="5" max="5" width="8.36328125" style="115" customWidth="1"/>
    <col min="6" max="6" width="7.6328125" style="115" bestFit="1" customWidth="1"/>
    <col min="7" max="7" width="7.26953125" style="115" bestFit="1" customWidth="1"/>
    <col min="8" max="8" width="6.7265625" style="115" bestFit="1" customWidth="1"/>
    <col min="9" max="9" width="8.36328125" style="115" bestFit="1" customWidth="1"/>
    <col min="10" max="10" width="7.5" style="115" bestFit="1" customWidth="1"/>
    <col min="11" max="15" width="6.7265625" style="115" bestFit="1" customWidth="1"/>
    <col min="16" max="16" width="8.26953125" style="115" bestFit="1" customWidth="1"/>
    <col min="17" max="17" width="8.453125" style="115" bestFit="1" customWidth="1"/>
    <col min="18" max="20" width="6.7265625" style="115" bestFit="1" customWidth="1"/>
    <col min="21" max="21" width="8.6328125" style="115" bestFit="1" customWidth="1"/>
    <col min="22" max="22" width="6.953125" style="115" bestFit="1" customWidth="1"/>
    <col min="23" max="23" width="9.40625" style="115" bestFit="1" customWidth="1"/>
    <col min="24" max="24" width="6.7265625" style="115" bestFit="1" customWidth="1"/>
    <col min="25" max="26" width="7.26953125" style="115" bestFit="1" customWidth="1"/>
    <col min="27" max="30" width="7.1328125" style="115" bestFit="1" customWidth="1"/>
    <col min="31" max="31" width="7.26953125" style="115" bestFit="1" customWidth="1"/>
    <col min="32" max="32" width="8.26953125" style="115" bestFit="1" customWidth="1"/>
    <col min="33" max="33" width="7.36328125" style="115" bestFit="1" customWidth="1"/>
    <col min="34" max="256" width="7.5" style="115"/>
    <col min="257" max="257" width="4.54296875" style="115" customWidth="1"/>
    <col min="258" max="258" width="33.54296875" style="115" bestFit="1" customWidth="1"/>
    <col min="259" max="259" width="5.5" style="115" bestFit="1" customWidth="1"/>
    <col min="260" max="260" width="9.953125" style="115" bestFit="1" customWidth="1"/>
    <col min="261" max="261" width="9.953125" style="115" customWidth="1"/>
    <col min="262" max="263" width="8.54296875" style="115" bestFit="1" customWidth="1"/>
    <col min="264" max="264" width="8.86328125" style="115" customWidth="1"/>
    <col min="265" max="276" width="8.54296875" style="115" bestFit="1" customWidth="1"/>
    <col min="277" max="277" width="9.453125" style="115" bestFit="1" customWidth="1"/>
    <col min="278" max="278" width="10.04296875" style="115" bestFit="1" customWidth="1"/>
    <col min="279" max="279" width="9.58984375" style="115" bestFit="1" customWidth="1"/>
    <col min="280" max="280" width="9.81640625" style="115" bestFit="1" customWidth="1"/>
    <col min="281" max="281" width="8.86328125" style="115" customWidth="1"/>
    <col min="282" max="282" width="8.54296875" style="115" bestFit="1" customWidth="1"/>
    <col min="283" max="286" width="7.1328125" style="115" bestFit="1" customWidth="1"/>
    <col min="287" max="288" width="8.54296875" style="115" bestFit="1" customWidth="1"/>
    <col min="289" max="289" width="7.36328125" style="115" bestFit="1" customWidth="1"/>
    <col min="290" max="512" width="7.5" style="115"/>
    <col min="513" max="513" width="4.54296875" style="115" customWidth="1"/>
    <col min="514" max="514" width="33.54296875" style="115" bestFit="1" customWidth="1"/>
    <col min="515" max="515" width="5.5" style="115" bestFit="1" customWidth="1"/>
    <col min="516" max="516" width="9.953125" style="115" bestFit="1" customWidth="1"/>
    <col min="517" max="517" width="9.953125" style="115" customWidth="1"/>
    <col min="518" max="519" width="8.54296875" style="115" bestFit="1" customWidth="1"/>
    <col min="520" max="520" width="8.86328125" style="115" customWidth="1"/>
    <col min="521" max="532" width="8.54296875" style="115" bestFit="1" customWidth="1"/>
    <col min="533" max="533" width="9.453125" style="115" bestFit="1" customWidth="1"/>
    <col min="534" max="534" width="10.04296875" style="115" bestFit="1" customWidth="1"/>
    <col min="535" max="535" width="9.58984375" style="115" bestFit="1" customWidth="1"/>
    <col min="536" max="536" width="9.81640625" style="115" bestFit="1" customWidth="1"/>
    <col min="537" max="537" width="8.86328125" style="115" customWidth="1"/>
    <col min="538" max="538" width="8.54296875" style="115" bestFit="1" customWidth="1"/>
    <col min="539" max="542" width="7.1328125" style="115" bestFit="1" customWidth="1"/>
    <col min="543" max="544" width="8.54296875" style="115" bestFit="1" customWidth="1"/>
    <col min="545" max="545" width="7.36328125" style="115" bestFit="1" customWidth="1"/>
    <col min="546" max="768" width="7.5" style="115"/>
    <col min="769" max="769" width="4.54296875" style="115" customWidth="1"/>
    <col min="770" max="770" width="33.54296875" style="115" bestFit="1" customWidth="1"/>
    <col min="771" max="771" width="5.5" style="115" bestFit="1" customWidth="1"/>
    <col min="772" max="772" width="9.953125" style="115" bestFit="1" customWidth="1"/>
    <col min="773" max="773" width="9.953125" style="115" customWidth="1"/>
    <col min="774" max="775" width="8.54296875" style="115" bestFit="1" customWidth="1"/>
    <col min="776" max="776" width="8.86328125" style="115" customWidth="1"/>
    <col min="777" max="788" width="8.54296875" style="115" bestFit="1" customWidth="1"/>
    <col min="789" max="789" width="9.453125" style="115" bestFit="1" customWidth="1"/>
    <col min="790" max="790" width="10.04296875" style="115" bestFit="1" customWidth="1"/>
    <col min="791" max="791" width="9.58984375" style="115" bestFit="1" customWidth="1"/>
    <col min="792" max="792" width="9.81640625" style="115" bestFit="1" customWidth="1"/>
    <col min="793" max="793" width="8.86328125" style="115" customWidth="1"/>
    <col min="794" max="794" width="8.54296875" style="115" bestFit="1" customWidth="1"/>
    <col min="795" max="798" width="7.1328125" style="115" bestFit="1" customWidth="1"/>
    <col min="799" max="800" width="8.54296875" style="115" bestFit="1" customWidth="1"/>
    <col min="801" max="801" width="7.36328125" style="115" bestFit="1" customWidth="1"/>
    <col min="802" max="1024" width="7.5" style="115"/>
    <col min="1025" max="1025" width="4.54296875" style="115" customWidth="1"/>
    <col min="1026" max="1026" width="33.54296875" style="115" bestFit="1" customWidth="1"/>
    <col min="1027" max="1027" width="5.5" style="115" bestFit="1" customWidth="1"/>
    <col min="1028" max="1028" width="9.953125" style="115" bestFit="1" customWidth="1"/>
    <col min="1029" max="1029" width="9.953125" style="115" customWidth="1"/>
    <col min="1030" max="1031" width="8.54296875" style="115" bestFit="1" customWidth="1"/>
    <col min="1032" max="1032" width="8.86328125" style="115" customWidth="1"/>
    <col min="1033" max="1044" width="8.54296875" style="115" bestFit="1" customWidth="1"/>
    <col min="1045" max="1045" width="9.453125" style="115" bestFit="1" customWidth="1"/>
    <col min="1046" max="1046" width="10.04296875" style="115" bestFit="1" customWidth="1"/>
    <col min="1047" max="1047" width="9.58984375" style="115" bestFit="1" customWidth="1"/>
    <col min="1048" max="1048" width="9.81640625" style="115" bestFit="1" customWidth="1"/>
    <col min="1049" max="1049" width="8.86328125" style="115" customWidth="1"/>
    <col min="1050" max="1050" width="8.54296875" style="115" bestFit="1" customWidth="1"/>
    <col min="1051" max="1054" width="7.1328125" style="115" bestFit="1" customWidth="1"/>
    <col min="1055" max="1056" width="8.54296875" style="115" bestFit="1" customWidth="1"/>
    <col min="1057" max="1057" width="7.36328125" style="115" bestFit="1" customWidth="1"/>
    <col min="1058" max="1280" width="7.5" style="115"/>
    <col min="1281" max="1281" width="4.54296875" style="115" customWidth="1"/>
    <col min="1282" max="1282" width="33.54296875" style="115" bestFit="1" customWidth="1"/>
    <col min="1283" max="1283" width="5.5" style="115" bestFit="1" customWidth="1"/>
    <col min="1284" max="1284" width="9.953125" style="115" bestFit="1" customWidth="1"/>
    <col min="1285" max="1285" width="9.953125" style="115" customWidth="1"/>
    <col min="1286" max="1287" width="8.54296875" style="115" bestFit="1" customWidth="1"/>
    <col min="1288" max="1288" width="8.86328125" style="115" customWidth="1"/>
    <col min="1289" max="1300" width="8.54296875" style="115" bestFit="1" customWidth="1"/>
    <col min="1301" max="1301" width="9.453125" style="115" bestFit="1" customWidth="1"/>
    <col min="1302" max="1302" width="10.04296875" style="115" bestFit="1" customWidth="1"/>
    <col min="1303" max="1303" width="9.58984375" style="115" bestFit="1" customWidth="1"/>
    <col min="1304" max="1304" width="9.81640625" style="115" bestFit="1" customWidth="1"/>
    <col min="1305" max="1305" width="8.86328125" style="115" customWidth="1"/>
    <col min="1306" max="1306" width="8.54296875" style="115" bestFit="1" customWidth="1"/>
    <col min="1307" max="1310" width="7.1328125" style="115" bestFit="1" customWidth="1"/>
    <col min="1311" max="1312" width="8.54296875" style="115" bestFit="1" customWidth="1"/>
    <col min="1313" max="1313" width="7.36328125" style="115" bestFit="1" customWidth="1"/>
    <col min="1314" max="1536" width="7.5" style="115"/>
    <col min="1537" max="1537" width="4.54296875" style="115" customWidth="1"/>
    <col min="1538" max="1538" width="33.54296875" style="115" bestFit="1" customWidth="1"/>
    <col min="1539" max="1539" width="5.5" style="115" bestFit="1" customWidth="1"/>
    <col min="1540" max="1540" width="9.953125" style="115" bestFit="1" customWidth="1"/>
    <col min="1541" max="1541" width="9.953125" style="115" customWidth="1"/>
    <col min="1542" max="1543" width="8.54296875" style="115" bestFit="1" customWidth="1"/>
    <col min="1544" max="1544" width="8.86328125" style="115" customWidth="1"/>
    <col min="1545" max="1556" width="8.54296875" style="115" bestFit="1" customWidth="1"/>
    <col min="1557" max="1557" width="9.453125" style="115" bestFit="1" customWidth="1"/>
    <col min="1558" max="1558" width="10.04296875" style="115" bestFit="1" customWidth="1"/>
    <col min="1559" max="1559" width="9.58984375" style="115" bestFit="1" customWidth="1"/>
    <col min="1560" max="1560" width="9.81640625" style="115" bestFit="1" customWidth="1"/>
    <col min="1561" max="1561" width="8.86328125" style="115" customWidth="1"/>
    <col min="1562" max="1562" width="8.54296875" style="115" bestFit="1" customWidth="1"/>
    <col min="1563" max="1566" width="7.1328125" style="115" bestFit="1" customWidth="1"/>
    <col min="1567" max="1568" width="8.54296875" style="115" bestFit="1" customWidth="1"/>
    <col min="1569" max="1569" width="7.36328125" style="115" bestFit="1" customWidth="1"/>
    <col min="1570" max="1792" width="7.5" style="115"/>
    <col min="1793" max="1793" width="4.54296875" style="115" customWidth="1"/>
    <col min="1794" max="1794" width="33.54296875" style="115" bestFit="1" customWidth="1"/>
    <col min="1795" max="1795" width="5.5" style="115" bestFit="1" customWidth="1"/>
    <col min="1796" max="1796" width="9.953125" style="115" bestFit="1" customWidth="1"/>
    <col min="1797" max="1797" width="9.953125" style="115" customWidth="1"/>
    <col min="1798" max="1799" width="8.54296875" style="115" bestFit="1" customWidth="1"/>
    <col min="1800" max="1800" width="8.86328125" style="115" customWidth="1"/>
    <col min="1801" max="1812" width="8.54296875" style="115" bestFit="1" customWidth="1"/>
    <col min="1813" max="1813" width="9.453125" style="115" bestFit="1" customWidth="1"/>
    <col min="1814" max="1814" width="10.04296875" style="115" bestFit="1" customWidth="1"/>
    <col min="1815" max="1815" width="9.58984375" style="115" bestFit="1" customWidth="1"/>
    <col min="1816" max="1816" width="9.81640625" style="115" bestFit="1" customWidth="1"/>
    <col min="1817" max="1817" width="8.86328125" style="115" customWidth="1"/>
    <col min="1818" max="1818" width="8.54296875" style="115" bestFit="1" customWidth="1"/>
    <col min="1819" max="1822" width="7.1328125" style="115" bestFit="1" customWidth="1"/>
    <col min="1823" max="1824" width="8.54296875" style="115" bestFit="1" customWidth="1"/>
    <col min="1825" max="1825" width="7.36328125" style="115" bestFit="1" customWidth="1"/>
    <col min="1826" max="2048" width="7.5" style="115"/>
    <col min="2049" max="2049" width="4.54296875" style="115" customWidth="1"/>
    <col min="2050" max="2050" width="33.54296875" style="115" bestFit="1" customWidth="1"/>
    <col min="2051" max="2051" width="5.5" style="115" bestFit="1" customWidth="1"/>
    <col min="2052" max="2052" width="9.953125" style="115" bestFit="1" customWidth="1"/>
    <col min="2053" max="2053" width="9.953125" style="115" customWidth="1"/>
    <col min="2054" max="2055" width="8.54296875" style="115" bestFit="1" customWidth="1"/>
    <col min="2056" max="2056" width="8.86328125" style="115" customWidth="1"/>
    <col min="2057" max="2068" width="8.54296875" style="115" bestFit="1" customWidth="1"/>
    <col min="2069" max="2069" width="9.453125" style="115" bestFit="1" customWidth="1"/>
    <col min="2070" max="2070" width="10.04296875" style="115" bestFit="1" customWidth="1"/>
    <col min="2071" max="2071" width="9.58984375" style="115" bestFit="1" customWidth="1"/>
    <col min="2072" max="2072" width="9.81640625" style="115" bestFit="1" customWidth="1"/>
    <col min="2073" max="2073" width="8.86328125" style="115" customWidth="1"/>
    <col min="2074" max="2074" width="8.54296875" style="115" bestFit="1" customWidth="1"/>
    <col min="2075" max="2078" width="7.1328125" style="115" bestFit="1" customWidth="1"/>
    <col min="2079" max="2080" width="8.54296875" style="115" bestFit="1" customWidth="1"/>
    <col min="2081" max="2081" width="7.36328125" style="115" bestFit="1" customWidth="1"/>
    <col min="2082" max="2304" width="7.5" style="115"/>
    <col min="2305" max="2305" width="4.54296875" style="115" customWidth="1"/>
    <col min="2306" max="2306" width="33.54296875" style="115" bestFit="1" customWidth="1"/>
    <col min="2307" max="2307" width="5.5" style="115" bestFit="1" customWidth="1"/>
    <col min="2308" max="2308" width="9.953125" style="115" bestFit="1" customWidth="1"/>
    <col min="2309" max="2309" width="9.953125" style="115" customWidth="1"/>
    <col min="2310" max="2311" width="8.54296875" style="115" bestFit="1" customWidth="1"/>
    <col min="2312" max="2312" width="8.86328125" style="115" customWidth="1"/>
    <col min="2313" max="2324" width="8.54296875" style="115" bestFit="1" customWidth="1"/>
    <col min="2325" max="2325" width="9.453125" style="115" bestFit="1" customWidth="1"/>
    <col min="2326" max="2326" width="10.04296875" style="115" bestFit="1" customWidth="1"/>
    <col min="2327" max="2327" width="9.58984375" style="115" bestFit="1" customWidth="1"/>
    <col min="2328" max="2328" width="9.81640625" style="115" bestFit="1" customWidth="1"/>
    <col min="2329" max="2329" width="8.86328125" style="115" customWidth="1"/>
    <col min="2330" max="2330" width="8.54296875" style="115" bestFit="1" customWidth="1"/>
    <col min="2331" max="2334" width="7.1328125" style="115" bestFit="1" customWidth="1"/>
    <col min="2335" max="2336" width="8.54296875" style="115" bestFit="1" customWidth="1"/>
    <col min="2337" max="2337" width="7.36328125" style="115" bestFit="1" customWidth="1"/>
    <col min="2338" max="2560" width="7.5" style="115"/>
    <col min="2561" max="2561" width="4.54296875" style="115" customWidth="1"/>
    <col min="2562" max="2562" width="33.54296875" style="115" bestFit="1" customWidth="1"/>
    <col min="2563" max="2563" width="5.5" style="115" bestFit="1" customWidth="1"/>
    <col min="2564" max="2564" width="9.953125" style="115" bestFit="1" customWidth="1"/>
    <col min="2565" max="2565" width="9.953125" style="115" customWidth="1"/>
    <col min="2566" max="2567" width="8.54296875" style="115" bestFit="1" customWidth="1"/>
    <col min="2568" max="2568" width="8.86328125" style="115" customWidth="1"/>
    <col min="2569" max="2580" width="8.54296875" style="115" bestFit="1" customWidth="1"/>
    <col min="2581" max="2581" width="9.453125" style="115" bestFit="1" customWidth="1"/>
    <col min="2582" max="2582" width="10.04296875" style="115" bestFit="1" customWidth="1"/>
    <col min="2583" max="2583" width="9.58984375" style="115" bestFit="1" customWidth="1"/>
    <col min="2584" max="2584" width="9.81640625" style="115" bestFit="1" customWidth="1"/>
    <col min="2585" max="2585" width="8.86328125" style="115" customWidth="1"/>
    <col min="2586" max="2586" width="8.54296875" style="115" bestFit="1" customWidth="1"/>
    <col min="2587" max="2590" width="7.1328125" style="115" bestFit="1" customWidth="1"/>
    <col min="2591" max="2592" width="8.54296875" style="115" bestFit="1" customWidth="1"/>
    <col min="2593" max="2593" width="7.36328125" style="115" bestFit="1" customWidth="1"/>
    <col min="2594" max="2816" width="7.5" style="115"/>
    <col min="2817" max="2817" width="4.54296875" style="115" customWidth="1"/>
    <col min="2818" max="2818" width="33.54296875" style="115" bestFit="1" customWidth="1"/>
    <col min="2819" max="2819" width="5.5" style="115" bestFit="1" customWidth="1"/>
    <col min="2820" max="2820" width="9.953125" style="115" bestFit="1" customWidth="1"/>
    <col min="2821" max="2821" width="9.953125" style="115" customWidth="1"/>
    <col min="2822" max="2823" width="8.54296875" style="115" bestFit="1" customWidth="1"/>
    <col min="2824" max="2824" width="8.86328125" style="115" customWidth="1"/>
    <col min="2825" max="2836" width="8.54296875" style="115" bestFit="1" customWidth="1"/>
    <col min="2837" max="2837" width="9.453125" style="115" bestFit="1" customWidth="1"/>
    <col min="2838" max="2838" width="10.04296875" style="115" bestFit="1" customWidth="1"/>
    <col min="2839" max="2839" width="9.58984375" style="115" bestFit="1" customWidth="1"/>
    <col min="2840" max="2840" width="9.81640625" style="115" bestFit="1" customWidth="1"/>
    <col min="2841" max="2841" width="8.86328125" style="115" customWidth="1"/>
    <col min="2842" max="2842" width="8.54296875" style="115" bestFit="1" customWidth="1"/>
    <col min="2843" max="2846" width="7.1328125" style="115" bestFit="1" customWidth="1"/>
    <col min="2847" max="2848" width="8.54296875" style="115" bestFit="1" customWidth="1"/>
    <col min="2849" max="2849" width="7.36328125" style="115" bestFit="1" customWidth="1"/>
    <col min="2850" max="3072" width="7.5" style="115"/>
    <col min="3073" max="3073" width="4.54296875" style="115" customWidth="1"/>
    <col min="3074" max="3074" width="33.54296875" style="115" bestFit="1" customWidth="1"/>
    <col min="3075" max="3075" width="5.5" style="115" bestFit="1" customWidth="1"/>
    <col min="3076" max="3076" width="9.953125" style="115" bestFit="1" customWidth="1"/>
    <col min="3077" max="3077" width="9.953125" style="115" customWidth="1"/>
    <col min="3078" max="3079" width="8.54296875" style="115" bestFit="1" customWidth="1"/>
    <col min="3080" max="3080" width="8.86328125" style="115" customWidth="1"/>
    <col min="3081" max="3092" width="8.54296875" style="115" bestFit="1" customWidth="1"/>
    <col min="3093" max="3093" width="9.453125" style="115" bestFit="1" customWidth="1"/>
    <col min="3094" max="3094" width="10.04296875" style="115" bestFit="1" customWidth="1"/>
    <col min="3095" max="3095" width="9.58984375" style="115" bestFit="1" customWidth="1"/>
    <col min="3096" max="3096" width="9.81640625" style="115" bestFit="1" customWidth="1"/>
    <col min="3097" max="3097" width="8.86328125" style="115" customWidth="1"/>
    <col min="3098" max="3098" width="8.54296875" style="115" bestFit="1" customWidth="1"/>
    <col min="3099" max="3102" width="7.1328125" style="115" bestFit="1" customWidth="1"/>
    <col min="3103" max="3104" width="8.54296875" style="115" bestFit="1" customWidth="1"/>
    <col min="3105" max="3105" width="7.36328125" style="115" bestFit="1" customWidth="1"/>
    <col min="3106" max="3328" width="7.5" style="115"/>
    <col min="3329" max="3329" width="4.54296875" style="115" customWidth="1"/>
    <col min="3330" max="3330" width="33.54296875" style="115" bestFit="1" customWidth="1"/>
    <col min="3331" max="3331" width="5.5" style="115" bestFit="1" customWidth="1"/>
    <col min="3332" max="3332" width="9.953125" style="115" bestFit="1" customWidth="1"/>
    <col min="3333" max="3333" width="9.953125" style="115" customWidth="1"/>
    <col min="3334" max="3335" width="8.54296875" style="115" bestFit="1" customWidth="1"/>
    <col min="3336" max="3336" width="8.86328125" style="115" customWidth="1"/>
    <col min="3337" max="3348" width="8.54296875" style="115" bestFit="1" customWidth="1"/>
    <col min="3349" max="3349" width="9.453125" style="115" bestFit="1" customWidth="1"/>
    <col min="3350" max="3350" width="10.04296875" style="115" bestFit="1" customWidth="1"/>
    <col min="3351" max="3351" width="9.58984375" style="115" bestFit="1" customWidth="1"/>
    <col min="3352" max="3352" width="9.81640625" style="115" bestFit="1" customWidth="1"/>
    <col min="3353" max="3353" width="8.86328125" style="115" customWidth="1"/>
    <col min="3354" max="3354" width="8.54296875" style="115" bestFit="1" customWidth="1"/>
    <col min="3355" max="3358" width="7.1328125" style="115" bestFit="1" customWidth="1"/>
    <col min="3359" max="3360" width="8.54296875" style="115" bestFit="1" customWidth="1"/>
    <col min="3361" max="3361" width="7.36328125" style="115" bestFit="1" customWidth="1"/>
    <col min="3362" max="3584" width="7.5" style="115"/>
    <col min="3585" max="3585" width="4.54296875" style="115" customWidth="1"/>
    <col min="3586" max="3586" width="33.54296875" style="115" bestFit="1" customWidth="1"/>
    <col min="3587" max="3587" width="5.5" style="115" bestFit="1" customWidth="1"/>
    <col min="3588" max="3588" width="9.953125" style="115" bestFit="1" customWidth="1"/>
    <col min="3589" max="3589" width="9.953125" style="115" customWidth="1"/>
    <col min="3590" max="3591" width="8.54296875" style="115" bestFit="1" customWidth="1"/>
    <col min="3592" max="3592" width="8.86328125" style="115" customWidth="1"/>
    <col min="3593" max="3604" width="8.54296875" style="115" bestFit="1" customWidth="1"/>
    <col min="3605" max="3605" width="9.453125" style="115" bestFit="1" customWidth="1"/>
    <col min="3606" max="3606" width="10.04296875" style="115" bestFit="1" customWidth="1"/>
    <col min="3607" max="3607" width="9.58984375" style="115" bestFit="1" customWidth="1"/>
    <col min="3608" max="3608" width="9.81640625" style="115" bestFit="1" customWidth="1"/>
    <col min="3609" max="3609" width="8.86328125" style="115" customWidth="1"/>
    <col min="3610" max="3610" width="8.54296875" style="115" bestFit="1" customWidth="1"/>
    <col min="3611" max="3614" width="7.1328125" style="115" bestFit="1" customWidth="1"/>
    <col min="3615" max="3616" width="8.54296875" style="115" bestFit="1" customWidth="1"/>
    <col min="3617" max="3617" width="7.36328125" style="115" bestFit="1" customWidth="1"/>
    <col min="3618" max="3840" width="7.5" style="115"/>
    <col min="3841" max="3841" width="4.54296875" style="115" customWidth="1"/>
    <col min="3842" max="3842" width="33.54296875" style="115" bestFit="1" customWidth="1"/>
    <col min="3843" max="3843" width="5.5" style="115" bestFit="1" customWidth="1"/>
    <col min="3844" max="3844" width="9.953125" style="115" bestFit="1" customWidth="1"/>
    <col min="3845" max="3845" width="9.953125" style="115" customWidth="1"/>
    <col min="3846" max="3847" width="8.54296875" style="115" bestFit="1" customWidth="1"/>
    <col min="3848" max="3848" width="8.86328125" style="115" customWidth="1"/>
    <col min="3849" max="3860" width="8.54296875" style="115" bestFit="1" customWidth="1"/>
    <col min="3861" max="3861" width="9.453125" style="115" bestFit="1" customWidth="1"/>
    <col min="3862" max="3862" width="10.04296875" style="115" bestFit="1" customWidth="1"/>
    <col min="3863" max="3863" width="9.58984375" style="115" bestFit="1" customWidth="1"/>
    <col min="3864" max="3864" width="9.81640625" style="115" bestFit="1" customWidth="1"/>
    <col min="3865" max="3865" width="8.86328125" style="115" customWidth="1"/>
    <col min="3866" max="3866" width="8.54296875" style="115" bestFit="1" customWidth="1"/>
    <col min="3867" max="3870" width="7.1328125" style="115" bestFit="1" customWidth="1"/>
    <col min="3871" max="3872" width="8.54296875" style="115" bestFit="1" customWidth="1"/>
    <col min="3873" max="3873" width="7.36328125" style="115" bestFit="1" customWidth="1"/>
    <col min="3874" max="4096" width="7.5" style="115"/>
    <col min="4097" max="4097" width="4.54296875" style="115" customWidth="1"/>
    <col min="4098" max="4098" width="33.54296875" style="115" bestFit="1" customWidth="1"/>
    <col min="4099" max="4099" width="5.5" style="115" bestFit="1" customWidth="1"/>
    <col min="4100" max="4100" width="9.953125" style="115" bestFit="1" customWidth="1"/>
    <col min="4101" max="4101" width="9.953125" style="115" customWidth="1"/>
    <col min="4102" max="4103" width="8.54296875" style="115" bestFit="1" customWidth="1"/>
    <col min="4104" max="4104" width="8.86328125" style="115" customWidth="1"/>
    <col min="4105" max="4116" width="8.54296875" style="115" bestFit="1" customWidth="1"/>
    <col min="4117" max="4117" width="9.453125" style="115" bestFit="1" customWidth="1"/>
    <col min="4118" max="4118" width="10.04296875" style="115" bestFit="1" customWidth="1"/>
    <col min="4119" max="4119" width="9.58984375" style="115" bestFit="1" customWidth="1"/>
    <col min="4120" max="4120" width="9.81640625" style="115" bestFit="1" customWidth="1"/>
    <col min="4121" max="4121" width="8.86328125" style="115" customWidth="1"/>
    <col min="4122" max="4122" width="8.54296875" style="115" bestFit="1" customWidth="1"/>
    <col min="4123" max="4126" width="7.1328125" style="115" bestFit="1" customWidth="1"/>
    <col min="4127" max="4128" width="8.54296875" style="115" bestFit="1" customWidth="1"/>
    <col min="4129" max="4129" width="7.36328125" style="115" bestFit="1" customWidth="1"/>
    <col min="4130" max="4352" width="7.5" style="115"/>
    <col min="4353" max="4353" width="4.54296875" style="115" customWidth="1"/>
    <col min="4354" max="4354" width="33.54296875" style="115" bestFit="1" customWidth="1"/>
    <col min="4355" max="4355" width="5.5" style="115" bestFit="1" customWidth="1"/>
    <col min="4356" max="4356" width="9.953125" style="115" bestFit="1" customWidth="1"/>
    <col min="4357" max="4357" width="9.953125" style="115" customWidth="1"/>
    <col min="4358" max="4359" width="8.54296875" style="115" bestFit="1" customWidth="1"/>
    <col min="4360" max="4360" width="8.86328125" style="115" customWidth="1"/>
    <col min="4361" max="4372" width="8.54296875" style="115" bestFit="1" customWidth="1"/>
    <col min="4373" max="4373" width="9.453125" style="115" bestFit="1" customWidth="1"/>
    <col min="4374" max="4374" width="10.04296875" style="115" bestFit="1" customWidth="1"/>
    <col min="4375" max="4375" width="9.58984375" style="115" bestFit="1" customWidth="1"/>
    <col min="4376" max="4376" width="9.81640625" style="115" bestFit="1" customWidth="1"/>
    <col min="4377" max="4377" width="8.86328125" style="115" customWidth="1"/>
    <col min="4378" max="4378" width="8.54296875" style="115" bestFit="1" customWidth="1"/>
    <col min="4379" max="4382" width="7.1328125" style="115" bestFit="1" customWidth="1"/>
    <col min="4383" max="4384" width="8.54296875" style="115" bestFit="1" customWidth="1"/>
    <col min="4385" max="4385" width="7.36328125" style="115" bestFit="1" customWidth="1"/>
    <col min="4386" max="4608" width="7.5" style="115"/>
    <col min="4609" max="4609" width="4.54296875" style="115" customWidth="1"/>
    <col min="4610" max="4610" width="33.54296875" style="115" bestFit="1" customWidth="1"/>
    <col min="4611" max="4611" width="5.5" style="115" bestFit="1" customWidth="1"/>
    <col min="4612" max="4612" width="9.953125" style="115" bestFit="1" customWidth="1"/>
    <col min="4613" max="4613" width="9.953125" style="115" customWidth="1"/>
    <col min="4614" max="4615" width="8.54296875" style="115" bestFit="1" customWidth="1"/>
    <col min="4616" max="4616" width="8.86328125" style="115" customWidth="1"/>
    <col min="4617" max="4628" width="8.54296875" style="115" bestFit="1" customWidth="1"/>
    <col min="4629" max="4629" width="9.453125" style="115" bestFit="1" customWidth="1"/>
    <col min="4630" max="4630" width="10.04296875" style="115" bestFit="1" customWidth="1"/>
    <col min="4631" max="4631" width="9.58984375" style="115" bestFit="1" customWidth="1"/>
    <col min="4632" max="4632" width="9.81640625" style="115" bestFit="1" customWidth="1"/>
    <col min="4633" max="4633" width="8.86328125" style="115" customWidth="1"/>
    <col min="4634" max="4634" width="8.54296875" style="115" bestFit="1" customWidth="1"/>
    <col min="4635" max="4638" width="7.1328125" style="115" bestFit="1" customWidth="1"/>
    <col min="4639" max="4640" width="8.54296875" style="115" bestFit="1" customWidth="1"/>
    <col min="4641" max="4641" width="7.36328125" style="115" bestFit="1" customWidth="1"/>
    <col min="4642" max="4864" width="7.5" style="115"/>
    <col min="4865" max="4865" width="4.54296875" style="115" customWidth="1"/>
    <col min="4866" max="4866" width="33.54296875" style="115" bestFit="1" customWidth="1"/>
    <col min="4867" max="4867" width="5.5" style="115" bestFit="1" customWidth="1"/>
    <col min="4868" max="4868" width="9.953125" style="115" bestFit="1" customWidth="1"/>
    <col min="4869" max="4869" width="9.953125" style="115" customWidth="1"/>
    <col min="4870" max="4871" width="8.54296875" style="115" bestFit="1" customWidth="1"/>
    <col min="4872" max="4872" width="8.86328125" style="115" customWidth="1"/>
    <col min="4873" max="4884" width="8.54296875" style="115" bestFit="1" customWidth="1"/>
    <col min="4885" max="4885" width="9.453125" style="115" bestFit="1" customWidth="1"/>
    <col min="4886" max="4886" width="10.04296875" style="115" bestFit="1" customWidth="1"/>
    <col min="4887" max="4887" width="9.58984375" style="115" bestFit="1" customWidth="1"/>
    <col min="4888" max="4888" width="9.81640625" style="115" bestFit="1" customWidth="1"/>
    <col min="4889" max="4889" width="8.86328125" style="115" customWidth="1"/>
    <col min="4890" max="4890" width="8.54296875" style="115" bestFit="1" customWidth="1"/>
    <col min="4891" max="4894" width="7.1328125" style="115" bestFit="1" customWidth="1"/>
    <col min="4895" max="4896" width="8.54296875" style="115" bestFit="1" customWidth="1"/>
    <col min="4897" max="4897" width="7.36328125" style="115" bestFit="1" customWidth="1"/>
    <col min="4898" max="5120" width="7.5" style="115"/>
    <col min="5121" max="5121" width="4.54296875" style="115" customWidth="1"/>
    <col min="5122" max="5122" width="33.54296875" style="115" bestFit="1" customWidth="1"/>
    <col min="5123" max="5123" width="5.5" style="115" bestFit="1" customWidth="1"/>
    <col min="5124" max="5124" width="9.953125" style="115" bestFit="1" customWidth="1"/>
    <col min="5125" max="5125" width="9.953125" style="115" customWidth="1"/>
    <col min="5126" max="5127" width="8.54296875" style="115" bestFit="1" customWidth="1"/>
    <col min="5128" max="5128" width="8.86328125" style="115" customWidth="1"/>
    <col min="5129" max="5140" width="8.54296875" style="115" bestFit="1" customWidth="1"/>
    <col min="5141" max="5141" width="9.453125" style="115" bestFit="1" customWidth="1"/>
    <col min="5142" max="5142" width="10.04296875" style="115" bestFit="1" customWidth="1"/>
    <col min="5143" max="5143" width="9.58984375" style="115" bestFit="1" customWidth="1"/>
    <col min="5144" max="5144" width="9.81640625" style="115" bestFit="1" customWidth="1"/>
    <col min="5145" max="5145" width="8.86328125" style="115" customWidth="1"/>
    <col min="5146" max="5146" width="8.54296875" style="115" bestFit="1" customWidth="1"/>
    <col min="5147" max="5150" width="7.1328125" style="115" bestFit="1" customWidth="1"/>
    <col min="5151" max="5152" width="8.54296875" style="115" bestFit="1" customWidth="1"/>
    <col min="5153" max="5153" width="7.36328125" style="115" bestFit="1" customWidth="1"/>
    <col min="5154" max="5376" width="7.5" style="115"/>
    <col min="5377" max="5377" width="4.54296875" style="115" customWidth="1"/>
    <col min="5378" max="5378" width="33.54296875" style="115" bestFit="1" customWidth="1"/>
    <col min="5379" max="5379" width="5.5" style="115" bestFit="1" customWidth="1"/>
    <col min="5380" max="5380" width="9.953125" style="115" bestFit="1" customWidth="1"/>
    <col min="5381" max="5381" width="9.953125" style="115" customWidth="1"/>
    <col min="5382" max="5383" width="8.54296875" style="115" bestFit="1" customWidth="1"/>
    <col min="5384" max="5384" width="8.86328125" style="115" customWidth="1"/>
    <col min="5385" max="5396" width="8.54296875" style="115" bestFit="1" customWidth="1"/>
    <col min="5397" max="5397" width="9.453125" style="115" bestFit="1" customWidth="1"/>
    <col min="5398" max="5398" width="10.04296875" style="115" bestFit="1" customWidth="1"/>
    <col min="5399" max="5399" width="9.58984375" style="115" bestFit="1" customWidth="1"/>
    <col min="5400" max="5400" width="9.81640625" style="115" bestFit="1" customWidth="1"/>
    <col min="5401" max="5401" width="8.86328125" style="115" customWidth="1"/>
    <col min="5402" max="5402" width="8.54296875" style="115" bestFit="1" customWidth="1"/>
    <col min="5403" max="5406" width="7.1328125" style="115" bestFit="1" customWidth="1"/>
    <col min="5407" max="5408" width="8.54296875" style="115" bestFit="1" customWidth="1"/>
    <col min="5409" max="5409" width="7.36328125" style="115" bestFit="1" customWidth="1"/>
    <col min="5410" max="5632" width="7.5" style="115"/>
    <col min="5633" max="5633" width="4.54296875" style="115" customWidth="1"/>
    <col min="5634" max="5634" width="33.54296875" style="115" bestFit="1" customWidth="1"/>
    <col min="5635" max="5635" width="5.5" style="115" bestFit="1" customWidth="1"/>
    <col min="5636" max="5636" width="9.953125" style="115" bestFit="1" customWidth="1"/>
    <col min="5637" max="5637" width="9.953125" style="115" customWidth="1"/>
    <col min="5638" max="5639" width="8.54296875" style="115" bestFit="1" customWidth="1"/>
    <col min="5640" max="5640" width="8.86328125" style="115" customWidth="1"/>
    <col min="5641" max="5652" width="8.54296875" style="115" bestFit="1" customWidth="1"/>
    <col min="5653" max="5653" width="9.453125" style="115" bestFit="1" customWidth="1"/>
    <col min="5654" max="5654" width="10.04296875" style="115" bestFit="1" customWidth="1"/>
    <col min="5655" max="5655" width="9.58984375" style="115" bestFit="1" customWidth="1"/>
    <col min="5656" max="5656" width="9.81640625" style="115" bestFit="1" customWidth="1"/>
    <col min="5657" max="5657" width="8.86328125" style="115" customWidth="1"/>
    <col min="5658" max="5658" width="8.54296875" style="115" bestFit="1" customWidth="1"/>
    <col min="5659" max="5662" width="7.1328125" style="115" bestFit="1" customWidth="1"/>
    <col min="5663" max="5664" width="8.54296875" style="115" bestFit="1" customWidth="1"/>
    <col min="5665" max="5665" width="7.36328125" style="115" bestFit="1" customWidth="1"/>
    <col min="5666" max="5888" width="7.5" style="115"/>
    <col min="5889" max="5889" width="4.54296875" style="115" customWidth="1"/>
    <col min="5890" max="5890" width="33.54296875" style="115" bestFit="1" customWidth="1"/>
    <col min="5891" max="5891" width="5.5" style="115" bestFit="1" customWidth="1"/>
    <col min="5892" max="5892" width="9.953125" style="115" bestFit="1" customWidth="1"/>
    <col min="5893" max="5893" width="9.953125" style="115" customWidth="1"/>
    <col min="5894" max="5895" width="8.54296875" style="115" bestFit="1" customWidth="1"/>
    <col min="5896" max="5896" width="8.86328125" style="115" customWidth="1"/>
    <col min="5897" max="5908" width="8.54296875" style="115" bestFit="1" customWidth="1"/>
    <col min="5909" max="5909" width="9.453125" style="115" bestFit="1" customWidth="1"/>
    <col min="5910" max="5910" width="10.04296875" style="115" bestFit="1" customWidth="1"/>
    <col min="5911" max="5911" width="9.58984375" style="115" bestFit="1" customWidth="1"/>
    <col min="5912" max="5912" width="9.81640625" style="115" bestFit="1" customWidth="1"/>
    <col min="5913" max="5913" width="8.86328125" style="115" customWidth="1"/>
    <col min="5914" max="5914" width="8.54296875" style="115" bestFit="1" customWidth="1"/>
    <col min="5915" max="5918" width="7.1328125" style="115" bestFit="1" customWidth="1"/>
    <col min="5919" max="5920" width="8.54296875" style="115" bestFit="1" customWidth="1"/>
    <col min="5921" max="5921" width="7.36328125" style="115" bestFit="1" customWidth="1"/>
    <col min="5922" max="6144" width="7.5" style="115"/>
    <col min="6145" max="6145" width="4.54296875" style="115" customWidth="1"/>
    <col min="6146" max="6146" width="33.54296875" style="115" bestFit="1" customWidth="1"/>
    <col min="6147" max="6147" width="5.5" style="115" bestFit="1" customWidth="1"/>
    <col min="6148" max="6148" width="9.953125" style="115" bestFit="1" customWidth="1"/>
    <col min="6149" max="6149" width="9.953125" style="115" customWidth="1"/>
    <col min="6150" max="6151" width="8.54296875" style="115" bestFit="1" customWidth="1"/>
    <col min="6152" max="6152" width="8.86328125" style="115" customWidth="1"/>
    <col min="6153" max="6164" width="8.54296875" style="115" bestFit="1" customWidth="1"/>
    <col min="6165" max="6165" width="9.453125" style="115" bestFit="1" customWidth="1"/>
    <col min="6166" max="6166" width="10.04296875" style="115" bestFit="1" customWidth="1"/>
    <col min="6167" max="6167" width="9.58984375" style="115" bestFit="1" customWidth="1"/>
    <col min="6168" max="6168" width="9.81640625" style="115" bestFit="1" customWidth="1"/>
    <col min="6169" max="6169" width="8.86328125" style="115" customWidth="1"/>
    <col min="6170" max="6170" width="8.54296875" style="115" bestFit="1" customWidth="1"/>
    <col min="6171" max="6174" width="7.1328125" style="115" bestFit="1" customWidth="1"/>
    <col min="6175" max="6176" width="8.54296875" style="115" bestFit="1" customWidth="1"/>
    <col min="6177" max="6177" width="7.36328125" style="115" bestFit="1" customWidth="1"/>
    <col min="6178" max="6400" width="7.5" style="115"/>
    <col min="6401" max="6401" width="4.54296875" style="115" customWidth="1"/>
    <col min="6402" max="6402" width="33.54296875" style="115" bestFit="1" customWidth="1"/>
    <col min="6403" max="6403" width="5.5" style="115" bestFit="1" customWidth="1"/>
    <col min="6404" max="6404" width="9.953125" style="115" bestFit="1" customWidth="1"/>
    <col min="6405" max="6405" width="9.953125" style="115" customWidth="1"/>
    <col min="6406" max="6407" width="8.54296875" style="115" bestFit="1" customWidth="1"/>
    <col min="6408" max="6408" width="8.86328125" style="115" customWidth="1"/>
    <col min="6409" max="6420" width="8.54296875" style="115" bestFit="1" customWidth="1"/>
    <col min="6421" max="6421" width="9.453125" style="115" bestFit="1" customWidth="1"/>
    <col min="6422" max="6422" width="10.04296875" style="115" bestFit="1" customWidth="1"/>
    <col min="6423" max="6423" width="9.58984375" style="115" bestFit="1" customWidth="1"/>
    <col min="6424" max="6424" width="9.81640625" style="115" bestFit="1" customWidth="1"/>
    <col min="6425" max="6425" width="8.86328125" style="115" customWidth="1"/>
    <col min="6426" max="6426" width="8.54296875" style="115" bestFit="1" customWidth="1"/>
    <col min="6427" max="6430" width="7.1328125" style="115" bestFit="1" customWidth="1"/>
    <col min="6431" max="6432" width="8.54296875" style="115" bestFit="1" customWidth="1"/>
    <col min="6433" max="6433" width="7.36328125" style="115" bestFit="1" customWidth="1"/>
    <col min="6434" max="6656" width="7.5" style="115"/>
    <col min="6657" max="6657" width="4.54296875" style="115" customWidth="1"/>
    <col min="6658" max="6658" width="33.54296875" style="115" bestFit="1" customWidth="1"/>
    <col min="6659" max="6659" width="5.5" style="115" bestFit="1" customWidth="1"/>
    <col min="6660" max="6660" width="9.953125" style="115" bestFit="1" customWidth="1"/>
    <col min="6661" max="6661" width="9.953125" style="115" customWidth="1"/>
    <col min="6662" max="6663" width="8.54296875" style="115" bestFit="1" customWidth="1"/>
    <col min="6664" max="6664" width="8.86328125" style="115" customWidth="1"/>
    <col min="6665" max="6676" width="8.54296875" style="115" bestFit="1" customWidth="1"/>
    <col min="6677" max="6677" width="9.453125" style="115" bestFit="1" customWidth="1"/>
    <col min="6678" max="6678" width="10.04296875" style="115" bestFit="1" customWidth="1"/>
    <col min="6679" max="6679" width="9.58984375" style="115" bestFit="1" customWidth="1"/>
    <col min="6680" max="6680" width="9.81640625" style="115" bestFit="1" customWidth="1"/>
    <col min="6681" max="6681" width="8.86328125" style="115" customWidth="1"/>
    <col min="6682" max="6682" width="8.54296875" style="115" bestFit="1" customWidth="1"/>
    <col min="6683" max="6686" width="7.1328125" style="115" bestFit="1" customWidth="1"/>
    <col min="6687" max="6688" width="8.54296875" style="115" bestFit="1" customWidth="1"/>
    <col min="6689" max="6689" width="7.36328125" style="115" bestFit="1" customWidth="1"/>
    <col min="6690" max="6912" width="7.5" style="115"/>
    <col min="6913" max="6913" width="4.54296875" style="115" customWidth="1"/>
    <col min="6914" max="6914" width="33.54296875" style="115" bestFit="1" customWidth="1"/>
    <col min="6915" max="6915" width="5.5" style="115" bestFit="1" customWidth="1"/>
    <col min="6916" max="6916" width="9.953125" style="115" bestFit="1" customWidth="1"/>
    <col min="6917" max="6917" width="9.953125" style="115" customWidth="1"/>
    <col min="6918" max="6919" width="8.54296875" style="115" bestFit="1" customWidth="1"/>
    <col min="6920" max="6920" width="8.86328125" style="115" customWidth="1"/>
    <col min="6921" max="6932" width="8.54296875" style="115" bestFit="1" customWidth="1"/>
    <col min="6933" max="6933" width="9.453125" style="115" bestFit="1" customWidth="1"/>
    <col min="6934" max="6934" width="10.04296875" style="115" bestFit="1" customWidth="1"/>
    <col min="6935" max="6935" width="9.58984375" style="115" bestFit="1" customWidth="1"/>
    <col min="6936" max="6936" width="9.81640625" style="115" bestFit="1" customWidth="1"/>
    <col min="6937" max="6937" width="8.86328125" style="115" customWidth="1"/>
    <col min="6938" max="6938" width="8.54296875" style="115" bestFit="1" customWidth="1"/>
    <col min="6939" max="6942" width="7.1328125" style="115" bestFit="1" customWidth="1"/>
    <col min="6943" max="6944" width="8.54296875" style="115" bestFit="1" customWidth="1"/>
    <col min="6945" max="6945" width="7.36328125" style="115" bestFit="1" customWidth="1"/>
    <col min="6946" max="7168" width="7.5" style="115"/>
    <col min="7169" max="7169" width="4.54296875" style="115" customWidth="1"/>
    <col min="7170" max="7170" width="33.54296875" style="115" bestFit="1" customWidth="1"/>
    <col min="7171" max="7171" width="5.5" style="115" bestFit="1" customWidth="1"/>
    <col min="7172" max="7172" width="9.953125" style="115" bestFit="1" customWidth="1"/>
    <col min="7173" max="7173" width="9.953125" style="115" customWidth="1"/>
    <col min="7174" max="7175" width="8.54296875" style="115" bestFit="1" customWidth="1"/>
    <col min="7176" max="7176" width="8.86328125" style="115" customWidth="1"/>
    <col min="7177" max="7188" width="8.54296875" style="115" bestFit="1" customWidth="1"/>
    <col min="7189" max="7189" width="9.453125" style="115" bestFit="1" customWidth="1"/>
    <col min="7190" max="7190" width="10.04296875" style="115" bestFit="1" customWidth="1"/>
    <col min="7191" max="7191" width="9.58984375" style="115" bestFit="1" customWidth="1"/>
    <col min="7192" max="7192" width="9.81640625" style="115" bestFit="1" customWidth="1"/>
    <col min="7193" max="7193" width="8.86328125" style="115" customWidth="1"/>
    <col min="7194" max="7194" width="8.54296875" style="115" bestFit="1" customWidth="1"/>
    <col min="7195" max="7198" width="7.1328125" style="115" bestFit="1" customWidth="1"/>
    <col min="7199" max="7200" width="8.54296875" style="115" bestFit="1" customWidth="1"/>
    <col min="7201" max="7201" width="7.36328125" style="115" bestFit="1" customWidth="1"/>
    <col min="7202" max="7424" width="7.5" style="115"/>
    <col min="7425" max="7425" width="4.54296875" style="115" customWidth="1"/>
    <col min="7426" max="7426" width="33.54296875" style="115" bestFit="1" customWidth="1"/>
    <col min="7427" max="7427" width="5.5" style="115" bestFit="1" customWidth="1"/>
    <col min="7428" max="7428" width="9.953125" style="115" bestFit="1" customWidth="1"/>
    <col min="7429" max="7429" width="9.953125" style="115" customWidth="1"/>
    <col min="7430" max="7431" width="8.54296875" style="115" bestFit="1" customWidth="1"/>
    <col min="7432" max="7432" width="8.86328125" style="115" customWidth="1"/>
    <col min="7433" max="7444" width="8.54296875" style="115" bestFit="1" customWidth="1"/>
    <col min="7445" max="7445" width="9.453125" style="115" bestFit="1" customWidth="1"/>
    <col min="7446" max="7446" width="10.04296875" style="115" bestFit="1" customWidth="1"/>
    <col min="7447" max="7447" width="9.58984375" style="115" bestFit="1" customWidth="1"/>
    <col min="7448" max="7448" width="9.81640625" style="115" bestFit="1" customWidth="1"/>
    <col min="7449" max="7449" width="8.86328125" style="115" customWidth="1"/>
    <col min="7450" max="7450" width="8.54296875" style="115" bestFit="1" customWidth="1"/>
    <col min="7451" max="7454" width="7.1328125" style="115" bestFit="1" customWidth="1"/>
    <col min="7455" max="7456" width="8.54296875" style="115" bestFit="1" customWidth="1"/>
    <col min="7457" max="7457" width="7.36328125" style="115" bestFit="1" customWidth="1"/>
    <col min="7458" max="7680" width="7.5" style="115"/>
    <col min="7681" max="7681" width="4.54296875" style="115" customWidth="1"/>
    <col min="7682" max="7682" width="33.54296875" style="115" bestFit="1" customWidth="1"/>
    <col min="7683" max="7683" width="5.5" style="115" bestFit="1" customWidth="1"/>
    <col min="7684" max="7684" width="9.953125" style="115" bestFit="1" customWidth="1"/>
    <col min="7685" max="7685" width="9.953125" style="115" customWidth="1"/>
    <col min="7686" max="7687" width="8.54296875" style="115" bestFit="1" customWidth="1"/>
    <col min="7688" max="7688" width="8.86328125" style="115" customWidth="1"/>
    <col min="7689" max="7700" width="8.54296875" style="115" bestFit="1" customWidth="1"/>
    <col min="7701" max="7701" width="9.453125" style="115" bestFit="1" customWidth="1"/>
    <col min="7702" max="7702" width="10.04296875" style="115" bestFit="1" customWidth="1"/>
    <col min="7703" max="7703" width="9.58984375" style="115" bestFit="1" customWidth="1"/>
    <col min="7704" max="7704" width="9.81640625" style="115" bestFit="1" customWidth="1"/>
    <col min="7705" max="7705" width="8.86328125" style="115" customWidth="1"/>
    <col min="7706" max="7706" width="8.54296875" style="115" bestFit="1" customWidth="1"/>
    <col min="7707" max="7710" width="7.1328125" style="115" bestFit="1" customWidth="1"/>
    <col min="7711" max="7712" width="8.54296875" style="115" bestFit="1" customWidth="1"/>
    <col min="7713" max="7713" width="7.36328125" style="115" bestFit="1" customWidth="1"/>
    <col min="7714" max="7936" width="7.5" style="115"/>
    <col min="7937" max="7937" width="4.54296875" style="115" customWidth="1"/>
    <col min="7938" max="7938" width="33.54296875" style="115" bestFit="1" customWidth="1"/>
    <col min="7939" max="7939" width="5.5" style="115" bestFit="1" customWidth="1"/>
    <col min="7940" max="7940" width="9.953125" style="115" bestFit="1" customWidth="1"/>
    <col min="7941" max="7941" width="9.953125" style="115" customWidth="1"/>
    <col min="7942" max="7943" width="8.54296875" style="115" bestFit="1" customWidth="1"/>
    <col min="7944" max="7944" width="8.86328125" style="115" customWidth="1"/>
    <col min="7945" max="7956" width="8.54296875" style="115" bestFit="1" customWidth="1"/>
    <col min="7957" max="7957" width="9.453125" style="115" bestFit="1" customWidth="1"/>
    <col min="7958" max="7958" width="10.04296875" style="115" bestFit="1" customWidth="1"/>
    <col min="7959" max="7959" width="9.58984375" style="115" bestFit="1" customWidth="1"/>
    <col min="7960" max="7960" width="9.81640625" style="115" bestFit="1" customWidth="1"/>
    <col min="7961" max="7961" width="8.86328125" style="115" customWidth="1"/>
    <col min="7962" max="7962" width="8.54296875" style="115" bestFit="1" customWidth="1"/>
    <col min="7963" max="7966" width="7.1328125" style="115" bestFit="1" customWidth="1"/>
    <col min="7967" max="7968" width="8.54296875" style="115" bestFit="1" customWidth="1"/>
    <col min="7969" max="7969" width="7.36328125" style="115" bestFit="1" customWidth="1"/>
    <col min="7970" max="8192" width="7.5" style="115"/>
    <col min="8193" max="8193" width="4.54296875" style="115" customWidth="1"/>
    <col min="8194" max="8194" width="33.54296875" style="115" bestFit="1" customWidth="1"/>
    <col min="8195" max="8195" width="5.5" style="115" bestFit="1" customWidth="1"/>
    <col min="8196" max="8196" width="9.953125" style="115" bestFit="1" customWidth="1"/>
    <col min="8197" max="8197" width="9.953125" style="115" customWidth="1"/>
    <col min="8198" max="8199" width="8.54296875" style="115" bestFit="1" customWidth="1"/>
    <col min="8200" max="8200" width="8.86328125" style="115" customWidth="1"/>
    <col min="8201" max="8212" width="8.54296875" style="115" bestFit="1" customWidth="1"/>
    <col min="8213" max="8213" width="9.453125" style="115" bestFit="1" customWidth="1"/>
    <col min="8214" max="8214" width="10.04296875" style="115" bestFit="1" customWidth="1"/>
    <col min="8215" max="8215" width="9.58984375" style="115" bestFit="1" customWidth="1"/>
    <col min="8216" max="8216" width="9.81640625" style="115" bestFit="1" customWidth="1"/>
    <col min="8217" max="8217" width="8.86328125" style="115" customWidth="1"/>
    <col min="8218" max="8218" width="8.54296875" style="115" bestFit="1" customWidth="1"/>
    <col min="8219" max="8222" width="7.1328125" style="115" bestFit="1" customWidth="1"/>
    <col min="8223" max="8224" width="8.54296875" style="115" bestFit="1" customWidth="1"/>
    <col min="8225" max="8225" width="7.36328125" style="115" bestFit="1" customWidth="1"/>
    <col min="8226" max="8448" width="7.5" style="115"/>
    <col min="8449" max="8449" width="4.54296875" style="115" customWidth="1"/>
    <col min="8450" max="8450" width="33.54296875" style="115" bestFit="1" customWidth="1"/>
    <col min="8451" max="8451" width="5.5" style="115" bestFit="1" customWidth="1"/>
    <col min="8452" max="8452" width="9.953125" style="115" bestFit="1" customWidth="1"/>
    <col min="8453" max="8453" width="9.953125" style="115" customWidth="1"/>
    <col min="8454" max="8455" width="8.54296875" style="115" bestFit="1" customWidth="1"/>
    <col min="8456" max="8456" width="8.86328125" style="115" customWidth="1"/>
    <col min="8457" max="8468" width="8.54296875" style="115" bestFit="1" customWidth="1"/>
    <col min="8469" max="8469" width="9.453125" style="115" bestFit="1" customWidth="1"/>
    <col min="8470" max="8470" width="10.04296875" style="115" bestFit="1" customWidth="1"/>
    <col min="8471" max="8471" width="9.58984375" style="115" bestFit="1" customWidth="1"/>
    <col min="8472" max="8472" width="9.81640625" style="115" bestFit="1" customWidth="1"/>
    <col min="8473" max="8473" width="8.86328125" style="115" customWidth="1"/>
    <col min="8474" max="8474" width="8.54296875" style="115" bestFit="1" customWidth="1"/>
    <col min="8475" max="8478" width="7.1328125" style="115" bestFit="1" customWidth="1"/>
    <col min="8479" max="8480" width="8.54296875" style="115" bestFit="1" customWidth="1"/>
    <col min="8481" max="8481" width="7.36328125" style="115" bestFit="1" customWidth="1"/>
    <col min="8482" max="8704" width="7.5" style="115"/>
    <col min="8705" max="8705" width="4.54296875" style="115" customWidth="1"/>
    <col min="8706" max="8706" width="33.54296875" style="115" bestFit="1" customWidth="1"/>
    <col min="8707" max="8707" width="5.5" style="115" bestFit="1" customWidth="1"/>
    <col min="8708" max="8708" width="9.953125" style="115" bestFit="1" customWidth="1"/>
    <col min="8709" max="8709" width="9.953125" style="115" customWidth="1"/>
    <col min="8710" max="8711" width="8.54296875" style="115" bestFit="1" customWidth="1"/>
    <col min="8712" max="8712" width="8.86328125" style="115" customWidth="1"/>
    <col min="8713" max="8724" width="8.54296875" style="115" bestFit="1" customWidth="1"/>
    <col min="8725" max="8725" width="9.453125" style="115" bestFit="1" customWidth="1"/>
    <col min="8726" max="8726" width="10.04296875" style="115" bestFit="1" customWidth="1"/>
    <col min="8727" max="8727" width="9.58984375" style="115" bestFit="1" customWidth="1"/>
    <col min="8728" max="8728" width="9.81640625" style="115" bestFit="1" customWidth="1"/>
    <col min="8729" max="8729" width="8.86328125" style="115" customWidth="1"/>
    <col min="8730" max="8730" width="8.54296875" style="115" bestFit="1" customWidth="1"/>
    <col min="8731" max="8734" width="7.1328125" style="115" bestFit="1" customWidth="1"/>
    <col min="8735" max="8736" width="8.54296875" style="115" bestFit="1" customWidth="1"/>
    <col min="8737" max="8737" width="7.36328125" style="115" bestFit="1" customWidth="1"/>
    <col min="8738" max="8960" width="7.5" style="115"/>
    <col min="8961" max="8961" width="4.54296875" style="115" customWidth="1"/>
    <col min="8962" max="8962" width="33.54296875" style="115" bestFit="1" customWidth="1"/>
    <col min="8963" max="8963" width="5.5" style="115" bestFit="1" customWidth="1"/>
    <col min="8964" max="8964" width="9.953125" style="115" bestFit="1" customWidth="1"/>
    <col min="8965" max="8965" width="9.953125" style="115" customWidth="1"/>
    <col min="8966" max="8967" width="8.54296875" style="115" bestFit="1" customWidth="1"/>
    <col min="8968" max="8968" width="8.86328125" style="115" customWidth="1"/>
    <col min="8969" max="8980" width="8.54296875" style="115" bestFit="1" customWidth="1"/>
    <col min="8981" max="8981" width="9.453125" style="115" bestFit="1" customWidth="1"/>
    <col min="8982" max="8982" width="10.04296875" style="115" bestFit="1" customWidth="1"/>
    <col min="8983" max="8983" width="9.58984375" style="115" bestFit="1" customWidth="1"/>
    <col min="8984" max="8984" width="9.81640625" style="115" bestFit="1" customWidth="1"/>
    <col min="8985" max="8985" width="8.86328125" style="115" customWidth="1"/>
    <col min="8986" max="8986" width="8.54296875" style="115" bestFit="1" customWidth="1"/>
    <col min="8987" max="8990" width="7.1328125" style="115" bestFit="1" customWidth="1"/>
    <col min="8991" max="8992" width="8.54296875" style="115" bestFit="1" customWidth="1"/>
    <col min="8993" max="8993" width="7.36328125" style="115" bestFit="1" customWidth="1"/>
    <col min="8994" max="9216" width="7.5" style="115"/>
    <col min="9217" max="9217" width="4.54296875" style="115" customWidth="1"/>
    <col min="9218" max="9218" width="33.54296875" style="115" bestFit="1" customWidth="1"/>
    <col min="9219" max="9219" width="5.5" style="115" bestFit="1" customWidth="1"/>
    <col min="9220" max="9220" width="9.953125" style="115" bestFit="1" customWidth="1"/>
    <col min="9221" max="9221" width="9.953125" style="115" customWidth="1"/>
    <col min="9222" max="9223" width="8.54296875" style="115" bestFit="1" customWidth="1"/>
    <col min="9224" max="9224" width="8.86328125" style="115" customWidth="1"/>
    <col min="9225" max="9236" width="8.54296875" style="115" bestFit="1" customWidth="1"/>
    <col min="9237" max="9237" width="9.453125" style="115" bestFit="1" customWidth="1"/>
    <col min="9238" max="9238" width="10.04296875" style="115" bestFit="1" customWidth="1"/>
    <col min="9239" max="9239" width="9.58984375" style="115" bestFit="1" customWidth="1"/>
    <col min="9240" max="9240" width="9.81640625" style="115" bestFit="1" customWidth="1"/>
    <col min="9241" max="9241" width="8.86328125" style="115" customWidth="1"/>
    <col min="9242" max="9242" width="8.54296875" style="115" bestFit="1" customWidth="1"/>
    <col min="9243" max="9246" width="7.1328125" style="115" bestFit="1" customWidth="1"/>
    <col min="9247" max="9248" width="8.54296875" style="115" bestFit="1" customWidth="1"/>
    <col min="9249" max="9249" width="7.36328125" style="115" bestFit="1" customWidth="1"/>
    <col min="9250" max="9472" width="7.5" style="115"/>
    <col min="9473" max="9473" width="4.54296875" style="115" customWidth="1"/>
    <col min="9474" max="9474" width="33.54296875" style="115" bestFit="1" customWidth="1"/>
    <col min="9475" max="9475" width="5.5" style="115" bestFit="1" customWidth="1"/>
    <col min="9476" max="9476" width="9.953125" style="115" bestFit="1" customWidth="1"/>
    <col min="9477" max="9477" width="9.953125" style="115" customWidth="1"/>
    <col min="9478" max="9479" width="8.54296875" style="115" bestFit="1" customWidth="1"/>
    <col min="9480" max="9480" width="8.86328125" style="115" customWidth="1"/>
    <col min="9481" max="9492" width="8.54296875" style="115" bestFit="1" customWidth="1"/>
    <col min="9493" max="9493" width="9.453125" style="115" bestFit="1" customWidth="1"/>
    <col min="9494" max="9494" width="10.04296875" style="115" bestFit="1" customWidth="1"/>
    <col min="9495" max="9495" width="9.58984375" style="115" bestFit="1" customWidth="1"/>
    <col min="9496" max="9496" width="9.81640625" style="115" bestFit="1" customWidth="1"/>
    <col min="9497" max="9497" width="8.86328125" style="115" customWidth="1"/>
    <col min="9498" max="9498" width="8.54296875" style="115" bestFit="1" customWidth="1"/>
    <col min="9499" max="9502" width="7.1328125" style="115" bestFit="1" customWidth="1"/>
    <col min="9503" max="9504" width="8.54296875" style="115" bestFit="1" customWidth="1"/>
    <col min="9505" max="9505" width="7.36328125" style="115" bestFit="1" customWidth="1"/>
    <col min="9506" max="9728" width="7.5" style="115"/>
    <col min="9729" max="9729" width="4.54296875" style="115" customWidth="1"/>
    <col min="9730" max="9730" width="33.54296875" style="115" bestFit="1" customWidth="1"/>
    <col min="9731" max="9731" width="5.5" style="115" bestFit="1" customWidth="1"/>
    <col min="9732" max="9732" width="9.953125" style="115" bestFit="1" customWidth="1"/>
    <col min="9733" max="9733" width="9.953125" style="115" customWidth="1"/>
    <col min="9734" max="9735" width="8.54296875" style="115" bestFit="1" customWidth="1"/>
    <col min="9736" max="9736" width="8.86328125" style="115" customWidth="1"/>
    <col min="9737" max="9748" width="8.54296875" style="115" bestFit="1" customWidth="1"/>
    <col min="9749" max="9749" width="9.453125" style="115" bestFit="1" customWidth="1"/>
    <col min="9750" max="9750" width="10.04296875" style="115" bestFit="1" customWidth="1"/>
    <col min="9751" max="9751" width="9.58984375" style="115" bestFit="1" customWidth="1"/>
    <col min="9752" max="9752" width="9.81640625" style="115" bestFit="1" customWidth="1"/>
    <col min="9753" max="9753" width="8.86328125" style="115" customWidth="1"/>
    <col min="9754" max="9754" width="8.54296875" style="115" bestFit="1" customWidth="1"/>
    <col min="9755" max="9758" width="7.1328125" style="115" bestFit="1" customWidth="1"/>
    <col min="9759" max="9760" width="8.54296875" style="115" bestFit="1" customWidth="1"/>
    <col min="9761" max="9761" width="7.36328125" style="115" bestFit="1" customWidth="1"/>
    <col min="9762" max="9984" width="7.5" style="115"/>
    <col min="9985" max="9985" width="4.54296875" style="115" customWidth="1"/>
    <col min="9986" max="9986" width="33.54296875" style="115" bestFit="1" customWidth="1"/>
    <col min="9987" max="9987" width="5.5" style="115" bestFit="1" customWidth="1"/>
    <col min="9988" max="9988" width="9.953125" style="115" bestFit="1" customWidth="1"/>
    <col min="9989" max="9989" width="9.953125" style="115" customWidth="1"/>
    <col min="9990" max="9991" width="8.54296875" style="115" bestFit="1" customWidth="1"/>
    <col min="9992" max="9992" width="8.86328125" style="115" customWidth="1"/>
    <col min="9993" max="10004" width="8.54296875" style="115" bestFit="1" customWidth="1"/>
    <col min="10005" max="10005" width="9.453125" style="115" bestFit="1" customWidth="1"/>
    <col min="10006" max="10006" width="10.04296875" style="115" bestFit="1" customWidth="1"/>
    <col min="10007" max="10007" width="9.58984375" style="115" bestFit="1" customWidth="1"/>
    <col min="10008" max="10008" width="9.81640625" style="115" bestFit="1" customWidth="1"/>
    <col min="10009" max="10009" width="8.86328125" style="115" customWidth="1"/>
    <col min="10010" max="10010" width="8.54296875" style="115" bestFit="1" customWidth="1"/>
    <col min="10011" max="10014" width="7.1328125" style="115" bestFit="1" customWidth="1"/>
    <col min="10015" max="10016" width="8.54296875" style="115" bestFit="1" customWidth="1"/>
    <col min="10017" max="10017" width="7.36328125" style="115" bestFit="1" customWidth="1"/>
    <col min="10018" max="10240" width="7.5" style="115"/>
    <col min="10241" max="10241" width="4.54296875" style="115" customWidth="1"/>
    <col min="10242" max="10242" width="33.54296875" style="115" bestFit="1" customWidth="1"/>
    <col min="10243" max="10243" width="5.5" style="115" bestFit="1" customWidth="1"/>
    <col min="10244" max="10244" width="9.953125" style="115" bestFit="1" customWidth="1"/>
    <col min="10245" max="10245" width="9.953125" style="115" customWidth="1"/>
    <col min="10246" max="10247" width="8.54296875" style="115" bestFit="1" customWidth="1"/>
    <col min="10248" max="10248" width="8.86328125" style="115" customWidth="1"/>
    <col min="10249" max="10260" width="8.54296875" style="115" bestFit="1" customWidth="1"/>
    <col min="10261" max="10261" width="9.453125" style="115" bestFit="1" customWidth="1"/>
    <col min="10262" max="10262" width="10.04296875" style="115" bestFit="1" customWidth="1"/>
    <col min="10263" max="10263" width="9.58984375" style="115" bestFit="1" customWidth="1"/>
    <col min="10264" max="10264" width="9.81640625" style="115" bestFit="1" customWidth="1"/>
    <col min="10265" max="10265" width="8.86328125" style="115" customWidth="1"/>
    <col min="10266" max="10266" width="8.54296875" style="115" bestFit="1" customWidth="1"/>
    <col min="10267" max="10270" width="7.1328125" style="115" bestFit="1" customWidth="1"/>
    <col min="10271" max="10272" width="8.54296875" style="115" bestFit="1" customWidth="1"/>
    <col min="10273" max="10273" width="7.36328125" style="115" bestFit="1" customWidth="1"/>
    <col min="10274" max="10496" width="7.5" style="115"/>
    <col min="10497" max="10497" width="4.54296875" style="115" customWidth="1"/>
    <col min="10498" max="10498" width="33.54296875" style="115" bestFit="1" customWidth="1"/>
    <col min="10499" max="10499" width="5.5" style="115" bestFit="1" customWidth="1"/>
    <col min="10500" max="10500" width="9.953125" style="115" bestFit="1" customWidth="1"/>
    <col min="10501" max="10501" width="9.953125" style="115" customWidth="1"/>
    <col min="10502" max="10503" width="8.54296875" style="115" bestFit="1" customWidth="1"/>
    <col min="10504" max="10504" width="8.86328125" style="115" customWidth="1"/>
    <col min="10505" max="10516" width="8.54296875" style="115" bestFit="1" customWidth="1"/>
    <col min="10517" max="10517" width="9.453125" style="115" bestFit="1" customWidth="1"/>
    <col min="10518" max="10518" width="10.04296875" style="115" bestFit="1" customWidth="1"/>
    <col min="10519" max="10519" width="9.58984375" style="115" bestFit="1" customWidth="1"/>
    <col min="10520" max="10520" width="9.81640625" style="115" bestFit="1" customWidth="1"/>
    <col min="10521" max="10521" width="8.86328125" style="115" customWidth="1"/>
    <col min="10522" max="10522" width="8.54296875" style="115" bestFit="1" customWidth="1"/>
    <col min="10523" max="10526" width="7.1328125" style="115" bestFit="1" customWidth="1"/>
    <col min="10527" max="10528" width="8.54296875" style="115" bestFit="1" customWidth="1"/>
    <col min="10529" max="10529" width="7.36328125" style="115" bestFit="1" customWidth="1"/>
    <col min="10530" max="10752" width="7.5" style="115"/>
    <col min="10753" max="10753" width="4.54296875" style="115" customWidth="1"/>
    <col min="10754" max="10754" width="33.54296875" style="115" bestFit="1" customWidth="1"/>
    <col min="10755" max="10755" width="5.5" style="115" bestFit="1" customWidth="1"/>
    <col min="10756" max="10756" width="9.953125" style="115" bestFit="1" customWidth="1"/>
    <col min="10757" max="10757" width="9.953125" style="115" customWidth="1"/>
    <col min="10758" max="10759" width="8.54296875" style="115" bestFit="1" customWidth="1"/>
    <col min="10760" max="10760" width="8.86328125" style="115" customWidth="1"/>
    <col min="10761" max="10772" width="8.54296875" style="115" bestFit="1" customWidth="1"/>
    <col min="10773" max="10773" width="9.453125" style="115" bestFit="1" customWidth="1"/>
    <col min="10774" max="10774" width="10.04296875" style="115" bestFit="1" customWidth="1"/>
    <col min="10775" max="10775" width="9.58984375" style="115" bestFit="1" customWidth="1"/>
    <col min="10776" max="10776" width="9.81640625" style="115" bestFit="1" customWidth="1"/>
    <col min="10777" max="10777" width="8.86328125" style="115" customWidth="1"/>
    <col min="10778" max="10778" width="8.54296875" style="115" bestFit="1" customWidth="1"/>
    <col min="10779" max="10782" width="7.1328125" style="115" bestFit="1" customWidth="1"/>
    <col min="10783" max="10784" width="8.54296875" style="115" bestFit="1" customWidth="1"/>
    <col min="10785" max="10785" width="7.36328125" style="115" bestFit="1" customWidth="1"/>
    <col min="10786" max="11008" width="7.5" style="115"/>
    <col min="11009" max="11009" width="4.54296875" style="115" customWidth="1"/>
    <col min="11010" max="11010" width="33.54296875" style="115" bestFit="1" customWidth="1"/>
    <col min="11011" max="11011" width="5.5" style="115" bestFit="1" customWidth="1"/>
    <col min="11012" max="11012" width="9.953125" style="115" bestFit="1" customWidth="1"/>
    <col min="11013" max="11013" width="9.953125" style="115" customWidth="1"/>
    <col min="11014" max="11015" width="8.54296875" style="115" bestFit="1" customWidth="1"/>
    <col min="11016" max="11016" width="8.86328125" style="115" customWidth="1"/>
    <col min="11017" max="11028" width="8.54296875" style="115" bestFit="1" customWidth="1"/>
    <col min="11029" max="11029" width="9.453125" style="115" bestFit="1" customWidth="1"/>
    <col min="11030" max="11030" width="10.04296875" style="115" bestFit="1" customWidth="1"/>
    <col min="11031" max="11031" width="9.58984375" style="115" bestFit="1" customWidth="1"/>
    <col min="11032" max="11032" width="9.81640625" style="115" bestFit="1" customWidth="1"/>
    <col min="11033" max="11033" width="8.86328125" style="115" customWidth="1"/>
    <col min="11034" max="11034" width="8.54296875" style="115" bestFit="1" customWidth="1"/>
    <col min="11035" max="11038" width="7.1328125" style="115" bestFit="1" customWidth="1"/>
    <col min="11039" max="11040" width="8.54296875" style="115" bestFit="1" customWidth="1"/>
    <col min="11041" max="11041" width="7.36328125" style="115" bestFit="1" customWidth="1"/>
    <col min="11042" max="11264" width="7.5" style="115"/>
    <col min="11265" max="11265" width="4.54296875" style="115" customWidth="1"/>
    <col min="11266" max="11266" width="33.54296875" style="115" bestFit="1" customWidth="1"/>
    <col min="11267" max="11267" width="5.5" style="115" bestFit="1" customWidth="1"/>
    <col min="11268" max="11268" width="9.953125" style="115" bestFit="1" customWidth="1"/>
    <col min="11269" max="11269" width="9.953125" style="115" customWidth="1"/>
    <col min="11270" max="11271" width="8.54296875" style="115" bestFit="1" customWidth="1"/>
    <col min="11272" max="11272" width="8.86328125" style="115" customWidth="1"/>
    <col min="11273" max="11284" width="8.54296875" style="115" bestFit="1" customWidth="1"/>
    <col min="11285" max="11285" width="9.453125" style="115" bestFit="1" customWidth="1"/>
    <col min="11286" max="11286" width="10.04296875" style="115" bestFit="1" customWidth="1"/>
    <col min="11287" max="11287" width="9.58984375" style="115" bestFit="1" customWidth="1"/>
    <col min="11288" max="11288" width="9.81640625" style="115" bestFit="1" customWidth="1"/>
    <col min="11289" max="11289" width="8.86328125" style="115" customWidth="1"/>
    <col min="11290" max="11290" width="8.54296875" style="115" bestFit="1" customWidth="1"/>
    <col min="11291" max="11294" width="7.1328125" style="115" bestFit="1" customWidth="1"/>
    <col min="11295" max="11296" width="8.54296875" style="115" bestFit="1" customWidth="1"/>
    <col min="11297" max="11297" width="7.36328125" style="115" bestFit="1" customWidth="1"/>
    <col min="11298" max="11520" width="7.5" style="115"/>
    <col min="11521" max="11521" width="4.54296875" style="115" customWidth="1"/>
    <col min="11522" max="11522" width="33.54296875" style="115" bestFit="1" customWidth="1"/>
    <col min="11523" max="11523" width="5.5" style="115" bestFit="1" customWidth="1"/>
    <col min="11524" max="11524" width="9.953125" style="115" bestFit="1" customWidth="1"/>
    <col min="11525" max="11525" width="9.953125" style="115" customWidth="1"/>
    <col min="11526" max="11527" width="8.54296875" style="115" bestFit="1" customWidth="1"/>
    <col min="11528" max="11528" width="8.86328125" style="115" customWidth="1"/>
    <col min="11529" max="11540" width="8.54296875" style="115" bestFit="1" customWidth="1"/>
    <col min="11541" max="11541" width="9.453125" style="115" bestFit="1" customWidth="1"/>
    <col min="11542" max="11542" width="10.04296875" style="115" bestFit="1" customWidth="1"/>
    <col min="11543" max="11543" width="9.58984375" style="115" bestFit="1" customWidth="1"/>
    <col min="11544" max="11544" width="9.81640625" style="115" bestFit="1" customWidth="1"/>
    <col min="11545" max="11545" width="8.86328125" style="115" customWidth="1"/>
    <col min="11546" max="11546" width="8.54296875" style="115" bestFit="1" customWidth="1"/>
    <col min="11547" max="11550" width="7.1328125" style="115" bestFit="1" customWidth="1"/>
    <col min="11551" max="11552" width="8.54296875" style="115" bestFit="1" customWidth="1"/>
    <col min="11553" max="11553" width="7.36328125" style="115" bestFit="1" customWidth="1"/>
    <col min="11554" max="11776" width="7.5" style="115"/>
    <col min="11777" max="11777" width="4.54296875" style="115" customWidth="1"/>
    <col min="11778" max="11778" width="33.54296875" style="115" bestFit="1" customWidth="1"/>
    <col min="11779" max="11779" width="5.5" style="115" bestFit="1" customWidth="1"/>
    <col min="11780" max="11780" width="9.953125" style="115" bestFit="1" customWidth="1"/>
    <col min="11781" max="11781" width="9.953125" style="115" customWidth="1"/>
    <col min="11782" max="11783" width="8.54296875" style="115" bestFit="1" customWidth="1"/>
    <col min="11784" max="11784" width="8.86328125" style="115" customWidth="1"/>
    <col min="11785" max="11796" width="8.54296875" style="115" bestFit="1" customWidth="1"/>
    <col min="11797" max="11797" width="9.453125" style="115" bestFit="1" customWidth="1"/>
    <col min="11798" max="11798" width="10.04296875" style="115" bestFit="1" customWidth="1"/>
    <col min="11799" max="11799" width="9.58984375" style="115" bestFit="1" customWidth="1"/>
    <col min="11800" max="11800" width="9.81640625" style="115" bestFit="1" customWidth="1"/>
    <col min="11801" max="11801" width="8.86328125" style="115" customWidth="1"/>
    <col min="11802" max="11802" width="8.54296875" style="115" bestFit="1" customWidth="1"/>
    <col min="11803" max="11806" width="7.1328125" style="115" bestFit="1" customWidth="1"/>
    <col min="11807" max="11808" width="8.54296875" style="115" bestFit="1" customWidth="1"/>
    <col min="11809" max="11809" width="7.36328125" style="115" bestFit="1" customWidth="1"/>
    <col min="11810" max="12032" width="7.5" style="115"/>
    <col min="12033" max="12033" width="4.54296875" style="115" customWidth="1"/>
    <col min="12034" max="12034" width="33.54296875" style="115" bestFit="1" customWidth="1"/>
    <col min="12035" max="12035" width="5.5" style="115" bestFit="1" customWidth="1"/>
    <col min="12036" max="12036" width="9.953125" style="115" bestFit="1" customWidth="1"/>
    <col min="12037" max="12037" width="9.953125" style="115" customWidth="1"/>
    <col min="12038" max="12039" width="8.54296875" style="115" bestFit="1" customWidth="1"/>
    <col min="12040" max="12040" width="8.86328125" style="115" customWidth="1"/>
    <col min="12041" max="12052" width="8.54296875" style="115" bestFit="1" customWidth="1"/>
    <col min="12053" max="12053" width="9.453125" style="115" bestFit="1" customWidth="1"/>
    <col min="12054" max="12054" width="10.04296875" style="115" bestFit="1" customWidth="1"/>
    <col min="12055" max="12055" width="9.58984375" style="115" bestFit="1" customWidth="1"/>
    <col min="12056" max="12056" width="9.81640625" style="115" bestFit="1" customWidth="1"/>
    <col min="12057" max="12057" width="8.86328125" style="115" customWidth="1"/>
    <col min="12058" max="12058" width="8.54296875" style="115" bestFit="1" customWidth="1"/>
    <col min="12059" max="12062" width="7.1328125" style="115" bestFit="1" customWidth="1"/>
    <col min="12063" max="12064" width="8.54296875" style="115" bestFit="1" customWidth="1"/>
    <col min="12065" max="12065" width="7.36328125" style="115" bestFit="1" customWidth="1"/>
    <col min="12066" max="12288" width="7.5" style="115"/>
    <col min="12289" max="12289" width="4.54296875" style="115" customWidth="1"/>
    <col min="12290" max="12290" width="33.54296875" style="115" bestFit="1" customWidth="1"/>
    <col min="12291" max="12291" width="5.5" style="115" bestFit="1" customWidth="1"/>
    <col min="12292" max="12292" width="9.953125" style="115" bestFit="1" customWidth="1"/>
    <col min="12293" max="12293" width="9.953125" style="115" customWidth="1"/>
    <col min="12294" max="12295" width="8.54296875" style="115" bestFit="1" customWidth="1"/>
    <col min="12296" max="12296" width="8.86328125" style="115" customWidth="1"/>
    <col min="12297" max="12308" width="8.54296875" style="115" bestFit="1" customWidth="1"/>
    <col min="12309" max="12309" width="9.453125" style="115" bestFit="1" customWidth="1"/>
    <col min="12310" max="12310" width="10.04296875" style="115" bestFit="1" customWidth="1"/>
    <col min="12311" max="12311" width="9.58984375" style="115" bestFit="1" customWidth="1"/>
    <col min="12312" max="12312" width="9.81640625" style="115" bestFit="1" customWidth="1"/>
    <col min="12313" max="12313" width="8.86328125" style="115" customWidth="1"/>
    <col min="12314" max="12314" width="8.54296875" style="115" bestFit="1" customWidth="1"/>
    <col min="12315" max="12318" width="7.1328125" style="115" bestFit="1" customWidth="1"/>
    <col min="12319" max="12320" width="8.54296875" style="115" bestFit="1" customWidth="1"/>
    <col min="12321" max="12321" width="7.36328125" style="115" bestFit="1" customWidth="1"/>
    <col min="12322" max="12544" width="7.5" style="115"/>
    <col min="12545" max="12545" width="4.54296875" style="115" customWidth="1"/>
    <col min="12546" max="12546" width="33.54296875" style="115" bestFit="1" customWidth="1"/>
    <col min="12547" max="12547" width="5.5" style="115" bestFit="1" customWidth="1"/>
    <col min="12548" max="12548" width="9.953125" style="115" bestFit="1" customWidth="1"/>
    <col min="12549" max="12549" width="9.953125" style="115" customWidth="1"/>
    <col min="12550" max="12551" width="8.54296875" style="115" bestFit="1" customWidth="1"/>
    <col min="12552" max="12552" width="8.86328125" style="115" customWidth="1"/>
    <col min="12553" max="12564" width="8.54296875" style="115" bestFit="1" customWidth="1"/>
    <col min="12565" max="12565" width="9.453125" style="115" bestFit="1" customWidth="1"/>
    <col min="12566" max="12566" width="10.04296875" style="115" bestFit="1" customWidth="1"/>
    <col min="12567" max="12567" width="9.58984375" style="115" bestFit="1" customWidth="1"/>
    <col min="12568" max="12568" width="9.81640625" style="115" bestFit="1" customWidth="1"/>
    <col min="12569" max="12569" width="8.86328125" style="115" customWidth="1"/>
    <col min="12570" max="12570" width="8.54296875" style="115" bestFit="1" customWidth="1"/>
    <col min="12571" max="12574" width="7.1328125" style="115" bestFit="1" customWidth="1"/>
    <col min="12575" max="12576" width="8.54296875" style="115" bestFit="1" customWidth="1"/>
    <col min="12577" max="12577" width="7.36328125" style="115" bestFit="1" customWidth="1"/>
    <col min="12578" max="12800" width="7.5" style="115"/>
    <col min="12801" max="12801" width="4.54296875" style="115" customWidth="1"/>
    <col min="12802" max="12802" width="33.54296875" style="115" bestFit="1" customWidth="1"/>
    <col min="12803" max="12803" width="5.5" style="115" bestFit="1" customWidth="1"/>
    <col min="12804" max="12804" width="9.953125" style="115" bestFit="1" customWidth="1"/>
    <col min="12805" max="12805" width="9.953125" style="115" customWidth="1"/>
    <col min="12806" max="12807" width="8.54296875" style="115" bestFit="1" customWidth="1"/>
    <col min="12808" max="12808" width="8.86328125" style="115" customWidth="1"/>
    <col min="12809" max="12820" width="8.54296875" style="115" bestFit="1" customWidth="1"/>
    <col min="12821" max="12821" width="9.453125" style="115" bestFit="1" customWidth="1"/>
    <col min="12822" max="12822" width="10.04296875" style="115" bestFit="1" customWidth="1"/>
    <col min="12823" max="12823" width="9.58984375" style="115" bestFit="1" customWidth="1"/>
    <col min="12824" max="12824" width="9.81640625" style="115" bestFit="1" customWidth="1"/>
    <col min="12825" max="12825" width="8.86328125" style="115" customWidth="1"/>
    <col min="12826" max="12826" width="8.54296875" style="115" bestFit="1" customWidth="1"/>
    <col min="12827" max="12830" width="7.1328125" style="115" bestFit="1" customWidth="1"/>
    <col min="12831" max="12832" width="8.54296875" style="115" bestFit="1" customWidth="1"/>
    <col min="12833" max="12833" width="7.36328125" style="115" bestFit="1" customWidth="1"/>
    <col min="12834" max="13056" width="7.5" style="115"/>
    <col min="13057" max="13057" width="4.54296875" style="115" customWidth="1"/>
    <col min="13058" max="13058" width="33.54296875" style="115" bestFit="1" customWidth="1"/>
    <col min="13059" max="13059" width="5.5" style="115" bestFit="1" customWidth="1"/>
    <col min="13060" max="13060" width="9.953125" style="115" bestFit="1" customWidth="1"/>
    <col min="13061" max="13061" width="9.953125" style="115" customWidth="1"/>
    <col min="13062" max="13063" width="8.54296875" style="115" bestFit="1" customWidth="1"/>
    <col min="13064" max="13064" width="8.86328125" style="115" customWidth="1"/>
    <col min="13065" max="13076" width="8.54296875" style="115" bestFit="1" customWidth="1"/>
    <col min="13077" max="13077" width="9.453125" style="115" bestFit="1" customWidth="1"/>
    <col min="13078" max="13078" width="10.04296875" style="115" bestFit="1" customWidth="1"/>
    <col min="13079" max="13079" width="9.58984375" style="115" bestFit="1" customWidth="1"/>
    <col min="13080" max="13080" width="9.81640625" style="115" bestFit="1" customWidth="1"/>
    <col min="13081" max="13081" width="8.86328125" style="115" customWidth="1"/>
    <col min="13082" max="13082" width="8.54296875" style="115" bestFit="1" customWidth="1"/>
    <col min="13083" max="13086" width="7.1328125" style="115" bestFit="1" customWidth="1"/>
    <col min="13087" max="13088" width="8.54296875" style="115" bestFit="1" customWidth="1"/>
    <col min="13089" max="13089" width="7.36328125" style="115" bestFit="1" customWidth="1"/>
    <col min="13090" max="13312" width="7.5" style="115"/>
    <col min="13313" max="13313" width="4.54296875" style="115" customWidth="1"/>
    <col min="13314" max="13314" width="33.54296875" style="115" bestFit="1" customWidth="1"/>
    <col min="13315" max="13315" width="5.5" style="115" bestFit="1" customWidth="1"/>
    <col min="13316" max="13316" width="9.953125" style="115" bestFit="1" customWidth="1"/>
    <col min="13317" max="13317" width="9.953125" style="115" customWidth="1"/>
    <col min="13318" max="13319" width="8.54296875" style="115" bestFit="1" customWidth="1"/>
    <col min="13320" max="13320" width="8.86328125" style="115" customWidth="1"/>
    <col min="13321" max="13332" width="8.54296875" style="115" bestFit="1" customWidth="1"/>
    <col min="13333" max="13333" width="9.453125" style="115" bestFit="1" customWidth="1"/>
    <col min="13334" max="13334" width="10.04296875" style="115" bestFit="1" customWidth="1"/>
    <col min="13335" max="13335" width="9.58984375" style="115" bestFit="1" customWidth="1"/>
    <col min="13336" max="13336" width="9.81640625" style="115" bestFit="1" customWidth="1"/>
    <col min="13337" max="13337" width="8.86328125" style="115" customWidth="1"/>
    <col min="13338" max="13338" width="8.54296875" style="115" bestFit="1" customWidth="1"/>
    <col min="13339" max="13342" width="7.1328125" style="115" bestFit="1" customWidth="1"/>
    <col min="13343" max="13344" width="8.54296875" style="115" bestFit="1" customWidth="1"/>
    <col min="13345" max="13345" width="7.36328125" style="115" bestFit="1" customWidth="1"/>
    <col min="13346" max="13568" width="7.5" style="115"/>
    <col min="13569" max="13569" width="4.54296875" style="115" customWidth="1"/>
    <col min="13570" max="13570" width="33.54296875" style="115" bestFit="1" customWidth="1"/>
    <col min="13571" max="13571" width="5.5" style="115" bestFit="1" customWidth="1"/>
    <col min="13572" max="13572" width="9.953125" style="115" bestFit="1" customWidth="1"/>
    <col min="13573" max="13573" width="9.953125" style="115" customWidth="1"/>
    <col min="13574" max="13575" width="8.54296875" style="115" bestFit="1" customWidth="1"/>
    <col min="13576" max="13576" width="8.86328125" style="115" customWidth="1"/>
    <col min="13577" max="13588" width="8.54296875" style="115" bestFit="1" customWidth="1"/>
    <col min="13589" max="13589" width="9.453125" style="115" bestFit="1" customWidth="1"/>
    <col min="13590" max="13590" width="10.04296875" style="115" bestFit="1" customWidth="1"/>
    <col min="13591" max="13591" width="9.58984375" style="115" bestFit="1" customWidth="1"/>
    <col min="13592" max="13592" width="9.81640625" style="115" bestFit="1" customWidth="1"/>
    <col min="13593" max="13593" width="8.86328125" style="115" customWidth="1"/>
    <col min="13594" max="13594" width="8.54296875" style="115" bestFit="1" customWidth="1"/>
    <col min="13595" max="13598" width="7.1328125" style="115" bestFit="1" customWidth="1"/>
    <col min="13599" max="13600" width="8.54296875" style="115" bestFit="1" customWidth="1"/>
    <col min="13601" max="13601" width="7.36328125" style="115" bestFit="1" customWidth="1"/>
    <col min="13602" max="13824" width="7.5" style="115"/>
    <col min="13825" max="13825" width="4.54296875" style="115" customWidth="1"/>
    <col min="13826" max="13826" width="33.54296875" style="115" bestFit="1" customWidth="1"/>
    <col min="13827" max="13827" width="5.5" style="115" bestFit="1" customWidth="1"/>
    <col min="13828" max="13828" width="9.953125" style="115" bestFit="1" customWidth="1"/>
    <col min="13829" max="13829" width="9.953125" style="115" customWidth="1"/>
    <col min="13830" max="13831" width="8.54296875" style="115" bestFit="1" customWidth="1"/>
    <col min="13832" max="13832" width="8.86328125" style="115" customWidth="1"/>
    <col min="13833" max="13844" width="8.54296875" style="115" bestFit="1" customWidth="1"/>
    <col min="13845" max="13845" width="9.453125" style="115" bestFit="1" customWidth="1"/>
    <col min="13846" max="13846" width="10.04296875" style="115" bestFit="1" customWidth="1"/>
    <col min="13847" max="13847" width="9.58984375" style="115" bestFit="1" customWidth="1"/>
    <col min="13848" max="13848" width="9.81640625" style="115" bestFit="1" customWidth="1"/>
    <col min="13849" max="13849" width="8.86328125" style="115" customWidth="1"/>
    <col min="13850" max="13850" width="8.54296875" style="115" bestFit="1" customWidth="1"/>
    <col min="13851" max="13854" width="7.1328125" style="115" bestFit="1" customWidth="1"/>
    <col min="13855" max="13856" width="8.54296875" style="115" bestFit="1" customWidth="1"/>
    <col min="13857" max="13857" width="7.36328125" style="115" bestFit="1" customWidth="1"/>
    <col min="13858" max="14080" width="7.5" style="115"/>
    <col min="14081" max="14081" width="4.54296875" style="115" customWidth="1"/>
    <col min="14082" max="14082" width="33.54296875" style="115" bestFit="1" customWidth="1"/>
    <col min="14083" max="14083" width="5.5" style="115" bestFit="1" customWidth="1"/>
    <col min="14084" max="14084" width="9.953125" style="115" bestFit="1" customWidth="1"/>
    <col min="14085" max="14085" width="9.953125" style="115" customWidth="1"/>
    <col min="14086" max="14087" width="8.54296875" style="115" bestFit="1" customWidth="1"/>
    <col min="14088" max="14088" width="8.86328125" style="115" customWidth="1"/>
    <col min="14089" max="14100" width="8.54296875" style="115" bestFit="1" customWidth="1"/>
    <col min="14101" max="14101" width="9.453125" style="115" bestFit="1" customWidth="1"/>
    <col min="14102" max="14102" width="10.04296875" style="115" bestFit="1" customWidth="1"/>
    <col min="14103" max="14103" width="9.58984375" style="115" bestFit="1" customWidth="1"/>
    <col min="14104" max="14104" width="9.81640625" style="115" bestFit="1" customWidth="1"/>
    <col min="14105" max="14105" width="8.86328125" style="115" customWidth="1"/>
    <col min="14106" max="14106" width="8.54296875" style="115" bestFit="1" customWidth="1"/>
    <col min="14107" max="14110" width="7.1328125" style="115" bestFit="1" customWidth="1"/>
    <col min="14111" max="14112" width="8.54296875" style="115" bestFit="1" customWidth="1"/>
    <col min="14113" max="14113" width="7.36328125" style="115" bestFit="1" customWidth="1"/>
    <col min="14114" max="14336" width="7.5" style="115"/>
    <col min="14337" max="14337" width="4.54296875" style="115" customWidth="1"/>
    <col min="14338" max="14338" width="33.54296875" style="115" bestFit="1" customWidth="1"/>
    <col min="14339" max="14339" width="5.5" style="115" bestFit="1" customWidth="1"/>
    <col min="14340" max="14340" width="9.953125" style="115" bestFit="1" customWidth="1"/>
    <col min="14341" max="14341" width="9.953125" style="115" customWidth="1"/>
    <col min="14342" max="14343" width="8.54296875" style="115" bestFit="1" customWidth="1"/>
    <col min="14344" max="14344" width="8.86328125" style="115" customWidth="1"/>
    <col min="14345" max="14356" width="8.54296875" style="115" bestFit="1" customWidth="1"/>
    <col min="14357" max="14357" width="9.453125" style="115" bestFit="1" customWidth="1"/>
    <col min="14358" max="14358" width="10.04296875" style="115" bestFit="1" customWidth="1"/>
    <col min="14359" max="14359" width="9.58984375" style="115" bestFit="1" customWidth="1"/>
    <col min="14360" max="14360" width="9.81640625" style="115" bestFit="1" customWidth="1"/>
    <col min="14361" max="14361" width="8.86328125" style="115" customWidth="1"/>
    <col min="14362" max="14362" width="8.54296875" style="115" bestFit="1" customWidth="1"/>
    <col min="14363" max="14366" width="7.1328125" style="115" bestFit="1" customWidth="1"/>
    <col min="14367" max="14368" width="8.54296875" style="115" bestFit="1" customWidth="1"/>
    <col min="14369" max="14369" width="7.36328125" style="115" bestFit="1" customWidth="1"/>
    <col min="14370" max="14592" width="7.5" style="115"/>
    <col min="14593" max="14593" width="4.54296875" style="115" customWidth="1"/>
    <col min="14594" max="14594" width="33.54296875" style="115" bestFit="1" customWidth="1"/>
    <col min="14595" max="14595" width="5.5" style="115" bestFit="1" customWidth="1"/>
    <col min="14596" max="14596" width="9.953125" style="115" bestFit="1" customWidth="1"/>
    <col min="14597" max="14597" width="9.953125" style="115" customWidth="1"/>
    <col min="14598" max="14599" width="8.54296875" style="115" bestFit="1" customWidth="1"/>
    <col min="14600" max="14600" width="8.86328125" style="115" customWidth="1"/>
    <col min="14601" max="14612" width="8.54296875" style="115" bestFit="1" customWidth="1"/>
    <col min="14613" max="14613" width="9.453125" style="115" bestFit="1" customWidth="1"/>
    <col min="14614" max="14614" width="10.04296875" style="115" bestFit="1" customWidth="1"/>
    <col min="14615" max="14615" width="9.58984375" style="115" bestFit="1" customWidth="1"/>
    <col min="14616" max="14616" width="9.81640625" style="115" bestFit="1" customWidth="1"/>
    <col min="14617" max="14617" width="8.86328125" style="115" customWidth="1"/>
    <col min="14618" max="14618" width="8.54296875" style="115" bestFit="1" customWidth="1"/>
    <col min="14619" max="14622" width="7.1328125" style="115" bestFit="1" customWidth="1"/>
    <col min="14623" max="14624" width="8.54296875" style="115" bestFit="1" customWidth="1"/>
    <col min="14625" max="14625" width="7.36328125" style="115" bestFit="1" customWidth="1"/>
    <col min="14626" max="14848" width="7.5" style="115"/>
    <col min="14849" max="14849" width="4.54296875" style="115" customWidth="1"/>
    <col min="14850" max="14850" width="33.54296875" style="115" bestFit="1" customWidth="1"/>
    <col min="14851" max="14851" width="5.5" style="115" bestFit="1" customWidth="1"/>
    <col min="14852" max="14852" width="9.953125" style="115" bestFit="1" customWidth="1"/>
    <col min="14853" max="14853" width="9.953125" style="115" customWidth="1"/>
    <col min="14854" max="14855" width="8.54296875" style="115" bestFit="1" customWidth="1"/>
    <col min="14856" max="14856" width="8.86328125" style="115" customWidth="1"/>
    <col min="14857" max="14868" width="8.54296875" style="115" bestFit="1" customWidth="1"/>
    <col min="14869" max="14869" width="9.453125" style="115" bestFit="1" customWidth="1"/>
    <col min="14870" max="14870" width="10.04296875" style="115" bestFit="1" customWidth="1"/>
    <col min="14871" max="14871" width="9.58984375" style="115" bestFit="1" customWidth="1"/>
    <col min="14872" max="14872" width="9.81640625" style="115" bestFit="1" customWidth="1"/>
    <col min="14873" max="14873" width="8.86328125" style="115" customWidth="1"/>
    <col min="14874" max="14874" width="8.54296875" style="115" bestFit="1" customWidth="1"/>
    <col min="14875" max="14878" width="7.1328125" style="115" bestFit="1" customWidth="1"/>
    <col min="14879" max="14880" width="8.54296875" style="115" bestFit="1" customWidth="1"/>
    <col min="14881" max="14881" width="7.36328125" style="115" bestFit="1" customWidth="1"/>
    <col min="14882" max="15104" width="7.5" style="115"/>
    <col min="15105" max="15105" width="4.54296875" style="115" customWidth="1"/>
    <col min="15106" max="15106" width="33.54296875" style="115" bestFit="1" customWidth="1"/>
    <col min="15107" max="15107" width="5.5" style="115" bestFit="1" customWidth="1"/>
    <col min="15108" max="15108" width="9.953125" style="115" bestFit="1" customWidth="1"/>
    <col min="15109" max="15109" width="9.953125" style="115" customWidth="1"/>
    <col min="15110" max="15111" width="8.54296875" style="115" bestFit="1" customWidth="1"/>
    <col min="15112" max="15112" width="8.86328125" style="115" customWidth="1"/>
    <col min="15113" max="15124" width="8.54296875" style="115" bestFit="1" customWidth="1"/>
    <col min="15125" max="15125" width="9.453125" style="115" bestFit="1" customWidth="1"/>
    <col min="15126" max="15126" width="10.04296875" style="115" bestFit="1" customWidth="1"/>
    <col min="15127" max="15127" width="9.58984375" style="115" bestFit="1" customWidth="1"/>
    <col min="15128" max="15128" width="9.81640625" style="115" bestFit="1" customWidth="1"/>
    <col min="15129" max="15129" width="8.86328125" style="115" customWidth="1"/>
    <col min="15130" max="15130" width="8.54296875" style="115" bestFit="1" customWidth="1"/>
    <col min="15131" max="15134" width="7.1328125" style="115" bestFit="1" customWidth="1"/>
    <col min="15135" max="15136" width="8.54296875" style="115" bestFit="1" customWidth="1"/>
    <col min="15137" max="15137" width="7.36328125" style="115" bestFit="1" customWidth="1"/>
    <col min="15138" max="15360" width="7.5" style="115"/>
    <col min="15361" max="15361" width="4.54296875" style="115" customWidth="1"/>
    <col min="15362" max="15362" width="33.54296875" style="115" bestFit="1" customWidth="1"/>
    <col min="15363" max="15363" width="5.5" style="115" bestFit="1" customWidth="1"/>
    <col min="15364" max="15364" width="9.953125" style="115" bestFit="1" customWidth="1"/>
    <col min="15365" max="15365" width="9.953125" style="115" customWidth="1"/>
    <col min="15366" max="15367" width="8.54296875" style="115" bestFit="1" customWidth="1"/>
    <col min="15368" max="15368" width="8.86328125" style="115" customWidth="1"/>
    <col min="15369" max="15380" width="8.54296875" style="115" bestFit="1" customWidth="1"/>
    <col min="15381" max="15381" width="9.453125" style="115" bestFit="1" customWidth="1"/>
    <col min="15382" max="15382" width="10.04296875" style="115" bestFit="1" customWidth="1"/>
    <col min="15383" max="15383" width="9.58984375" style="115" bestFit="1" customWidth="1"/>
    <col min="15384" max="15384" width="9.81640625" style="115" bestFit="1" customWidth="1"/>
    <col min="15385" max="15385" width="8.86328125" style="115" customWidth="1"/>
    <col min="15386" max="15386" width="8.54296875" style="115" bestFit="1" customWidth="1"/>
    <col min="15387" max="15390" width="7.1328125" style="115" bestFit="1" customWidth="1"/>
    <col min="15391" max="15392" width="8.54296875" style="115" bestFit="1" customWidth="1"/>
    <col min="15393" max="15393" width="7.36328125" style="115" bestFit="1" customWidth="1"/>
    <col min="15394" max="15616" width="7.5" style="115"/>
    <col min="15617" max="15617" width="4.54296875" style="115" customWidth="1"/>
    <col min="15618" max="15618" width="33.54296875" style="115" bestFit="1" customWidth="1"/>
    <col min="15619" max="15619" width="5.5" style="115" bestFit="1" customWidth="1"/>
    <col min="15620" max="15620" width="9.953125" style="115" bestFit="1" customWidth="1"/>
    <col min="15621" max="15621" width="9.953125" style="115" customWidth="1"/>
    <col min="15622" max="15623" width="8.54296875" style="115" bestFit="1" customWidth="1"/>
    <col min="15624" max="15624" width="8.86328125" style="115" customWidth="1"/>
    <col min="15625" max="15636" width="8.54296875" style="115" bestFit="1" customWidth="1"/>
    <col min="15637" max="15637" width="9.453125" style="115" bestFit="1" customWidth="1"/>
    <col min="15638" max="15638" width="10.04296875" style="115" bestFit="1" customWidth="1"/>
    <col min="15639" max="15639" width="9.58984375" style="115" bestFit="1" customWidth="1"/>
    <col min="15640" max="15640" width="9.81640625" style="115" bestFit="1" customWidth="1"/>
    <col min="15641" max="15641" width="8.86328125" style="115" customWidth="1"/>
    <col min="15642" max="15642" width="8.54296875" style="115" bestFit="1" customWidth="1"/>
    <col min="15643" max="15646" width="7.1328125" style="115" bestFit="1" customWidth="1"/>
    <col min="15647" max="15648" width="8.54296875" style="115" bestFit="1" customWidth="1"/>
    <col min="15649" max="15649" width="7.36328125" style="115" bestFit="1" customWidth="1"/>
    <col min="15650" max="15872" width="7.5" style="115"/>
    <col min="15873" max="15873" width="4.54296875" style="115" customWidth="1"/>
    <col min="15874" max="15874" width="33.54296875" style="115" bestFit="1" customWidth="1"/>
    <col min="15875" max="15875" width="5.5" style="115" bestFit="1" customWidth="1"/>
    <col min="15876" max="15876" width="9.953125" style="115" bestFit="1" customWidth="1"/>
    <col min="15877" max="15877" width="9.953125" style="115" customWidth="1"/>
    <col min="15878" max="15879" width="8.54296875" style="115" bestFit="1" customWidth="1"/>
    <col min="15880" max="15880" width="8.86328125" style="115" customWidth="1"/>
    <col min="15881" max="15892" width="8.54296875" style="115" bestFit="1" customWidth="1"/>
    <col min="15893" max="15893" width="9.453125" style="115" bestFit="1" customWidth="1"/>
    <col min="15894" max="15894" width="10.04296875" style="115" bestFit="1" customWidth="1"/>
    <col min="15895" max="15895" width="9.58984375" style="115" bestFit="1" customWidth="1"/>
    <col min="15896" max="15896" width="9.81640625" style="115" bestFit="1" customWidth="1"/>
    <col min="15897" max="15897" width="8.86328125" style="115" customWidth="1"/>
    <col min="15898" max="15898" width="8.54296875" style="115" bestFit="1" customWidth="1"/>
    <col min="15899" max="15902" width="7.1328125" style="115" bestFit="1" customWidth="1"/>
    <col min="15903" max="15904" width="8.54296875" style="115" bestFit="1" customWidth="1"/>
    <col min="15905" max="15905" width="7.36328125" style="115" bestFit="1" customWidth="1"/>
    <col min="15906" max="16128" width="7.5" style="115"/>
    <col min="16129" max="16129" width="4.54296875" style="115" customWidth="1"/>
    <col min="16130" max="16130" width="33.54296875" style="115" bestFit="1" customWidth="1"/>
    <col min="16131" max="16131" width="5.5" style="115" bestFit="1" customWidth="1"/>
    <col min="16132" max="16132" width="9.953125" style="115" bestFit="1" customWidth="1"/>
    <col min="16133" max="16133" width="9.953125" style="115" customWidth="1"/>
    <col min="16134" max="16135" width="8.54296875" style="115" bestFit="1" customWidth="1"/>
    <col min="16136" max="16136" width="8.86328125" style="115" customWidth="1"/>
    <col min="16137" max="16148" width="8.54296875" style="115" bestFit="1" customWidth="1"/>
    <col min="16149" max="16149" width="9.453125" style="115" bestFit="1" customWidth="1"/>
    <col min="16150" max="16150" width="10.04296875" style="115" bestFit="1" customWidth="1"/>
    <col min="16151" max="16151" width="9.58984375" style="115" bestFit="1" customWidth="1"/>
    <col min="16152" max="16152" width="9.81640625" style="115" bestFit="1" customWidth="1"/>
    <col min="16153" max="16153" width="8.86328125" style="115" customWidth="1"/>
    <col min="16154" max="16154" width="8.54296875" style="115" bestFit="1" customWidth="1"/>
    <col min="16155" max="16158" width="7.1328125" style="115" bestFit="1" customWidth="1"/>
    <col min="16159" max="16160" width="8.54296875" style="115" bestFit="1" customWidth="1"/>
    <col min="16161" max="16161" width="7.36328125" style="115" bestFit="1" customWidth="1"/>
    <col min="16162" max="16384" width="7.5" style="115"/>
  </cols>
  <sheetData>
    <row r="1" spans="1:111">
      <c r="A1" s="1339" t="s">
        <v>3</v>
      </c>
      <c r="D1" s="1346"/>
      <c r="E1" s="1346"/>
      <c r="F1" s="1346"/>
      <c r="G1" s="1346"/>
      <c r="H1" s="1346"/>
      <c r="I1" s="1346"/>
      <c r="J1" s="1346"/>
      <c r="K1" s="1346"/>
      <c r="L1" s="1346"/>
      <c r="M1" s="1346"/>
      <c r="N1" s="1346"/>
      <c r="O1" s="1346"/>
      <c r="P1" s="1346"/>
      <c r="Q1" s="1346"/>
      <c r="R1" s="1346"/>
      <c r="S1" s="1346"/>
      <c r="T1" s="1346"/>
      <c r="U1" s="1346"/>
      <c r="V1" s="1346"/>
      <c r="W1" s="1346"/>
      <c r="X1" s="1346"/>
      <c r="Y1" s="1346"/>
      <c r="Z1" s="1346"/>
      <c r="AA1" s="1346"/>
      <c r="AB1" s="1346"/>
      <c r="AC1" s="1346"/>
      <c r="AD1" s="1346"/>
      <c r="AE1" s="1346"/>
      <c r="AF1" s="1346"/>
    </row>
    <row r="2" spans="1:111" ht="16.2" customHeight="1">
      <c r="A2" s="1354" t="s">
        <v>349</v>
      </c>
      <c r="B2" s="1354"/>
      <c r="C2" s="1354"/>
      <c r="D2" s="1354"/>
      <c r="E2" s="1354"/>
      <c r="F2" s="1354"/>
      <c r="G2" s="1354"/>
      <c r="H2" s="1354"/>
      <c r="I2" s="1354"/>
      <c r="J2" s="1354"/>
      <c r="K2" s="1354"/>
      <c r="L2" s="1354"/>
      <c r="M2" s="1354"/>
      <c r="N2" s="1354"/>
      <c r="O2" s="1354"/>
      <c r="P2" s="1354"/>
      <c r="Q2" s="1354"/>
      <c r="R2" s="1354"/>
      <c r="S2" s="1354"/>
      <c r="T2" s="1354"/>
      <c r="U2" s="1354"/>
      <c r="V2" s="1354"/>
      <c r="W2" s="1354"/>
      <c r="X2" s="1354"/>
      <c r="Y2" s="1354"/>
      <c r="Z2" s="1354"/>
      <c r="AA2" s="1354"/>
      <c r="AB2" s="1354"/>
      <c r="AC2" s="1354"/>
      <c r="AD2" s="1354"/>
      <c r="AE2" s="1354"/>
      <c r="AF2" s="1354"/>
    </row>
    <row r="3" spans="1:111">
      <c r="A3" s="118"/>
      <c r="B3" s="118"/>
      <c r="C3" s="118"/>
      <c r="D3" s="118"/>
      <c r="E3" s="118"/>
      <c r="F3" s="118"/>
      <c r="G3" s="118"/>
      <c r="H3" s="118"/>
      <c r="I3" s="118"/>
      <c r="J3" s="118"/>
      <c r="K3" s="118"/>
      <c r="L3" s="118"/>
      <c r="M3" s="118"/>
      <c r="N3" s="118"/>
      <c r="O3" s="118"/>
      <c r="P3" s="118"/>
      <c r="Q3" s="118"/>
      <c r="R3" s="118"/>
      <c r="V3" s="118"/>
      <c r="W3" s="118"/>
      <c r="X3" s="118"/>
      <c r="Y3" s="118"/>
      <c r="Z3" s="118"/>
      <c r="AA3" s="118"/>
      <c r="AB3" s="118"/>
      <c r="AC3" s="118"/>
      <c r="AD3" s="1347" t="s">
        <v>30</v>
      </c>
      <c r="AE3" s="1347"/>
      <c r="AF3" s="1347"/>
    </row>
    <row r="4" spans="1:111">
      <c r="A4" s="1348" t="s">
        <v>0</v>
      </c>
      <c r="B4" s="1348" t="s">
        <v>31</v>
      </c>
      <c r="C4" s="1348" t="s">
        <v>32</v>
      </c>
      <c r="D4" s="1351" t="s">
        <v>322</v>
      </c>
      <c r="E4" s="1351" t="s">
        <v>254</v>
      </c>
      <c r="F4" s="1353" t="s">
        <v>34</v>
      </c>
      <c r="G4" s="1353"/>
      <c r="H4" s="1353"/>
      <c r="I4" s="1353"/>
      <c r="J4" s="1353"/>
      <c r="K4" s="1353"/>
      <c r="L4" s="1353"/>
      <c r="M4" s="1353"/>
      <c r="N4" s="1353"/>
      <c r="O4" s="1353"/>
      <c r="P4" s="1353"/>
      <c r="Q4" s="1353"/>
      <c r="R4" s="1353"/>
      <c r="S4" s="1353"/>
      <c r="T4" s="1353"/>
      <c r="U4" s="1353"/>
      <c r="V4" s="1353"/>
      <c r="W4" s="1353"/>
      <c r="X4" s="1353"/>
      <c r="Y4" s="1353"/>
      <c r="Z4" s="1353"/>
      <c r="AA4" s="1353"/>
      <c r="AB4" s="1353"/>
      <c r="AC4" s="1353"/>
      <c r="AD4" s="1353"/>
      <c r="AE4" s="1353"/>
      <c r="AF4" s="1353"/>
    </row>
    <row r="5" spans="1:111" ht="50.7" customHeight="1">
      <c r="A5" s="1349"/>
      <c r="B5" s="1350"/>
      <c r="C5" s="1349"/>
      <c r="D5" s="1352"/>
      <c r="E5" s="1352"/>
      <c r="F5" s="119" t="s">
        <v>284</v>
      </c>
      <c r="G5" s="119" t="s">
        <v>285</v>
      </c>
      <c r="H5" s="119" t="s">
        <v>286</v>
      </c>
      <c r="I5" s="119" t="s">
        <v>287</v>
      </c>
      <c r="J5" s="119" t="s">
        <v>288</v>
      </c>
      <c r="K5" s="119" t="s">
        <v>289</v>
      </c>
      <c r="L5" s="119" t="s">
        <v>290</v>
      </c>
      <c r="M5" s="119" t="s">
        <v>291</v>
      </c>
      <c r="N5" s="119" t="s">
        <v>292</v>
      </c>
      <c r="O5" s="119" t="s">
        <v>293</v>
      </c>
      <c r="P5" s="119" t="s">
        <v>294</v>
      </c>
      <c r="Q5" s="119" t="s">
        <v>295</v>
      </c>
      <c r="R5" s="119" t="s">
        <v>296</v>
      </c>
      <c r="S5" s="119" t="s">
        <v>297</v>
      </c>
      <c r="T5" s="119" t="s">
        <v>298</v>
      </c>
      <c r="U5" s="119" t="s">
        <v>299</v>
      </c>
      <c r="V5" s="119" t="s">
        <v>300</v>
      </c>
      <c r="W5" s="119" t="s">
        <v>301</v>
      </c>
      <c r="X5" s="119" t="s">
        <v>302</v>
      </c>
      <c r="Y5" s="119" t="s">
        <v>303</v>
      </c>
      <c r="Z5" s="119" t="s">
        <v>304</v>
      </c>
      <c r="AA5" s="119" t="s">
        <v>305</v>
      </c>
      <c r="AB5" s="119" t="s">
        <v>306</v>
      </c>
      <c r="AC5" s="119" t="s">
        <v>307</v>
      </c>
      <c r="AD5" s="119" t="s">
        <v>308</v>
      </c>
      <c r="AE5" s="119" t="s">
        <v>309</v>
      </c>
      <c r="AF5" s="119" t="s">
        <v>310</v>
      </c>
    </row>
    <row r="6" spans="1:111" s="956" customFormat="1" ht="12.6">
      <c r="A6" s="953" t="s">
        <v>264</v>
      </c>
      <c r="B6" s="953" t="s">
        <v>265</v>
      </c>
      <c r="C6" s="953" t="s">
        <v>266</v>
      </c>
      <c r="D6" s="953" t="s">
        <v>323</v>
      </c>
      <c r="E6" s="953"/>
      <c r="F6" s="953" t="s">
        <v>268</v>
      </c>
      <c r="G6" s="953" t="s">
        <v>269</v>
      </c>
      <c r="H6" s="953" t="s">
        <v>270</v>
      </c>
      <c r="I6" s="953" t="s">
        <v>271</v>
      </c>
      <c r="J6" s="953" t="s">
        <v>272</v>
      </c>
      <c r="K6" s="954">
        <v>-10</v>
      </c>
      <c r="L6" s="954">
        <v>-11</v>
      </c>
      <c r="M6" s="954">
        <v>-12</v>
      </c>
      <c r="N6" s="954">
        <v>-13</v>
      </c>
      <c r="O6" s="954">
        <v>-14</v>
      </c>
      <c r="P6" s="954">
        <v>-15</v>
      </c>
      <c r="Q6" s="954">
        <v>-16</v>
      </c>
      <c r="R6" s="954">
        <v>-17</v>
      </c>
      <c r="S6" s="954">
        <v>-18</v>
      </c>
      <c r="T6" s="954">
        <v>-19</v>
      </c>
      <c r="U6" s="954">
        <v>-20</v>
      </c>
      <c r="V6" s="954">
        <v>-21</v>
      </c>
      <c r="W6" s="954">
        <v>-22</v>
      </c>
      <c r="X6" s="954">
        <v>-23</v>
      </c>
      <c r="Y6" s="954">
        <v>-24</v>
      </c>
      <c r="Z6" s="954">
        <v>-25</v>
      </c>
      <c r="AA6" s="954">
        <v>-26</v>
      </c>
      <c r="AB6" s="954">
        <v>-27</v>
      </c>
      <c r="AC6" s="954">
        <v>-28</v>
      </c>
      <c r="AD6" s="954">
        <v>-29</v>
      </c>
      <c r="AE6" s="954">
        <v>-30</v>
      </c>
      <c r="AF6" s="954">
        <v>-31</v>
      </c>
      <c r="AG6" s="955"/>
      <c r="AH6" s="955"/>
      <c r="AI6" s="955"/>
      <c r="AJ6" s="955"/>
      <c r="AK6" s="955"/>
      <c r="AL6" s="955"/>
      <c r="AM6" s="955"/>
      <c r="AN6" s="955"/>
      <c r="AO6" s="955"/>
      <c r="AP6" s="955"/>
      <c r="AQ6" s="955"/>
      <c r="AR6" s="955"/>
      <c r="AS6" s="955"/>
      <c r="AT6" s="955"/>
      <c r="AU6" s="955"/>
      <c r="AV6" s="955"/>
      <c r="AW6" s="955"/>
      <c r="AX6" s="955"/>
      <c r="AY6" s="955"/>
      <c r="AZ6" s="955"/>
      <c r="BA6" s="955"/>
      <c r="BB6" s="955"/>
      <c r="BC6" s="955"/>
      <c r="BD6" s="955"/>
      <c r="BE6" s="955"/>
      <c r="BF6" s="955"/>
      <c r="BG6" s="955"/>
      <c r="BH6" s="955"/>
      <c r="BI6" s="955"/>
      <c r="BJ6" s="955"/>
      <c r="BK6" s="955"/>
      <c r="BL6" s="955"/>
      <c r="BM6" s="955"/>
      <c r="BN6" s="955"/>
      <c r="BO6" s="955"/>
      <c r="BP6" s="955"/>
      <c r="BQ6" s="955"/>
      <c r="BR6" s="955"/>
      <c r="BS6" s="955"/>
      <c r="BT6" s="955"/>
      <c r="BU6" s="955"/>
      <c r="BV6" s="955"/>
      <c r="BW6" s="955"/>
      <c r="BX6" s="955"/>
      <c r="BY6" s="955"/>
      <c r="BZ6" s="955"/>
      <c r="CA6" s="955"/>
      <c r="CB6" s="955"/>
      <c r="CC6" s="955"/>
      <c r="CD6" s="955"/>
      <c r="CE6" s="955"/>
      <c r="CF6" s="955"/>
      <c r="CG6" s="955"/>
      <c r="CH6" s="955"/>
      <c r="CI6" s="955"/>
      <c r="CJ6" s="955"/>
      <c r="CK6" s="955"/>
      <c r="CL6" s="955"/>
      <c r="CM6" s="955"/>
      <c r="CN6" s="955"/>
      <c r="CO6" s="955"/>
      <c r="CP6" s="955"/>
      <c r="CQ6" s="955"/>
      <c r="CR6" s="955"/>
      <c r="CS6" s="955"/>
      <c r="CT6" s="955"/>
      <c r="CU6" s="955"/>
      <c r="CV6" s="955"/>
      <c r="CW6" s="955"/>
      <c r="CX6" s="955"/>
      <c r="CY6" s="955"/>
      <c r="CZ6" s="955"/>
      <c r="DA6" s="955"/>
      <c r="DB6" s="955"/>
      <c r="DC6" s="955"/>
      <c r="DD6" s="955"/>
      <c r="DE6" s="955"/>
      <c r="DF6" s="955"/>
      <c r="DG6" s="955"/>
    </row>
    <row r="7" spans="1:111" s="121" customFormat="1">
      <c r="A7" s="159"/>
      <c r="B7" s="1337" t="s">
        <v>324</v>
      </c>
      <c r="C7" s="159"/>
      <c r="D7" s="123">
        <f>SUM(F7:AF7)</f>
        <v>25422.473001000006</v>
      </c>
      <c r="E7" s="124">
        <f>+D7/$D$7*100</f>
        <v>100</v>
      </c>
      <c r="F7" s="123">
        <v>1190.2920000000001</v>
      </c>
      <c r="G7" s="123">
        <v>412.67900000000003</v>
      </c>
      <c r="H7" s="123">
        <v>168.91000000000003</v>
      </c>
      <c r="I7" s="123">
        <v>354.21400000000006</v>
      </c>
      <c r="J7" s="123">
        <v>66.518000000000001</v>
      </c>
      <c r="K7" s="123">
        <v>60.33</v>
      </c>
      <c r="L7" s="123">
        <v>37.368000000000002</v>
      </c>
      <c r="M7" s="123">
        <v>38.22</v>
      </c>
      <c r="N7" s="123">
        <v>37.382000000000005</v>
      </c>
      <c r="O7" s="123">
        <v>46.452799999999996</v>
      </c>
      <c r="P7" s="123">
        <v>247.87900000000002</v>
      </c>
      <c r="Q7" s="123">
        <v>46.456530000000001</v>
      </c>
      <c r="R7" s="123">
        <v>136.14999999999998</v>
      </c>
      <c r="S7" s="123">
        <v>27.95</v>
      </c>
      <c r="T7" s="123">
        <v>59.670479999999998</v>
      </c>
      <c r="U7" s="123">
        <v>103.84399999999999</v>
      </c>
      <c r="V7" s="123">
        <v>4202.9510000000009</v>
      </c>
      <c r="W7" s="123">
        <v>442.53599999999994</v>
      </c>
      <c r="X7" s="123">
        <v>296.18635099999995</v>
      </c>
      <c r="Y7" s="123">
        <v>4637.7114000000001</v>
      </c>
      <c r="Z7" s="123">
        <v>3227.1636400000007</v>
      </c>
      <c r="AA7" s="123">
        <v>854.53300000000002</v>
      </c>
      <c r="AB7" s="123">
        <v>348.95299999999997</v>
      </c>
      <c r="AC7" s="123">
        <v>877.36480000000006</v>
      </c>
      <c r="AD7" s="123">
        <v>269.57</v>
      </c>
      <c r="AE7" s="123">
        <v>1520.394</v>
      </c>
      <c r="AF7" s="123">
        <v>5710.7939999999999</v>
      </c>
    </row>
    <row r="8" spans="1:111" s="128" customFormat="1" ht="15">
      <c r="A8" s="125">
        <v>1</v>
      </c>
      <c r="B8" s="126" t="s">
        <v>35</v>
      </c>
      <c r="C8" s="1336" t="s">
        <v>36</v>
      </c>
      <c r="D8" s="123">
        <f>SUM(F8:AF8)</f>
        <v>10721.855991</v>
      </c>
      <c r="E8" s="124">
        <f>+D8/$D$7*100</f>
        <v>42.174716797135552</v>
      </c>
      <c r="F8" s="123">
        <v>632.5680000000001</v>
      </c>
      <c r="G8" s="123">
        <v>83.82</v>
      </c>
      <c r="H8" s="123">
        <v>11.209999999999999</v>
      </c>
      <c r="I8" s="123">
        <v>98.691000000000003</v>
      </c>
      <c r="J8" s="123">
        <v>0</v>
      </c>
      <c r="K8" s="123">
        <v>0</v>
      </c>
      <c r="L8" s="123">
        <v>3.8499999999999996</v>
      </c>
      <c r="M8" s="123">
        <v>0</v>
      </c>
      <c r="N8" s="123">
        <v>0.51500000000000001</v>
      </c>
      <c r="O8" s="123">
        <v>0.65999999999999992</v>
      </c>
      <c r="P8" s="123">
        <v>3.92</v>
      </c>
      <c r="Q8" s="123">
        <v>0</v>
      </c>
      <c r="R8" s="123">
        <v>0</v>
      </c>
      <c r="S8" s="123">
        <v>0</v>
      </c>
      <c r="T8" s="123">
        <v>0</v>
      </c>
      <c r="U8" s="123">
        <v>0</v>
      </c>
      <c r="V8" s="123">
        <v>684.90499999999997</v>
      </c>
      <c r="W8" s="123">
        <v>33.643000000000001</v>
      </c>
      <c r="X8" s="123">
        <v>4.9003509999999997</v>
      </c>
      <c r="Y8" s="123">
        <v>2925.5940000000001</v>
      </c>
      <c r="Z8" s="123">
        <v>1946.6376400000001</v>
      </c>
      <c r="AA8" s="123">
        <v>527.45600000000002</v>
      </c>
      <c r="AB8" s="123">
        <v>195.84800000000001</v>
      </c>
      <c r="AC8" s="123">
        <v>489.92500000000001</v>
      </c>
      <c r="AD8" s="123">
        <v>99.705999999999989</v>
      </c>
      <c r="AE8" s="123">
        <v>839.04700000000003</v>
      </c>
      <c r="AF8" s="123">
        <v>2138.96</v>
      </c>
    </row>
    <row r="9" spans="1:111" s="128" customFormat="1">
      <c r="A9" s="156"/>
      <c r="B9" s="158" t="s">
        <v>37</v>
      </c>
      <c r="C9" s="157"/>
      <c r="D9" s="143"/>
      <c r="E9" s="124"/>
      <c r="F9" s="143"/>
      <c r="G9" s="143"/>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row>
    <row r="10" spans="1:111">
      <c r="A10" s="129" t="s">
        <v>38</v>
      </c>
      <c r="B10" s="130" t="s">
        <v>325</v>
      </c>
      <c r="C10" s="131" t="s">
        <v>40</v>
      </c>
      <c r="D10" s="132">
        <f>SUM(F10:AF10)</f>
        <v>718.06999999999994</v>
      </c>
      <c r="E10" s="132">
        <f t="shared" ref="E10:E61" si="0">+D10/$D$7*100</f>
        <v>2.824548186054733</v>
      </c>
      <c r="F10" s="133">
        <v>0</v>
      </c>
      <c r="G10" s="133">
        <v>0</v>
      </c>
      <c r="H10" s="133">
        <v>0</v>
      </c>
      <c r="I10" s="133">
        <v>5.226</v>
      </c>
      <c r="J10" s="133">
        <v>0</v>
      </c>
      <c r="K10" s="133">
        <v>0</v>
      </c>
      <c r="L10" s="133">
        <v>0</v>
      </c>
      <c r="M10" s="133">
        <v>0</v>
      </c>
      <c r="N10" s="133">
        <v>0</v>
      </c>
      <c r="O10" s="133">
        <v>0</v>
      </c>
      <c r="P10" s="133">
        <v>0</v>
      </c>
      <c r="Q10" s="133">
        <v>0</v>
      </c>
      <c r="R10" s="133">
        <v>0</v>
      </c>
      <c r="S10" s="133">
        <v>0</v>
      </c>
      <c r="T10" s="133">
        <v>0</v>
      </c>
      <c r="U10" s="133">
        <v>0</v>
      </c>
      <c r="V10" s="133">
        <v>0</v>
      </c>
      <c r="W10" s="133">
        <v>0</v>
      </c>
      <c r="X10" s="133">
        <v>0</v>
      </c>
      <c r="Y10" s="133">
        <v>0</v>
      </c>
      <c r="Z10" s="133">
        <v>258.51</v>
      </c>
      <c r="AA10" s="133">
        <v>114.00999999999999</v>
      </c>
      <c r="AB10" s="133">
        <v>69.89</v>
      </c>
      <c r="AC10" s="133">
        <v>133.38</v>
      </c>
      <c r="AD10" s="133">
        <v>19.649999999999999</v>
      </c>
      <c r="AE10" s="133">
        <v>72.224000000000004</v>
      </c>
      <c r="AF10" s="133">
        <v>45.18</v>
      </c>
    </row>
    <row r="11" spans="1:111" s="137" customFormat="1">
      <c r="A11" s="134"/>
      <c r="B11" s="135" t="s">
        <v>41</v>
      </c>
      <c r="C11" s="136" t="s">
        <v>42</v>
      </c>
      <c r="D11" s="132">
        <f t="shared" ref="D11:D48" si="1">SUM(F11:AF11)</f>
        <v>668.32</v>
      </c>
      <c r="E11" s="132">
        <f t="shared" si="0"/>
        <v>2.6288551864081491</v>
      </c>
      <c r="F11" s="133">
        <v>0</v>
      </c>
      <c r="G11" s="133">
        <v>0</v>
      </c>
      <c r="H11" s="133">
        <v>0</v>
      </c>
      <c r="I11" s="133">
        <v>5.226</v>
      </c>
      <c r="J11" s="133">
        <v>0</v>
      </c>
      <c r="K11" s="133">
        <v>0</v>
      </c>
      <c r="L11" s="133">
        <v>0</v>
      </c>
      <c r="M11" s="133">
        <v>0</v>
      </c>
      <c r="N11" s="133">
        <v>0</v>
      </c>
      <c r="O11" s="133">
        <v>0</v>
      </c>
      <c r="P11" s="133">
        <v>0</v>
      </c>
      <c r="Q11" s="133">
        <v>0</v>
      </c>
      <c r="R11" s="133">
        <v>0</v>
      </c>
      <c r="S11" s="133">
        <v>0</v>
      </c>
      <c r="T11" s="133">
        <v>0</v>
      </c>
      <c r="U11" s="133">
        <v>0</v>
      </c>
      <c r="V11" s="133">
        <v>0</v>
      </c>
      <c r="W11" s="133">
        <v>0</v>
      </c>
      <c r="X11" s="133">
        <v>0</v>
      </c>
      <c r="Y11" s="133">
        <v>0</v>
      </c>
      <c r="Z11" s="133">
        <v>257.3</v>
      </c>
      <c r="AA11" s="133">
        <v>110.38</v>
      </c>
      <c r="AB11" s="133">
        <v>69.89</v>
      </c>
      <c r="AC11" s="133">
        <v>133.38</v>
      </c>
      <c r="AD11" s="133">
        <v>19.47</v>
      </c>
      <c r="AE11" s="133">
        <v>72.224000000000004</v>
      </c>
      <c r="AF11" s="133">
        <v>0.45</v>
      </c>
    </row>
    <row r="12" spans="1:111" s="137" customFormat="1">
      <c r="A12" s="134" t="s">
        <v>43</v>
      </c>
      <c r="B12" s="139" t="s">
        <v>44</v>
      </c>
      <c r="C12" s="138" t="s">
        <v>45</v>
      </c>
      <c r="D12" s="132">
        <f t="shared" si="1"/>
        <v>616.52199999999993</v>
      </c>
      <c r="E12" s="132">
        <f t="shared" si="0"/>
        <v>2.4251063221730975</v>
      </c>
      <c r="F12" s="133">
        <v>2.226</v>
      </c>
      <c r="G12" s="133">
        <v>21.9</v>
      </c>
      <c r="H12" s="133">
        <v>0</v>
      </c>
      <c r="I12" s="133">
        <v>3.4</v>
      </c>
      <c r="J12" s="133">
        <v>0</v>
      </c>
      <c r="K12" s="133">
        <v>0</v>
      </c>
      <c r="L12" s="133">
        <v>0.64</v>
      </c>
      <c r="M12" s="133">
        <v>0</v>
      </c>
      <c r="N12" s="133">
        <v>0</v>
      </c>
      <c r="O12" s="133">
        <v>0.35499999999999998</v>
      </c>
      <c r="P12" s="133">
        <v>3.25</v>
      </c>
      <c r="Q12" s="133">
        <v>0</v>
      </c>
      <c r="R12" s="133">
        <v>0</v>
      </c>
      <c r="S12" s="133">
        <v>0</v>
      </c>
      <c r="T12" s="133">
        <v>0</v>
      </c>
      <c r="U12" s="133">
        <v>0</v>
      </c>
      <c r="V12" s="133">
        <v>116.03</v>
      </c>
      <c r="W12" s="133">
        <v>28.113</v>
      </c>
      <c r="X12" s="133">
        <v>1.6</v>
      </c>
      <c r="Y12" s="133">
        <v>74.959999999999994</v>
      </c>
      <c r="Z12" s="133">
        <v>99.042000000000002</v>
      </c>
      <c r="AA12" s="133">
        <v>22.85</v>
      </c>
      <c r="AB12" s="133">
        <v>23.413</v>
      </c>
      <c r="AC12" s="133">
        <v>20.048999999999999</v>
      </c>
      <c r="AD12" s="133">
        <v>16.28</v>
      </c>
      <c r="AE12" s="133">
        <v>101.87</v>
      </c>
      <c r="AF12" s="133">
        <v>80.543999999999997</v>
      </c>
    </row>
    <row r="13" spans="1:111">
      <c r="A13" s="134" t="s">
        <v>46</v>
      </c>
      <c r="B13" s="139" t="s">
        <v>47</v>
      </c>
      <c r="C13" s="138" t="s">
        <v>48</v>
      </c>
      <c r="D13" s="132">
        <f t="shared" si="1"/>
        <v>3051.8409999999994</v>
      </c>
      <c r="E13" s="132">
        <f t="shared" si="0"/>
        <v>12.004500899184567</v>
      </c>
      <c r="F13" s="133">
        <v>25.045999999999999</v>
      </c>
      <c r="G13" s="133">
        <v>10.78</v>
      </c>
      <c r="H13" s="133">
        <v>0.53</v>
      </c>
      <c r="I13" s="133">
        <v>43.865000000000002</v>
      </c>
      <c r="J13" s="133">
        <v>0</v>
      </c>
      <c r="K13" s="133">
        <v>0</v>
      </c>
      <c r="L13" s="133">
        <v>1.1599999999999999</v>
      </c>
      <c r="M13" s="133">
        <v>0</v>
      </c>
      <c r="N13" s="133">
        <v>0.51500000000000001</v>
      </c>
      <c r="O13" s="133">
        <v>0.30499999999999999</v>
      </c>
      <c r="P13" s="133">
        <v>0.67</v>
      </c>
      <c r="Q13" s="133">
        <v>0</v>
      </c>
      <c r="R13" s="133">
        <v>0</v>
      </c>
      <c r="S13" s="133">
        <v>0</v>
      </c>
      <c r="T13" s="133">
        <v>0</v>
      </c>
      <c r="U13" s="133">
        <v>0</v>
      </c>
      <c r="V13" s="133">
        <v>5.8650000000000002</v>
      </c>
      <c r="W13" s="133">
        <v>0.24</v>
      </c>
      <c r="X13" s="133">
        <v>0</v>
      </c>
      <c r="Y13" s="133">
        <v>1325.76</v>
      </c>
      <c r="Z13" s="133">
        <v>408.17599999999999</v>
      </c>
      <c r="AA13" s="133">
        <v>204.23599999999999</v>
      </c>
      <c r="AB13" s="133">
        <v>101.30500000000001</v>
      </c>
      <c r="AC13" s="133">
        <v>122.29600000000001</v>
      </c>
      <c r="AD13" s="133">
        <v>62.866</v>
      </c>
      <c r="AE13" s="133">
        <v>89.27</v>
      </c>
      <c r="AF13" s="133">
        <v>648.95600000000002</v>
      </c>
    </row>
    <row r="14" spans="1:111">
      <c r="A14" s="134" t="s">
        <v>49</v>
      </c>
      <c r="B14" s="139" t="s">
        <v>50</v>
      </c>
      <c r="C14" s="138" t="s">
        <v>51</v>
      </c>
      <c r="D14" s="132">
        <f t="shared" si="1"/>
        <v>223.12400000000002</v>
      </c>
      <c r="E14" s="132">
        <f t="shared" si="0"/>
        <v>0.87766441915868421</v>
      </c>
      <c r="F14" s="133">
        <v>0</v>
      </c>
      <c r="G14" s="133">
        <v>0</v>
      </c>
      <c r="H14" s="133">
        <v>0</v>
      </c>
      <c r="I14" s="133">
        <v>0</v>
      </c>
      <c r="J14" s="133">
        <v>0</v>
      </c>
      <c r="K14" s="133">
        <v>0</v>
      </c>
      <c r="L14" s="133">
        <v>0</v>
      </c>
      <c r="M14" s="133">
        <v>0</v>
      </c>
      <c r="N14" s="133">
        <v>0</v>
      </c>
      <c r="O14" s="133">
        <v>0</v>
      </c>
      <c r="P14" s="133">
        <v>0</v>
      </c>
      <c r="Q14" s="133">
        <v>0</v>
      </c>
      <c r="R14" s="133">
        <v>0</v>
      </c>
      <c r="S14" s="133">
        <v>0</v>
      </c>
      <c r="T14" s="133">
        <v>0</v>
      </c>
      <c r="U14" s="133">
        <v>0</v>
      </c>
      <c r="V14" s="133">
        <v>200.65</v>
      </c>
      <c r="W14" s="133">
        <v>0</v>
      </c>
      <c r="X14" s="133">
        <v>0</v>
      </c>
      <c r="Y14" s="133">
        <v>9.5139999999999993</v>
      </c>
      <c r="Z14" s="133">
        <v>0</v>
      </c>
      <c r="AA14" s="133">
        <v>0</v>
      </c>
      <c r="AB14" s="133">
        <v>0</v>
      </c>
      <c r="AC14" s="133">
        <v>0</v>
      </c>
      <c r="AD14" s="133">
        <v>0</v>
      </c>
      <c r="AE14" s="133">
        <v>0</v>
      </c>
      <c r="AF14" s="133">
        <v>12.96</v>
      </c>
    </row>
    <row r="15" spans="1:111">
      <c r="A15" s="134" t="s">
        <v>52</v>
      </c>
      <c r="B15" s="139" t="s">
        <v>53</v>
      </c>
      <c r="C15" s="138" t="s">
        <v>54</v>
      </c>
      <c r="D15" s="132">
        <f t="shared" si="1"/>
        <v>0</v>
      </c>
      <c r="E15" s="132">
        <f t="shared" si="0"/>
        <v>0</v>
      </c>
      <c r="F15" s="133">
        <v>0</v>
      </c>
      <c r="G15" s="133">
        <v>0</v>
      </c>
      <c r="H15" s="133">
        <v>0</v>
      </c>
      <c r="I15" s="133">
        <v>0</v>
      </c>
      <c r="J15" s="133">
        <v>0</v>
      </c>
      <c r="K15" s="133">
        <v>0</v>
      </c>
      <c r="L15" s="133">
        <v>0</v>
      </c>
      <c r="M15" s="133">
        <v>0</v>
      </c>
      <c r="N15" s="133">
        <v>0</v>
      </c>
      <c r="O15" s="133">
        <v>0</v>
      </c>
      <c r="P15" s="133">
        <v>0</v>
      </c>
      <c r="Q15" s="133">
        <v>0</v>
      </c>
      <c r="R15" s="133">
        <v>0</v>
      </c>
      <c r="S15" s="133">
        <v>0</v>
      </c>
      <c r="T15" s="133">
        <v>0</v>
      </c>
      <c r="U15" s="133">
        <v>0</v>
      </c>
      <c r="V15" s="133">
        <v>0</v>
      </c>
      <c r="W15" s="133">
        <v>0</v>
      </c>
      <c r="X15" s="133">
        <v>0</v>
      </c>
      <c r="Y15" s="133">
        <v>0</v>
      </c>
      <c r="Z15" s="133">
        <v>0</v>
      </c>
      <c r="AA15" s="133">
        <v>0</v>
      </c>
      <c r="AB15" s="133">
        <v>0</v>
      </c>
      <c r="AC15" s="133">
        <v>0</v>
      </c>
      <c r="AD15" s="133">
        <v>0</v>
      </c>
      <c r="AE15" s="133">
        <v>0</v>
      </c>
      <c r="AF15" s="133">
        <v>0</v>
      </c>
    </row>
    <row r="16" spans="1:111">
      <c r="A16" s="134" t="s">
        <v>55</v>
      </c>
      <c r="B16" s="139" t="s">
        <v>56</v>
      </c>
      <c r="C16" s="138" t="s">
        <v>57</v>
      </c>
      <c r="D16" s="132">
        <f t="shared" si="1"/>
        <v>5648.5489909999997</v>
      </c>
      <c r="E16" s="132">
        <f t="shared" si="0"/>
        <v>22.218723531647811</v>
      </c>
      <c r="F16" s="133">
        <v>605.29600000000005</v>
      </c>
      <c r="G16" s="133">
        <v>51.14</v>
      </c>
      <c r="H16" s="133">
        <v>10.68</v>
      </c>
      <c r="I16" s="133">
        <v>37.53</v>
      </c>
      <c r="J16" s="133">
        <v>0</v>
      </c>
      <c r="K16" s="133">
        <v>0</v>
      </c>
      <c r="L16" s="133">
        <v>0</v>
      </c>
      <c r="M16" s="133">
        <v>0</v>
      </c>
      <c r="N16" s="133">
        <v>0</v>
      </c>
      <c r="O16" s="133">
        <v>0</v>
      </c>
      <c r="P16" s="133">
        <v>0</v>
      </c>
      <c r="Q16" s="133">
        <v>0</v>
      </c>
      <c r="R16" s="133">
        <v>0</v>
      </c>
      <c r="S16" s="133">
        <v>0</v>
      </c>
      <c r="T16" s="133">
        <v>0</v>
      </c>
      <c r="U16" s="133">
        <v>0</v>
      </c>
      <c r="V16" s="133">
        <v>362.36</v>
      </c>
      <c r="W16" s="133">
        <v>0</v>
      </c>
      <c r="X16" s="133">
        <v>1.2003509999999999</v>
      </c>
      <c r="Y16" s="133">
        <v>1509.37</v>
      </c>
      <c r="Z16" s="133">
        <v>1180.6796400000001</v>
      </c>
      <c r="AA16" s="133">
        <v>183.69</v>
      </c>
      <c r="AB16" s="133">
        <v>0</v>
      </c>
      <c r="AC16" s="133">
        <v>207.3</v>
      </c>
      <c r="AD16" s="133">
        <v>0</v>
      </c>
      <c r="AE16" s="133">
        <v>231.75299999999999</v>
      </c>
      <c r="AF16" s="133">
        <v>1267.55</v>
      </c>
    </row>
    <row r="17" spans="1:33" hidden="1">
      <c r="A17" s="134"/>
      <c r="B17" s="135" t="s">
        <v>328</v>
      </c>
      <c r="C17" s="136" t="s">
        <v>58</v>
      </c>
      <c r="D17" s="132">
        <f t="shared" si="1"/>
        <v>277.08999999999997</v>
      </c>
      <c r="E17" s="132">
        <f t="shared" si="0"/>
        <v>1.0899411712979319</v>
      </c>
      <c r="F17" s="133"/>
      <c r="G17" s="133"/>
      <c r="H17" s="133"/>
      <c r="I17" s="133"/>
      <c r="J17" s="133"/>
      <c r="K17" s="133"/>
      <c r="L17" s="133"/>
      <c r="M17" s="133"/>
      <c r="N17" s="133"/>
      <c r="O17" s="133"/>
      <c r="P17" s="133"/>
      <c r="Q17" s="133"/>
      <c r="R17" s="133"/>
      <c r="S17" s="133"/>
      <c r="T17" s="133"/>
      <c r="U17" s="133"/>
      <c r="V17" s="133">
        <v>249.7</v>
      </c>
      <c r="W17" s="133"/>
      <c r="X17" s="133"/>
      <c r="Y17" s="133"/>
      <c r="Z17" s="133">
        <v>27.39</v>
      </c>
      <c r="AA17" s="133"/>
      <c r="AB17" s="133"/>
      <c r="AC17" s="133"/>
      <c r="AD17" s="133"/>
      <c r="AE17" s="133"/>
      <c r="AF17" s="133"/>
    </row>
    <row r="18" spans="1:33" s="128" customFormat="1">
      <c r="A18" s="134" t="s">
        <v>59</v>
      </c>
      <c r="B18" s="139" t="s">
        <v>224</v>
      </c>
      <c r="C18" s="138" t="s">
        <v>61</v>
      </c>
      <c r="D18" s="132">
        <f t="shared" si="1"/>
        <v>453.15999999999997</v>
      </c>
      <c r="E18" s="132">
        <f t="shared" si="0"/>
        <v>1.7825173813034425</v>
      </c>
      <c r="F18" s="133">
        <v>0</v>
      </c>
      <c r="G18" s="133">
        <v>0</v>
      </c>
      <c r="H18" s="133">
        <v>0</v>
      </c>
      <c r="I18" s="133">
        <v>8.67</v>
      </c>
      <c r="J18" s="133">
        <v>0</v>
      </c>
      <c r="K18" s="133">
        <v>0</v>
      </c>
      <c r="L18" s="133">
        <v>2.0499999999999998</v>
      </c>
      <c r="M18" s="133">
        <v>0</v>
      </c>
      <c r="N18" s="133">
        <v>0</v>
      </c>
      <c r="O18" s="133">
        <v>0</v>
      </c>
      <c r="P18" s="133">
        <v>0</v>
      </c>
      <c r="Q18" s="133">
        <v>0</v>
      </c>
      <c r="R18" s="133">
        <v>0</v>
      </c>
      <c r="S18" s="133">
        <v>0</v>
      </c>
      <c r="T18" s="133">
        <v>0</v>
      </c>
      <c r="U18" s="133">
        <v>0</v>
      </c>
      <c r="V18" s="133">
        <v>0</v>
      </c>
      <c r="W18" s="133">
        <v>5.29</v>
      </c>
      <c r="X18" s="133">
        <v>2.04</v>
      </c>
      <c r="Y18" s="133">
        <v>1.17</v>
      </c>
      <c r="Z18" s="133">
        <v>0.23</v>
      </c>
      <c r="AA18" s="133">
        <v>0</v>
      </c>
      <c r="AB18" s="133">
        <v>1.1499999999999999</v>
      </c>
      <c r="AC18" s="133">
        <v>6.51</v>
      </c>
      <c r="AD18" s="133">
        <v>0.03</v>
      </c>
      <c r="AE18" s="133">
        <v>343.93</v>
      </c>
      <c r="AF18" s="133">
        <v>82.09</v>
      </c>
    </row>
    <row r="19" spans="1:33" s="128" customFormat="1" hidden="1">
      <c r="A19" s="134" t="s">
        <v>62</v>
      </c>
      <c r="B19" s="139" t="s">
        <v>63</v>
      </c>
      <c r="C19" s="138" t="s">
        <v>64</v>
      </c>
      <c r="D19" s="132">
        <f t="shared" si="1"/>
        <v>0</v>
      </c>
      <c r="E19" s="132">
        <f t="shared" si="0"/>
        <v>0</v>
      </c>
      <c r="F19" s="133">
        <v>0</v>
      </c>
      <c r="G19" s="133">
        <v>0</v>
      </c>
      <c r="H19" s="133">
        <v>0</v>
      </c>
      <c r="I19" s="133">
        <v>0</v>
      </c>
      <c r="J19" s="133">
        <v>0</v>
      </c>
      <c r="K19" s="133">
        <v>0</v>
      </c>
      <c r="L19" s="133">
        <v>0</v>
      </c>
      <c r="M19" s="133">
        <v>0</v>
      </c>
      <c r="N19" s="133">
        <v>0</v>
      </c>
      <c r="O19" s="133">
        <v>0</v>
      </c>
      <c r="P19" s="133">
        <v>0</v>
      </c>
      <c r="Q19" s="133">
        <v>0</v>
      </c>
      <c r="R19" s="133">
        <v>0</v>
      </c>
      <c r="S19" s="133">
        <v>0</v>
      </c>
      <c r="T19" s="133">
        <v>0</v>
      </c>
      <c r="U19" s="133">
        <v>0</v>
      </c>
      <c r="V19" s="133">
        <v>0</v>
      </c>
      <c r="W19" s="133">
        <v>0</v>
      </c>
      <c r="X19" s="133">
        <v>0</v>
      </c>
      <c r="Y19" s="133">
        <v>0</v>
      </c>
      <c r="Z19" s="133">
        <v>0</v>
      </c>
      <c r="AA19" s="133">
        <v>0</v>
      </c>
      <c r="AB19" s="133">
        <v>0</v>
      </c>
      <c r="AC19" s="133">
        <v>0</v>
      </c>
      <c r="AD19" s="133">
        <v>0</v>
      </c>
      <c r="AE19" s="133">
        <v>0</v>
      </c>
      <c r="AF19" s="133">
        <v>0</v>
      </c>
    </row>
    <row r="20" spans="1:33" s="128" customFormat="1">
      <c r="A20" s="134" t="s">
        <v>62</v>
      </c>
      <c r="B20" s="139" t="s">
        <v>66</v>
      </c>
      <c r="C20" s="138" t="s">
        <v>67</v>
      </c>
      <c r="D20" s="132">
        <f t="shared" si="1"/>
        <v>10.59</v>
      </c>
      <c r="E20" s="132">
        <f t="shared" si="0"/>
        <v>4.1656057613212678E-2</v>
      </c>
      <c r="F20" s="133">
        <v>0</v>
      </c>
      <c r="G20" s="133">
        <v>0</v>
      </c>
      <c r="H20" s="133">
        <v>0</v>
      </c>
      <c r="I20" s="133">
        <v>0</v>
      </c>
      <c r="J20" s="133">
        <v>0</v>
      </c>
      <c r="K20" s="133">
        <v>0</v>
      </c>
      <c r="L20" s="133">
        <v>0</v>
      </c>
      <c r="M20" s="133">
        <v>0</v>
      </c>
      <c r="N20" s="133">
        <v>0</v>
      </c>
      <c r="O20" s="133">
        <v>0</v>
      </c>
      <c r="P20" s="133">
        <v>0</v>
      </c>
      <c r="Q20" s="133">
        <v>0</v>
      </c>
      <c r="R20" s="133">
        <v>0</v>
      </c>
      <c r="S20" s="133">
        <v>0</v>
      </c>
      <c r="T20" s="133">
        <v>0</v>
      </c>
      <c r="U20" s="133">
        <v>0</v>
      </c>
      <c r="V20" s="133">
        <v>0</v>
      </c>
      <c r="W20" s="133">
        <v>0</v>
      </c>
      <c r="X20" s="133">
        <v>0.06</v>
      </c>
      <c r="Y20" s="133">
        <v>4.82</v>
      </c>
      <c r="Z20" s="133">
        <v>0</v>
      </c>
      <c r="AA20" s="133">
        <v>2.67</v>
      </c>
      <c r="AB20" s="133">
        <v>0.09</v>
      </c>
      <c r="AC20" s="133">
        <v>0.39</v>
      </c>
      <c r="AD20" s="133">
        <v>0.88</v>
      </c>
      <c r="AE20" s="133">
        <v>0</v>
      </c>
      <c r="AF20" s="133">
        <v>1.68</v>
      </c>
    </row>
    <row r="21" spans="1:33" s="128" customFormat="1" ht="15">
      <c r="A21" s="140">
        <v>2</v>
      </c>
      <c r="B21" s="141" t="s">
        <v>68</v>
      </c>
      <c r="C21" s="142" t="s">
        <v>69</v>
      </c>
      <c r="D21" s="123">
        <f>SUM(F21:AF21)</f>
        <v>7633.9642100000001</v>
      </c>
      <c r="E21" s="143">
        <f t="shared" si="0"/>
        <v>30.028409154765214</v>
      </c>
      <c r="F21" s="154">
        <v>421.95299999999997</v>
      </c>
      <c r="G21" s="154">
        <v>239.11900000000003</v>
      </c>
      <c r="H21" s="154">
        <v>143.07000000000002</v>
      </c>
      <c r="I21" s="154">
        <v>253.01300000000003</v>
      </c>
      <c r="J21" s="154">
        <v>63.607999999999997</v>
      </c>
      <c r="K21" s="154">
        <v>60.33</v>
      </c>
      <c r="L21" s="154">
        <v>33.488</v>
      </c>
      <c r="M21" s="154">
        <v>37.549999999999997</v>
      </c>
      <c r="N21" s="154">
        <v>36.867000000000004</v>
      </c>
      <c r="O21" s="154">
        <v>45.445</v>
      </c>
      <c r="P21" s="154">
        <v>243.26900000000003</v>
      </c>
      <c r="Q21" s="154">
        <v>46.456530000000001</v>
      </c>
      <c r="R21" s="154">
        <v>136.08999999999997</v>
      </c>
      <c r="S21" s="154">
        <v>27.95</v>
      </c>
      <c r="T21" s="154">
        <v>59.670479999999998</v>
      </c>
      <c r="U21" s="154">
        <v>103.464</v>
      </c>
      <c r="V21" s="154">
        <v>1397.4079999999999</v>
      </c>
      <c r="W21" s="154">
        <v>405.25899999999996</v>
      </c>
      <c r="X21" s="154">
        <v>262.00599999999997</v>
      </c>
      <c r="Y21" s="154">
        <v>335.76339999999993</v>
      </c>
      <c r="Z21" s="154">
        <v>483.88599999999997</v>
      </c>
      <c r="AA21" s="154">
        <v>326.76499999999999</v>
      </c>
      <c r="AB21" s="154">
        <v>151.62799999999999</v>
      </c>
      <c r="AC21" s="154">
        <v>210.87979999999999</v>
      </c>
      <c r="AD21" s="154">
        <v>168.98400000000001</v>
      </c>
      <c r="AE21" s="154">
        <v>557.61500000000001</v>
      </c>
      <c r="AF21" s="154">
        <v>1382.4270000000001</v>
      </c>
      <c r="AG21" s="144"/>
    </row>
    <row r="22" spans="1:33" s="128" customFormat="1">
      <c r="A22" s="156"/>
      <c r="B22" s="158" t="s">
        <v>37</v>
      </c>
      <c r="C22" s="157"/>
      <c r="D22" s="143"/>
      <c r="E22" s="124"/>
      <c r="F22" s="143"/>
      <c r="G22" s="143"/>
      <c r="H22" s="143"/>
      <c r="I22" s="143"/>
      <c r="J22" s="143"/>
      <c r="K22" s="143"/>
      <c r="L22" s="143"/>
      <c r="M22" s="143"/>
      <c r="N22" s="143"/>
      <c r="O22" s="143"/>
      <c r="P22" s="143"/>
      <c r="Q22" s="143"/>
      <c r="R22" s="143"/>
      <c r="S22" s="143"/>
      <c r="T22" s="143"/>
      <c r="U22" s="143"/>
      <c r="V22" s="143"/>
      <c r="W22" s="143"/>
      <c r="X22" s="143"/>
      <c r="Y22" s="143"/>
      <c r="Z22" s="143"/>
      <c r="AA22" s="143"/>
      <c r="AB22" s="143"/>
      <c r="AC22" s="143"/>
      <c r="AD22" s="143"/>
      <c r="AE22" s="143"/>
      <c r="AF22" s="143"/>
    </row>
    <row r="23" spans="1:33">
      <c r="A23" s="134" t="s">
        <v>70</v>
      </c>
      <c r="B23" s="139" t="s">
        <v>71</v>
      </c>
      <c r="C23" s="138" t="s">
        <v>72</v>
      </c>
      <c r="D23" s="132">
        <f t="shared" si="1"/>
        <v>1304.41444</v>
      </c>
      <c r="E23" s="132">
        <f t="shared" si="0"/>
        <v>5.1309502421290416</v>
      </c>
      <c r="F23" s="133">
        <v>46.618000000000002</v>
      </c>
      <c r="G23" s="133">
        <v>3.4860000000000002</v>
      </c>
      <c r="H23" s="133">
        <v>0.36</v>
      </c>
      <c r="I23" s="133">
        <v>0</v>
      </c>
      <c r="J23" s="133">
        <v>1.02</v>
      </c>
      <c r="K23" s="133">
        <v>1.95</v>
      </c>
      <c r="L23" s="133">
        <v>0.04</v>
      </c>
      <c r="M23" s="133">
        <v>0</v>
      </c>
      <c r="N23" s="133">
        <v>0</v>
      </c>
      <c r="O23" s="133">
        <v>0.11799999999999999</v>
      </c>
      <c r="P23" s="133">
        <v>17.346</v>
      </c>
      <c r="Q23" s="133">
        <v>1.4273</v>
      </c>
      <c r="R23" s="133">
        <v>10.88</v>
      </c>
      <c r="S23" s="133">
        <v>0</v>
      </c>
      <c r="T23" s="133">
        <v>11.553140000000001</v>
      </c>
      <c r="U23" s="133">
        <v>36.496000000000002</v>
      </c>
      <c r="V23" s="133">
        <v>534.89800000000002</v>
      </c>
      <c r="W23" s="133">
        <v>36.884</v>
      </c>
      <c r="X23" s="133">
        <v>0.05</v>
      </c>
      <c r="Y23" s="133">
        <v>0.79</v>
      </c>
      <c r="Z23" s="133">
        <v>135.006</v>
      </c>
      <c r="AA23" s="133">
        <v>6.9569999999999999</v>
      </c>
      <c r="AB23" s="133">
        <v>0</v>
      </c>
      <c r="AC23" s="133">
        <v>0</v>
      </c>
      <c r="AD23" s="133">
        <v>0</v>
      </c>
      <c r="AE23" s="133">
        <v>0</v>
      </c>
      <c r="AF23" s="133">
        <v>458.53500000000003</v>
      </c>
      <c r="AG23" s="144"/>
    </row>
    <row r="24" spans="1:33">
      <c r="A24" s="134" t="s">
        <v>73</v>
      </c>
      <c r="B24" s="139" t="s">
        <v>74</v>
      </c>
      <c r="C24" s="138" t="s">
        <v>75</v>
      </c>
      <c r="D24" s="132">
        <f t="shared" si="1"/>
        <v>24.892880000000002</v>
      </c>
      <c r="E24" s="132">
        <f t="shared" si="0"/>
        <v>9.7916831297336124E-2</v>
      </c>
      <c r="F24" s="133">
        <v>3.2000000000000001E-2</v>
      </c>
      <c r="G24" s="133">
        <v>3.83</v>
      </c>
      <c r="H24" s="133">
        <v>0.02</v>
      </c>
      <c r="I24" s="133">
        <v>0.01</v>
      </c>
      <c r="J24" s="133">
        <v>0.06</v>
      </c>
      <c r="K24" s="133">
        <v>0.622</v>
      </c>
      <c r="L24" s="133">
        <v>0.01</v>
      </c>
      <c r="M24" s="133">
        <v>0.03</v>
      </c>
      <c r="N24" s="133">
        <v>0.08</v>
      </c>
      <c r="O24" s="133">
        <v>1.7999999999999999E-2</v>
      </c>
      <c r="P24" s="133">
        <v>0.03</v>
      </c>
      <c r="Q24" s="133">
        <v>5.7329999999999999E-2</v>
      </c>
      <c r="R24" s="133">
        <v>3.8719999999999999</v>
      </c>
      <c r="S24" s="133">
        <v>0.41</v>
      </c>
      <c r="T24" s="133">
        <v>0.23155000000000001</v>
      </c>
      <c r="U24" s="133">
        <v>0.12</v>
      </c>
      <c r="V24" s="133">
        <v>0.28999999999999998</v>
      </c>
      <c r="W24" s="133">
        <v>8.4000000000000005E-2</v>
      </c>
      <c r="X24" s="133">
        <v>7.0000000000000007E-2</v>
      </c>
      <c r="Y24" s="133">
        <v>0.52400000000000002</v>
      </c>
      <c r="Z24" s="133">
        <v>1.744</v>
      </c>
      <c r="AA24" s="133">
        <v>7.5640000000000001</v>
      </c>
      <c r="AB24" s="133">
        <v>0</v>
      </c>
      <c r="AC24" s="133">
        <v>0</v>
      </c>
      <c r="AD24" s="133">
        <v>0</v>
      </c>
      <c r="AE24" s="133">
        <v>0</v>
      </c>
      <c r="AF24" s="133">
        <v>5.1840000000000002</v>
      </c>
      <c r="AG24" s="144"/>
    </row>
    <row r="25" spans="1:33">
      <c r="A25" s="134" t="s">
        <v>76</v>
      </c>
      <c r="B25" s="139" t="s">
        <v>77</v>
      </c>
      <c r="C25" s="138" t="s">
        <v>78</v>
      </c>
      <c r="D25" s="132">
        <f t="shared" si="1"/>
        <v>0</v>
      </c>
      <c r="E25" s="132">
        <f t="shared" si="0"/>
        <v>0</v>
      </c>
      <c r="F25" s="133">
        <v>0</v>
      </c>
      <c r="G25" s="133">
        <v>0</v>
      </c>
      <c r="H25" s="133">
        <v>0</v>
      </c>
      <c r="I25" s="133">
        <v>0</v>
      </c>
      <c r="J25" s="133">
        <v>0</v>
      </c>
      <c r="K25" s="133">
        <v>0</v>
      </c>
      <c r="L25" s="133">
        <v>0</v>
      </c>
      <c r="M25" s="133">
        <v>0</v>
      </c>
      <c r="N25" s="133">
        <v>0</v>
      </c>
      <c r="O25" s="133">
        <v>0</v>
      </c>
      <c r="P25" s="133">
        <v>0</v>
      </c>
      <c r="Q25" s="133">
        <v>0</v>
      </c>
      <c r="R25" s="133">
        <v>0</v>
      </c>
      <c r="S25" s="133">
        <v>0</v>
      </c>
      <c r="T25" s="133">
        <v>0</v>
      </c>
      <c r="U25" s="133">
        <v>0</v>
      </c>
      <c r="V25" s="133">
        <v>0</v>
      </c>
      <c r="W25" s="133">
        <v>0</v>
      </c>
      <c r="X25" s="133">
        <v>0</v>
      </c>
      <c r="Y25" s="133">
        <v>0</v>
      </c>
      <c r="Z25" s="133">
        <v>0</v>
      </c>
      <c r="AA25" s="133">
        <v>0</v>
      </c>
      <c r="AB25" s="133">
        <v>0</v>
      </c>
      <c r="AC25" s="133">
        <v>0</v>
      </c>
      <c r="AD25" s="133">
        <v>0</v>
      </c>
      <c r="AE25" s="133">
        <v>0</v>
      </c>
      <c r="AF25" s="133">
        <v>0</v>
      </c>
      <c r="AG25" s="144"/>
    </row>
    <row r="26" spans="1:33">
      <c r="A26" s="134" t="s">
        <v>79</v>
      </c>
      <c r="B26" s="139" t="s">
        <v>80</v>
      </c>
      <c r="C26" s="138" t="s">
        <v>329</v>
      </c>
      <c r="D26" s="132">
        <f t="shared" si="1"/>
        <v>31.97</v>
      </c>
      <c r="E26" s="132">
        <f t="shared" si="0"/>
        <v>0.12575487836585544</v>
      </c>
      <c r="F26" s="133">
        <v>0</v>
      </c>
      <c r="G26" s="133">
        <v>0</v>
      </c>
      <c r="H26" s="133">
        <v>0</v>
      </c>
      <c r="I26" s="133">
        <v>0</v>
      </c>
      <c r="J26" s="133">
        <v>0</v>
      </c>
      <c r="K26" s="133">
        <v>0</v>
      </c>
      <c r="L26" s="133">
        <v>0</v>
      </c>
      <c r="M26" s="133">
        <v>0</v>
      </c>
      <c r="N26" s="133">
        <v>0</v>
      </c>
      <c r="O26" s="133">
        <v>0</v>
      </c>
      <c r="P26" s="133">
        <v>0</v>
      </c>
      <c r="Q26" s="133">
        <v>0</v>
      </c>
      <c r="R26" s="133">
        <v>0</v>
      </c>
      <c r="S26" s="133">
        <v>0</v>
      </c>
      <c r="T26" s="133">
        <v>0</v>
      </c>
      <c r="U26" s="133">
        <v>0</v>
      </c>
      <c r="V26" s="133">
        <v>0</v>
      </c>
      <c r="W26" s="133">
        <v>0</v>
      </c>
      <c r="X26" s="133">
        <v>0</v>
      </c>
      <c r="Y26" s="133">
        <v>0</v>
      </c>
      <c r="Z26" s="133">
        <v>31.97</v>
      </c>
      <c r="AA26" s="133">
        <v>0</v>
      </c>
      <c r="AB26" s="133">
        <v>0</v>
      </c>
      <c r="AC26" s="133">
        <v>0</v>
      </c>
      <c r="AD26" s="133">
        <v>0</v>
      </c>
      <c r="AE26" s="133">
        <v>0</v>
      </c>
      <c r="AF26" s="133">
        <v>0</v>
      </c>
      <c r="AG26" s="144"/>
    </row>
    <row r="27" spans="1:33">
      <c r="A27" s="134" t="s">
        <v>82</v>
      </c>
      <c r="B27" s="139" t="s">
        <v>83</v>
      </c>
      <c r="C27" s="138" t="s">
        <v>84</v>
      </c>
      <c r="D27" s="132">
        <f t="shared" si="1"/>
        <v>996.29900999999973</v>
      </c>
      <c r="E27" s="132">
        <f t="shared" si="0"/>
        <v>3.918969684659749</v>
      </c>
      <c r="F27" s="133">
        <v>86.275999999999996</v>
      </c>
      <c r="G27" s="133">
        <v>0.84</v>
      </c>
      <c r="H27" s="133">
        <v>2.86</v>
      </c>
      <c r="I27" s="133">
        <v>8.44</v>
      </c>
      <c r="J27" s="133">
        <v>0.98</v>
      </c>
      <c r="K27" s="133">
        <v>3.09</v>
      </c>
      <c r="L27" s="133">
        <v>0.9</v>
      </c>
      <c r="M27" s="133">
        <v>1.93</v>
      </c>
      <c r="N27" s="133">
        <v>1.72</v>
      </c>
      <c r="O27" s="133">
        <v>2.496</v>
      </c>
      <c r="P27" s="133">
        <v>7.35</v>
      </c>
      <c r="Q27" s="133">
        <v>6.7449999999999996E-2</v>
      </c>
      <c r="R27" s="133">
        <v>25.87</v>
      </c>
      <c r="S27" s="133">
        <v>0.26</v>
      </c>
      <c r="T27" s="133">
        <v>1.01156</v>
      </c>
      <c r="U27" s="133">
        <v>1.01</v>
      </c>
      <c r="V27" s="133">
        <v>532.04</v>
      </c>
      <c r="W27" s="133">
        <v>10.06</v>
      </c>
      <c r="X27" s="133">
        <v>38</v>
      </c>
      <c r="Y27" s="133">
        <v>49.46</v>
      </c>
      <c r="Z27" s="133">
        <v>1.53</v>
      </c>
      <c r="AA27" s="133">
        <v>20.834</v>
      </c>
      <c r="AB27" s="133">
        <v>7.8339999999999996</v>
      </c>
      <c r="AC27" s="133">
        <v>9.9600000000000009</v>
      </c>
      <c r="AD27" s="133">
        <v>7.56</v>
      </c>
      <c r="AE27" s="133">
        <v>8.2899999999999991</v>
      </c>
      <c r="AF27" s="133">
        <v>165.63</v>
      </c>
      <c r="AG27" s="144"/>
    </row>
    <row r="28" spans="1:33">
      <c r="A28" s="134" t="s">
        <v>85</v>
      </c>
      <c r="B28" s="139" t="s">
        <v>86</v>
      </c>
      <c r="C28" s="138" t="s">
        <v>87</v>
      </c>
      <c r="D28" s="132">
        <f t="shared" si="1"/>
        <v>173.07034000000002</v>
      </c>
      <c r="E28" s="132">
        <f t="shared" si="0"/>
        <v>0.68077696451164371</v>
      </c>
      <c r="F28" s="133">
        <v>8.41</v>
      </c>
      <c r="G28" s="133">
        <v>9.34</v>
      </c>
      <c r="H28" s="133">
        <v>2.61</v>
      </c>
      <c r="I28" s="133">
        <v>7.0000000000000007E-2</v>
      </c>
      <c r="J28" s="133">
        <v>0.46</v>
      </c>
      <c r="K28" s="133">
        <v>0</v>
      </c>
      <c r="L28" s="133">
        <v>0</v>
      </c>
      <c r="M28" s="133">
        <v>0.31</v>
      </c>
      <c r="N28" s="133">
        <v>0</v>
      </c>
      <c r="O28" s="133">
        <v>0.35799999999999998</v>
      </c>
      <c r="P28" s="133">
        <v>4.71</v>
      </c>
      <c r="Q28" s="133">
        <v>0.22885</v>
      </c>
      <c r="R28" s="133">
        <v>0</v>
      </c>
      <c r="S28" s="133">
        <v>0.24</v>
      </c>
      <c r="T28" s="133">
        <v>7.9490000000000005E-2</v>
      </c>
      <c r="U28" s="133">
        <v>0</v>
      </c>
      <c r="V28" s="133">
        <v>36.700000000000003</v>
      </c>
      <c r="W28" s="133">
        <v>5.41</v>
      </c>
      <c r="X28" s="133">
        <v>14.84</v>
      </c>
      <c r="Y28" s="133">
        <v>11.33</v>
      </c>
      <c r="Z28" s="133">
        <v>48.58</v>
      </c>
      <c r="AA28" s="133">
        <v>1.56</v>
      </c>
      <c r="AB28" s="133">
        <v>0.53</v>
      </c>
      <c r="AC28" s="133">
        <v>2.74</v>
      </c>
      <c r="AD28" s="133">
        <v>0.58399999999999996</v>
      </c>
      <c r="AE28" s="133">
        <v>0.77</v>
      </c>
      <c r="AF28" s="133">
        <v>23.21</v>
      </c>
      <c r="AG28" s="144"/>
    </row>
    <row r="29" spans="1:33">
      <c r="A29" s="134" t="s">
        <v>88</v>
      </c>
      <c r="B29" s="139" t="s">
        <v>89</v>
      </c>
      <c r="C29" s="138" t="s">
        <v>90</v>
      </c>
      <c r="D29" s="132">
        <f t="shared" si="1"/>
        <v>0</v>
      </c>
      <c r="E29" s="132">
        <f t="shared" si="0"/>
        <v>0</v>
      </c>
      <c r="F29" s="133">
        <v>0</v>
      </c>
      <c r="G29" s="133">
        <v>0</v>
      </c>
      <c r="H29" s="133">
        <v>0</v>
      </c>
      <c r="I29" s="133">
        <v>0</v>
      </c>
      <c r="J29" s="133">
        <v>0</v>
      </c>
      <c r="K29" s="133">
        <v>0</v>
      </c>
      <c r="L29" s="133">
        <v>0</v>
      </c>
      <c r="M29" s="133">
        <v>0</v>
      </c>
      <c r="N29" s="133">
        <v>0</v>
      </c>
      <c r="O29" s="133">
        <v>0</v>
      </c>
      <c r="P29" s="133">
        <v>0</v>
      </c>
      <c r="Q29" s="133">
        <v>0</v>
      </c>
      <c r="R29" s="133">
        <v>0</v>
      </c>
      <c r="S29" s="133">
        <v>0</v>
      </c>
      <c r="T29" s="133">
        <v>0</v>
      </c>
      <c r="U29" s="133">
        <v>0</v>
      </c>
      <c r="V29" s="133">
        <v>0</v>
      </c>
      <c r="W29" s="133">
        <v>0</v>
      </c>
      <c r="X29" s="133">
        <v>0</v>
      </c>
      <c r="Y29" s="133">
        <v>0</v>
      </c>
      <c r="Z29" s="133">
        <v>0</v>
      </c>
      <c r="AA29" s="133">
        <v>0</v>
      </c>
      <c r="AB29" s="133">
        <v>0</v>
      </c>
      <c r="AC29" s="133">
        <v>0</v>
      </c>
      <c r="AD29" s="133">
        <v>0</v>
      </c>
      <c r="AE29" s="133">
        <v>0</v>
      </c>
      <c r="AF29" s="133">
        <v>0</v>
      </c>
      <c r="AG29" s="144"/>
    </row>
    <row r="30" spans="1:33">
      <c r="A30" s="134" t="s">
        <v>91</v>
      </c>
      <c r="B30" s="130" t="s">
        <v>92</v>
      </c>
      <c r="C30" s="131" t="s">
        <v>93</v>
      </c>
      <c r="D30" s="132">
        <v>43.841000000000001</v>
      </c>
      <c r="E30" s="132">
        <f t="shared" si="0"/>
        <v>0.17244978487449075</v>
      </c>
      <c r="F30" s="133">
        <v>1.4870000000000001</v>
      </c>
      <c r="G30" s="133">
        <v>0</v>
      </c>
      <c r="H30" s="133">
        <v>0</v>
      </c>
      <c r="I30" s="133">
        <v>0</v>
      </c>
      <c r="J30" s="133">
        <v>0</v>
      </c>
      <c r="K30" s="133">
        <v>0</v>
      </c>
      <c r="L30" s="133">
        <v>0</v>
      </c>
      <c r="M30" s="133">
        <v>0</v>
      </c>
      <c r="N30" s="133">
        <v>0</v>
      </c>
      <c r="O30" s="133">
        <v>0</v>
      </c>
      <c r="P30" s="133">
        <v>0</v>
      </c>
      <c r="Q30" s="133">
        <v>0</v>
      </c>
      <c r="R30" s="133">
        <v>0</v>
      </c>
      <c r="S30" s="133">
        <v>0</v>
      </c>
      <c r="T30" s="133">
        <v>0</v>
      </c>
      <c r="U30" s="133">
        <v>0</v>
      </c>
      <c r="V30" s="133">
        <v>0</v>
      </c>
      <c r="W30" s="133">
        <v>0</v>
      </c>
      <c r="X30" s="133">
        <v>0</v>
      </c>
      <c r="Y30" s="133">
        <v>0</v>
      </c>
      <c r="Z30" s="133">
        <v>6.91</v>
      </c>
      <c r="AA30" s="133">
        <v>0</v>
      </c>
      <c r="AB30" s="133">
        <v>0</v>
      </c>
      <c r="AC30" s="133">
        <v>0</v>
      </c>
      <c r="AD30" s="133">
        <v>0</v>
      </c>
      <c r="AE30" s="133">
        <v>0</v>
      </c>
      <c r="AF30" s="133">
        <v>35.444000000000003</v>
      </c>
      <c r="AG30" s="144"/>
    </row>
    <row r="31" spans="1:33" s="116" customFormat="1" ht="32.4">
      <c r="A31" s="134" t="s">
        <v>94</v>
      </c>
      <c r="B31" s="1812" t="s">
        <v>174</v>
      </c>
      <c r="C31" s="138" t="s">
        <v>95</v>
      </c>
      <c r="D31" s="132">
        <f t="shared" si="1"/>
        <v>2197.0628499999998</v>
      </c>
      <c r="E31" s="132">
        <f t="shared" si="0"/>
        <v>8.6422074277100318</v>
      </c>
      <c r="F31" s="145">
        <f>SUM(F33:F48)</f>
        <v>123.25</v>
      </c>
      <c r="G31" s="145">
        <f t="shared" ref="G31:AF31" si="2">SUM(G33:G48)</f>
        <v>116.489</v>
      </c>
      <c r="H31" s="145">
        <f t="shared" si="2"/>
        <v>34.466000000000001</v>
      </c>
      <c r="I31" s="145">
        <f t="shared" si="2"/>
        <v>35.158999999999999</v>
      </c>
      <c r="J31" s="145">
        <f t="shared" si="2"/>
        <v>33.617999999999995</v>
      </c>
      <c r="K31" s="145">
        <f t="shared" si="2"/>
        <v>24.597999999999999</v>
      </c>
      <c r="L31" s="145">
        <f t="shared" si="2"/>
        <v>7.3479999999999999</v>
      </c>
      <c r="M31" s="145">
        <f t="shared" si="2"/>
        <v>17.599999999999998</v>
      </c>
      <c r="N31" s="145">
        <f t="shared" si="2"/>
        <v>13.419</v>
      </c>
      <c r="O31" s="145">
        <f t="shared" si="2"/>
        <v>20.704000000000001</v>
      </c>
      <c r="P31" s="145">
        <f t="shared" si="2"/>
        <v>79.779000000000025</v>
      </c>
      <c r="Q31" s="145">
        <f t="shared" si="2"/>
        <v>20.371730000000003</v>
      </c>
      <c r="R31" s="145">
        <f t="shared" si="2"/>
        <v>46.718000000000004</v>
      </c>
      <c r="S31" s="145">
        <f t="shared" si="2"/>
        <v>9.3879999999999981</v>
      </c>
      <c r="T31" s="145">
        <f t="shared" si="2"/>
        <v>18.106920000000002</v>
      </c>
      <c r="U31" s="145">
        <f t="shared" si="2"/>
        <v>26.293999999999997</v>
      </c>
      <c r="V31" s="145">
        <f t="shared" si="2"/>
        <v>173.28599999999997</v>
      </c>
      <c r="W31" s="145">
        <f t="shared" si="2"/>
        <v>118.36399999999998</v>
      </c>
      <c r="X31" s="145">
        <f t="shared" si="2"/>
        <v>52.955999999999996</v>
      </c>
      <c r="Y31" s="145">
        <f t="shared" si="2"/>
        <v>199.9134</v>
      </c>
      <c r="Z31" s="145">
        <f t="shared" si="2"/>
        <v>132.18600000000001</v>
      </c>
      <c r="AA31" s="145">
        <f t="shared" si="2"/>
        <v>136.75200000000001</v>
      </c>
      <c r="AB31" s="145">
        <f t="shared" si="2"/>
        <v>51.910000000000004</v>
      </c>
      <c r="AC31" s="145">
        <f t="shared" si="2"/>
        <v>102.17979999999999</v>
      </c>
      <c r="AD31" s="145">
        <f t="shared" si="2"/>
        <v>62.913000000000004</v>
      </c>
      <c r="AE31" s="145">
        <f t="shared" si="2"/>
        <v>203.39499999999995</v>
      </c>
      <c r="AF31" s="145">
        <f t="shared" si="2"/>
        <v>335.89899999999994</v>
      </c>
      <c r="AG31" s="144"/>
    </row>
    <row r="32" spans="1:33" s="116" customFormat="1">
      <c r="A32" s="134"/>
      <c r="B32" s="139" t="s">
        <v>37</v>
      </c>
      <c r="C32" s="138"/>
      <c r="D32" s="132"/>
      <c r="E32" s="132"/>
      <c r="F32" s="145"/>
      <c r="G32" s="145"/>
      <c r="H32" s="145"/>
      <c r="I32" s="145"/>
      <c r="J32" s="145"/>
      <c r="K32" s="145"/>
      <c r="L32" s="145"/>
      <c r="M32" s="145"/>
      <c r="N32" s="145"/>
      <c r="O32" s="145"/>
      <c r="P32" s="145"/>
      <c r="Q32" s="145"/>
      <c r="R32" s="145"/>
      <c r="S32" s="145"/>
      <c r="T32" s="145"/>
      <c r="U32" s="145"/>
      <c r="V32" s="145"/>
      <c r="W32" s="145"/>
      <c r="X32" s="145"/>
      <c r="Y32" s="145"/>
      <c r="Z32" s="145"/>
      <c r="AA32" s="145"/>
      <c r="AB32" s="145"/>
      <c r="AC32" s="145"/>
      <c r="AD32" s="145"/>
      <c r="AE32" s="145"/>
      <c r="AF32" s="145"/>
      <c r="AG32" s="144"/>
    </row>
    <row r="33" spans="1:33" s="116" customFormat="1">
      <c r="A33" s="146" t="s">
        <v>331</v>
      </c>
      <c r="B33" s="135" t="s">
        <v>97</v>
      </c>
      <c r="C33" s="136" t="s">
        <v>98</v>
      </c>
      <c r="D33" s="132">
        <f t="shared" si="1"/>
        <v>1361.4300799999999</v>
      </c>
      <c r="E33" s="132">
        <f t="shared" si="0"/>
        <v>5.355222837473157</v>
      </c>
      <c r="F33" s="145">
        <v>91.52</v>
      </c>
      <c r="G33" s="145">
        <v>51.558999999999997</v>
      </c>
      <c r="H33" s="145">
        <v>18.763999999999999</v>
      </c>
      <c r="I33" s="145">
        <v>24.539000000000001</v>
      </c>
      <c r="J33" s="145">
        <v>11.747999999999999</v>
      </c>
      <c r="K33" s="145">
        <v>17.010000000000002</v>
      </c>
      <c r="L33" s="145">
        <v>6.3680000000000003</v>
      </c>
      <c r="M33" s="145">
        <v>10.02</v>
      </c>
      <c r="N33" s="145">
        <v>9.3889999999999993</v>
      </c>
      <c r="O33" s="145">
        <v>8.9480000000000004</v>
      </c>
      <c r="P33" s="145">
        <v>71.769000000000005</v>
      </c>
      <c r="Q33" s="145">
        <v>18.53359</v>
      </c>
      <c r="R33" s="145">
        <v>30.31</v>
      </c>
      <c r="S33" s="145">
        <v>8.48</v>
      </c>
      <c r="T33" s="145">
        <v>14.95049</v>
      </c>
      <c r="U33" s="145">
        <v>21.51</v>
      </c>
      <c r="V33" s="145">
        <v>90.81</v>
      </c>
      <c r="W33" s="145">
        <v>103.794</v>
      </c>
      <c r="X33" s="145">
        <v>47.09</v>
      </c>
      <c r="Y33" s="145">
        <v>94.55</v>
      </c>
      <c r="Z33" s="145">
        <v>81.069999999999993</v>
      </c>
      <c r="AA33" s="145">
        <v>51.323999999999998</v>
      </c>
      <c r="AB33" s="145">
        <v>34.984000000000002</v>
      </c>
      <c r="AC33" s="145">
        <v>66.7</v>
      </c>
      <c r="AD33" s="145">
        <v>46.12</v>
      </c>
      <c r="AE33" s="145">
        <v>133.99</v>
      </c>
      <c r="AF33" s="145">
        <v>195.58</v>
      </c>
      <c r="AG33" s="144"/>
    </row>
    <row r="34" spans="1:33" s="116" customFormat="1">
      <c r="A34" s="146" t="s">
        <v>331</v>
      </c>
      <c r="B34" s="135" t="s">
        <v>332</v>
      </c>
      <c r="C34" s="136" t="s">
        <v>100</v>
      </c>
      <c r="D34" s="132">
        <f t="shared" si="1"/>
        <v>106.741</v>
      </c>
      <c r="E34" s="132">
        <f t="shared" si="0"/>
        <v>0.41986867286987101</v>
      </c>
      <c r="F34" s="145">
        <v>12.21</v>
      </c>
      <c r="G34" s="145">
        <v>0.87</v>
      </c>
      <c r="H34" s="145">
        <v>0.52</v>
      </c>
      <c r="I34" s="145">
        <v>0.24</v>
      </c>
      <c r="J34" s="145">
        <v>0.02</v>
      </c>
      <c r="K34" s="145">
        <v>0</v>
      </c>
      <c r="L34" s="145">
        <v>0</v>
      </c>
      <c r="M34" s="145">
        <v>0</v>
      </c>
      <c r="N34" s="145">
        <v>0</v>
      </c>
      <c r="O34" s="145">
        <v>0</v>
      </c>
      <c r="P34" s="145">
        <v>0.02</v>
      </c>
      <c r="Q34" s="145">
        <v>0</v>
      </c>
      <c r="R34" s="145">
        <v>0</v>
      </c>
      <c r="S34" s="145">
        <v>0</v>
      </c>
      <c r="T34" s="145">
        <v>0</v>
      </c>
      <c r="U34" s="145">
        <v>0</v>
      </c>
      <c r="V34" s="145">
        <v>0.3</v>
      </c>
      <c r="W34" s="145">
        <v>0.374</v>
      </c>
      <c r="X34" s="145">
        <v>0.36</v>
      </c>
      <c r="Y34" s="145">
        <v>0.93400000000000005</v>
      </c>
      <c r="Z34" s="145">
        <v>10.84</v>
      </c>
      <c r="AA34" s="145">
        <v>20.57</v>
      </c>
      <c r="AB34" s="145">
        <v>4.2699999999999996</v>
      </c>
      <c r="AC34" s="145">
        <v>13.58</v>
      </c>
      <c r="AD34" s="145">
        <v>1.95</v>
      </c>
      <c r="AE34" s="145">
        <v>22.812999999999999</v>
      </c>
      <c r="AF34" s="145">
        <v>16.87</v>
      </c>
      <c r="AG34" s="144"/>
    </row>
    <row r="35" spans="1:33" s="116" customFormat="1">
      <c r="A35" s="146" t="s">
        <v>331</v>
      </c>
      <c r="B35" s="135" t="s">
        <v>333</v>
      </c>
      <c r="C35" s="136" t="s">
        <v>102</v>
      </c>
      <c r="D35" s="132">
        <f>SUM(F35:AF35)</f>
        <v>17.113329999999998</v>
      </c>
      <c r="E35" s="132">
        <f t="shared" si="0"/>
        <v>6.7315756414912262E-2</v>
      </c>
      <c r="F35" s="145">
        <v>0.26</v>
      </c>
      <c r="G35" s="145">
        <v>1.59</v>
      </c>
      <c r="H35" s="145">
        <v>0.1</v>
      </c>
      <c r="I35" s="145">
        <v>0</v>
      </c>
      <c r="J35" s="145">
        <v>1.95</v>
      </c>
      <c r="K35" s="145">
        <v>0.39</v>
      </c>
      <c r="L35" s="145">
        <v>0.16</v>
      </c>
      <c r="M35" s="145">
        <v>0.1</v>
      </c>
      <c r="N35" s="145">
        <v>1.75</v>
      </c>
      <c r="O35" s="145">
        <v>4.8000000000000001E-2</v>
      </c>
      <c r="P35" s="145">
        <v>0.12</v>
      </c>
      <c r="Q35" s="145">
        <v>0</v>
      </c>
      <c r="R35" s="145">
        <v>2.97</v>
      </c>
      <c r="S35" s="145">
        <v>0</v>
      </c>
      <c r="T35" s="145">
        <v>8.7330000000000005E-2</v>
      </c>
      <c r="U35" s="145">
        <v>0.33</v>
      </c>
      <c r="V35" s="145">
        <v>1.41</v>
      </c>
      <c r="W35" s="145">
        <v>2.1</v>
      </c>
      <c r="X35" s="145">
        <v>3.3580000000000001</v>
      </c>
      <c r="Y35" s="145">
        <v>0</v>
      </c>
      <c r="Z35" s="145">
        <v>0.06</v>
      </c>
      <c r="AA35" s="145">
        <v>0</v>
      </c>
      <c r="AB35" s="145">
        <v>0</v>
      </c>
      <c r="AC35" s="145">
        <v>0</v>
      </c>
      <c r="AD35" s="145">
        <v>0</v>
      </c>
      <c r="AE35" s="145">
        <v>0</v>
      </c>
      <c r="AF35" s="145">
        <v>0.33</v>
      </c>
      <c r="AG35" s="144"/>
    </row>
    <row r="36" spans="1:33">
      <c r="A36" s="129" t="s">
        <v>331</v>
      </c>
      <c r="B36" s="135" t="s">
        <v>334</v>
      </c>
      <c r="C36" s="131" t="s">
        <v>104</v>
      </c>
      <c r="D36" s="132">
        <f>SUM(F36:AF36)</f>
        <v>22.870759999999994</v>
      </c>
      <c r="E36" s="132">
        <f t="shared" si="0"/>
        <v>8.9962766403962197E-2</v>
      </c>
      <c r="F36" s="133">
        <v>0.03</v>
      </c>
      <c r="G36" s="133">
        <v>7.77</v>
      </c>
      <c r="H36" s="133">
        <v>0.83</v>
      </c>
      <c r="I36" s="133">
        <v>0.12</v>
      </c>
      <c r="J36" s="133">
        <v>0.1</v>
      </c>
      <c r="K36" s="133">
        <v>0.06</v>
      </c>
      <c r="L36" s="133">
        <v>0.17</v>
      </c>
      <c r="M36" s="133">
        <v>0.1</v>
      </c>
      <c r="N36" s="133">
        <v>0.09</v>
      </c>
      <c r="O36" s="133">
        <v>0.11</v>
      </c>
      <c r="P36" s="145">
        <v>0.04</v>
      </c>
      <c r="Q36" s="145">
        <v>0</v>
      </c>
      <c r="R36" s="145">
        <v>3.24</v>
      </c>
      <c r="S36" s="145">
        <v>0.11</v>
      </c>
      <c r="T36" s="145">
        <v>0.11935999999999999</v>
      </c>
      <c r="U36" s="145">
        <v>0.15</v>
      </c>
      <c r="V36" s="145">
        <v>0.69</v>
      </c>
      <c r="W36" s="145">
        <v>1.4119999999999999</v>
      </c>
      <c r="X36" s="145">
        <v>0.03</v>
      </c>
      <c r="Y36" s="145">
        <v>7.2400000000000006E-2</v>
      </c>
      <c r="Z36" s="145">
        <v>0.15</v>
      </c>
      <c r="AA36" s="145">
        <v>6.2E-2</v>
      </c>
      <c r="AB36" s="145">
        <v>0.16</v>
      </c>
      <c r="AC36" s="145">
        <v>0.05</v>
      </c>
      <c r="AD36" s="145">
        <v>2.74</v>
      </c>
      <c r="AE36" s="145">
        <v>3.552</v>
      </c>
      <c r="AF36" s="145">
        <v>0.91300000000000003</v>
      </c>
      <c r="AG36" s="144"/>
    </row>
    <row r="37" spans="1:33" s="116" customFormat="1">
      <c r="A37" s="146" t="s">
        <v>331</v>
      </c>
      <c r="B37" s="135" t="s">
        <v>335</v>
      </c>
      <c r="C37" s="136" t="s">
        <v>106</v>
      </c>
      <c r="D37" s="132">
        <f t="shared" si="1"/>
        <v>194.97363000000001</v>
      </c>
      <c r="E37" s="132">
        <f t="shared" si="0"/>
        <v>0.76693416093835809</v>
      </c>
      <c r="F37" s="145">
        <v>10.1</v>
      </c>
      <c r="G37" s="145">
        <v>7.77</v>
      </c>
      <c r="H37" s="145">
        <v>6.82</v>
      </c>
      <c r="I37" s="145">
        <v>2.34</v>
      </c>
      <c r="J37" s="145">
        <v>19.329999999999998</v>
      </c>
      <c r="K37" s="145">
        <v>2.81</v>
      </c>
      <c r="L37" s="145">
        <v>0.39</v>
      </c>
      <c r="M37" s="145">
        <v>0.85</v>
      </c>
      <c r="N37" s="145">
        <v>1.71</v>
      </c>
      <c r="O37" s="145">
        <v>1.34</v>
      </c>
      <c r="P37" s="145">
        <v>4.43</v>
      </c>
      <c r="Q37" s="145">
        <v>0.84450000000000003</v>
      </c>
      <c r="R37" s="145">
        <v>8.33</v>
      </c>
      <c r="S37" s="145">
        <v>0.59</v>
      </c>
      <c r="T37" s="145">
        <v>1.8511299999999999</v>
      </c>
      <c r="U37" s="145">
        <v>1.54</v>
      </c>
      <c r="V37" s="145">
        <v>6.36</v>
      </c>
      <c r="W37" s="145">
        <v>4.33</v>
      </c>
      <c r="X37" s="145">
        <v>1.6080000000000001</v>
      </c>
      <c r="Y37" s="145">
        <v>13.79</v>
      </c>
      <c r="Z37" s="145">
        <v>1.89</v>
      </c>
      <c r="AA37" s="145">
        <v>36.67</v>
      </c>
      <c r="AB37" s="145">
        <v>3.42</v>
      </c>
      <c r="AC37" s="145">
        <v>2.0499999999999998</v>
      </c>
      <c r="AD37" s="145">
        <v>3.44</v>
      </c>
      <c r="AE37" s="145">
        <v>12.81</v>
      </c>
      <c r="AF37" s="145">
        <v>37.56</v>
      </c>
      <c r="AG37" s="144"/>
    </row>
    <row r="38" spans="1:33" s="116" customFormat="1">
      <c r="A38" s="146" t="s">
        <v>331</v>
      </c>
      <c r="B38" s="135" t="s">
        <v>336</v>
      </c>
      <c r="C38" s="136" t="s">
        <v>108</v>
      </c>
      <c r="D38" s="132">
        <f t="shared" si="1"/>
        <v>144.47379999999998</v>
      </c>
      <c r="E38" s="132">
        <f t="shared" si="0"/>
        <v>0.56829168426815535</v>
      </c>
      <c r="F38" s="145">
        <v>1.07</v>
      </c>
      <c r="G38" s="145">
        <v>4.51</v>
      </c>
      <c r="H38" s="145">
        <v>0</v>
      </c>
      <c r="I38" s="145">
        <v>0.89</v>
      </c>
      <c r="J38" s="145">
        <v>0</v>
      </c>
      <c r="K38" s="145">
        <v>0.63</v>
      </c>
      <c r="L38" s="145">
        <v>0</v>
      </c>
      <c r="M38" s="145">
        <v>4.08</v>
      </c>
      <c r="N38" s="145">
        <v>0</v>
      </c>
      <c r="O38" s="145">
        <v>0</v>
      </c>
      <c r="P38" s="145">
        <v>0</v>
      </c>
      <c r="Q38" s="145">
        <v>0</v>
      </c>
      <c r="R38" s="145">
        <v>0</v>
      </c>
      <c r="S38" s="145">
        <v>0</v>
      </c>
      <c r="T38" s="145">
        <v>0</v>
      </c>
      <c r="U38" s="145">
        <v>1.7470000000000001</v>
      </c>
      <c r="V38" s="145">
        <v>65.736000000000004</v>
      </c>
      <c r="W38" s="145">
        <v>0</v>
      </c>
      <c r="X38" s="145">
        <v>0</v>
      </c>
      <c r="Y38" s="145">
        <v>0.69</v>
      </c>
      <c r="Z38" s="145">
        <v>2.6179999999999999</v>
      </c>
      <c r="AA38" s="145">
        <v>1.38</v>
      </c>
      <c r="AB38" s="145">
        <v>0.45</v>
      </c>
      <c r="AC38" s="145">
        <v>1.5298</v>
      </c>
      <c r="AD38" s="145">
        <v>0.45700000000000002</v>
      </c>
      <c r="AE38" s="145">
        <v>0</v>
      </c>
      <c r="AF38" s="145">
        <v>58.686</v>
      </c>
      <c r="AG38" s="144"/>
    </row>
    <row r="39" spans="1:33" s="116" customFormat="1">
      <c r="A39" s="146" t="s">
        <v>331</v>
      </c>
      <c r="B39" s="135" t="s">
        <v>109</v>
      </c>
      <c r="C39" s="136" t="s">
        <v>110</v>
      </c>
      <c r="D39" s="132">
        <f>SUM(F39:AF39)</f>
        <v>10.901999999999999</v>
      </c>
      <c r="E39" s="132">
        <f t="shared" si="0"/>
        <v>4.2883318234111852E-2</v>
      </c>
      <c r="F39" s="145">
        <v>0</v>
      </c>
      <c r="G39" s="145">
        <v>0.13</v>
      </c>
      <c r="H39" s="145">
        <v>0</v>
      </c>
      <c r="I39" s="145">
        <v>0</v>
      </c>
      <c r="J39" s="145">
        <v>0</v>
      </c>
      <c r="K39" s="145">
        <v>0</v>
      </c>
      <c r="L39" s="145">
        <v>0</v>
      </c>
      <c r="M39" s="145">
        <v>0</v>
      </c>
      <c r="N39" s="145">
        <v>0</v>
      </c>
      <c r="O39" s="145">
        <v>0</v>
      </c>
      <c r="P39" s="145">
        <v>2.44</v>
      </c>
      <c r="Q39" s="145">
        <v>0</v>
      </c>
      <c r="R39" s="145">
        <v>0</v>
      </c>
      <c r="S39" s="145">
        <v>0</v>
      </c>
      <c r="T39" s="145">
        <v>0</v>
      </c>
      <c r="U39" s="145">
        <v>0.4</v>
      </c>
      <c r="V39" s="145">
        <v>3.52</v>
      </c>
      <c r="W39" s="145">
        <v>0</v>
      </c>
      <c r="X39" s="145">
        <v>0</v>
      </c>
      <c r="Y39" s="145">
        <v>1.4E-2</v>
      </c>
      <c r="Z39" s="145">
        <v>3.08</v>
      </c>
      <c r="AA39" s="145">
        <v>0.47</v>
      </c>
      <c r="AB39" s="145">
        <v>0.03</v>
      </c>
      <c r="AC39" s="145">
        <v>7.0000000000000007E-2</v>
      </c>
      <c r="AD39" s="145">
        <v>0.04</v>
      </c>
      <c r="AE39" s="145">
        <v>3.4000000000000002E-2</v>
      </c>
      <c r="AF39" s="145">
        <v>0.67400000000000004</v>
      </c>
      <c r="AG39" s="144"/>
    </row>
    <row r="40" spans="1:33" s="116" customFormat="1">
      <c r="A40" s="146" t="s">
        <v>331</v>
      </c>
      <c r="B40" s="135" t="s">
        <v>337</v>
      </c>
      <c r="C40" s="136" t="s">
        <v>112</v>
      </c>
      <c r="D40" s="132">
        <f>SUM(F40:AF40)</f>
        <v>17.050019999999996</v>
      </c>
      <c r="E40" s="132">
        <f t="shared" si="0"/>
        <v>6.706672478058813E-2</v>
      </c>
      <c r="F40" s="145">
        <v>1.1200000000000001</v>
      </c>
      <c r="G40" s="145">
        <v>12.05</v>
      </c>
      <c r="H40" s="145">
        <v>0</v>
      </c>
      <c r="I40" s="145">
        <v>0</v>
      </c>
      <c r="J40" s="145">
        <v>0</v>
      </c>
      <c r="K40" s="145">
        <v>0.85</v>
      </c>
      <c r="L40" s="145">
        <v>0</v>
      </c>
      <c r="M40" s="145">
        <v>0.01</v>
      </c>
      <c r="N40" s="145">
        <v>0.02</v>
      </c>
      <c r="O40" s="145">
        <v>0</v>
      </c>
      <c r="P40" s="145">
        <v>0</v>
      </c>
      <c r="Q40" s="145">
        <v>4.5289999999999997E-2</v>
      </c>
      <c r="R40" s="145">
        <v>0.6</v>
      </c>
      <c r="S40" s="145">
        <v>0</v>
      </c>
      <c r="T40" s="145">
        <v>6.7299999999999999E-3</v>
      </c>
      <c r="U40" s="145">
        <v>0</v>
      </c>
      <c r="V40" s="145">
        <v>0.22</v>
      </c>
      <c r="W40" s="145">
        <v>2.4E-2</v>
      </c>
      <c r="X40" s="145">
        <v>0</v>
      </c>
      <c r="Y40" s="145">
        <v>1.034</v>
      </c>
      <c r="Z40" s="145">
        <v>0.12</v>
      </c>
      <c r="AA40" s="145">
        <v>0.31</v>
      </c>
      <c r="AB40" s="145">
        <v>0.4</v>
      </c>
      <c r="AC40" s="145">
        <v>0.03</v>
      </c>
      <c r="AD40" s="145">
        <v>0.09</v>
      </c>
      <c r="AE40" s="145">
        <v>0.04</v>
      </c>
      <c r="AF40" s="145">
        <v>0.08</v>
      </c>
      <c r="AG40" s="144"/>
    </row>
    <row r="41" spans="1:33" s="116" customFormat="1">
      <c r="A41" s="146"/>
      <c r="B41" s="135" t="s">
        <v>338</v>
      </c>
      <c r="C41" s="136" t="s">
        <v>114</v>
      </c>
      <c r="D41" s="132"/>
      <c r="E41" s="132">
        <f t="shared" si="0"/>
        <v>0</v>
      </c>
      <c r="F41" s="145"/>
      <c r="G41" s="145"/>
      <c r="H41" s="145"/>
      <c r="I41" s="145"/>
      <c r="J41" s="145"/>
      <c r="K41" s="145"/>
      <c r="L41" s="145"/>
      <c r="M41" s="145"/>
      <c r="N41" s="145"/>
      <c r="O41" s="145"/>
      <c r="P41" s="145"/>
      <c r="Q41" s="145"/>
      <c r="R41" s="145"/>
      <c r="S41" s="145"/>
      <c r="T41" s="145"/>
      <c r="U41" s="145"/>
      <c r="V41" s="145"/>
      <c r="W41" s="145"/>
      <c r="X41" s="145"/>
      <c r="Y41" s="145"/>
      <c r="Z41" s="145"/>
      <c r="AA41" s="145"/>
      <c r="AB41" s="145"/>
      <c r="AC41" s="145"/>
      <c r="AD41" s="145"/>
      <c r="AE41" s="145"/>
      <c r="AF41" s="145"/>
      <c r="AG41" s="144"/>
    </row>
    <row r="42" spans="1:33">
      <c r="A42" s="146" t="s">
        <v>331</v>
      </c>
      <c r="B42" s="135" t="s">
        <v>115</v>
      </c>
      <c r="C42" s="131" t="s">
        <v>116</v>
      </c>
      <c r="D42" s="132">
        <v>1.752</v>
      </c>
      <c r="E42" s="132">
        <f t="shared" si="0"/>
        <v>6.8915404096646475E-3</v>
      </c>
      <c r="F42" s="133">
        <v>0</v>
      </c>
      <c r="G42" s="133">
        <v>0</v>
      </c>
      <c r="H42" s="133">
        <v>1.746</v>
      </c>
      <c r="I42" s="133">
        <v>0</v>
      </c>
      <c r="J42" s="133">
        <v>0</v>
      </c>
      <c r="K42" s="133">
        <v>0</v>
      </c>
      <c r="L42" s="133">
        <v>0</v>
      </c>
      <c r="M42" s="133">
        <v>0</v>
      </c>
      <c r="N42" s="133">
        <v>0</v>
      </c>
      <c r="O42" s="133">
        <v>0</v>
      </c>
      <c r="P42" s="133">
        <v>0</v>
      </c>
      <c r="Q42" s="133">
        <v>0</v>
      </c>
      <c r="R42" s="133">
        <v>0</v>
      </c>
      <c r="S42" s="133">
        <v>0</v>
      </c>
      <c r="T42" s="133">
        <v>0</v>
      </c>
      <c r="U42" s="133">
        <v>0</v>
      </c>
      <c r="V42" s="133">
        <v>0</v>
      </c>
      <c r="W42" s="133">
        <v>0</v>
      </c>
      <c r="X42" s="133">
        <v>0</v>
      </c>
      <c r="Y42" s="133">
        <v>0</v>
      </c>
      <c r="Z42" s="133">
        <v>0</v>
      </c>
      <c r="AA42" s="133">
        <v>0</v>
      </c>
      <c r="AB42" s="133">
        <v>6.0000000000000001E-3</v>
      </c>
      <c r="AC42" s="133">
        <v>0</v>
      </c>
      <c r="AD42" s="133">
        <v>0</v>
      </c>
      <c r="AE42" s="133">
        <v>0</v>
      </c>
      <c r="AF42" s="133">
        <v>0</v>
      </c>
      <c r="AG42" s="144"/>
    </row>
    <row r="43" spans="1:33">
      <c r="A43" s="146" t="s">
        <v>331</v>
      </c>
      <c r="B43" s="135" t="s">
        <v>117</v>
      </c>
      <c r="C43" s="131" t="s">
        <v>118</v>
      </c>
      <c r="D43" s="132">
        <v>48.559000000000005</v>
      </c>
      <c r="E43" s="147">
        <f t="shared" si="0"/>
        <v>0.19100816823795982</v>
      </c>
      <c r="F43" s="148">
        <v>0</v>
      </c>
      <c r="G43" s="148">
        <v>0</v>
      </c>
      <c r="H43" s="148">
        <v>0</v>
      </c>
      <c r="I43" s="148">
        <v>0</v>
      </c>
      <c r="J43" s="148">
        <v>0</v>
      </c>
      <c r="K43" s="148">
        <v>0</v>
      </c>
      <c r="L43" s="148">
        <v>0</v>
      </c>
      <c r="M43" s="148">
        <v>0</v>
      </c>
      <c r="N43" s="148">
        <v>0</v>
      </c>
      <c r="O43" s="148">
        <v>0</v>
      </c>
      <c r="P43" s="148">
        <v>0</v>
      </c>
      <c r="Q43" s="148">
        <v>0</v>
      </c>
      <c r="R43" s="148">
        <v>0</v>
      </c>
      <c r="S43" s="148">
        <v>0</v>
      </c>
      <c r="T43" s="148">
        <v>0</v>
      </c>
      <c r="U43" s="148">
        <v>0</v>
      </c>
      <c r="V43" s="148">
        <v>0</v>
      </c>
      <c r="W43" s="148">
        <v>0</v>
      </c>
      <c r="X43" s="148">
        <v>0</v>
      </c>
      <c r="Y43" s="148">
        <v>48.539000000000001</v>
      </c>
      <c r="Z43" s="148">
        <v>0</v>
      </c>
      <c r="AA43" s="148">
        <v>0</v>
      </c>
      <c r="AB43" s="148">
        <v>0</v>
      </c>
      <c r="AC43" s="148">
        <v>0</v>
      </c>
      <c r="AD43" s="148">
        <v>0</v>
      </c>
      <c r="AE43" s="148">
        <v>0</v>
      </c>
      <c r="AF43" s="148">
        <v>0.02</v>
      </c>
      <c r="AG43" s="144"/>
    </row>
    <row r="44" spans="1:33">
      <c r="A44" s="146" t="s">
        <v>331</v>
      </c>
      <c r="B44" s="135" t="s">
        <v>119</v>
      </c>
      <c r="C44" s="131" t="s">
        <v>120</v>
      </c>
      <c r="D44" s="132">
        <v>88.704849999999993</v>
      </c>
      <c r="E44" s="147">
        <f t="shared" si="0"/>
        <v>0.34892297848643894</v>
      </c>
      <c r="F44" s="148">
        <v>4.26</v>
      </c>
      <c r="G44" s="148">
        <v>5.0599999999999996</v>
      </c>
      <c r="H44" s="148">
        <v>4.33</v>
      </c>
      <c r="I44" s="148">
        <v>3.57</v>
      </c>
      <c r="J44" s="148">
        <v>0.21</v>
      </c>
      <c r="K44" s="148">
        <v>0.08</v>
      </c>
      <c r="L44" s="148">
        <v>0.25</v>
      </c>
      <c r="M44" s="148">
        <v>0.39</v>
      </c>
      <c r="N44" s="148">
        <v>0.46</v>
      </c>
      <c r="O44" s="148">
        <v>9.67</v>
      </c>
      <c r="P44" s="148">
        <v>0.45</v>
      </c>
      <c r="Q44" s="148">
        <v>0.92276999999999998</v>
      </c>
      <c r="R44" s="148">
        <v>0.99</v>
      </c>
      <c r="S44" s="148">
        <v>0.2</v>
      </c>
      <c r="T44" s="148">
        <v>0.45207999999999998</v>
      </c>
      <c r="U44" s="148">
        <v>0.48</v>
      </c>
      <c r="V44" s="148">
        <v>1.39</v>
      </c>
      <c r="W44" s="148">
        <v>4.5999999999999996</v>
      </c>
      <c r="X44" s="148">
        <v>0.37</v>
      </c>
      <c r="Y44" s="148">
        <v>20.5</v>
      </c>
      <c r="Z44" s="148">
        <v>4.7699999999999996</v>
      </c>
      <c r="AA44" s="148">
        <v>8.93</v>
      </c>
      <c r="AB44" s="148">
        <v>0.91</v>
      </c>
      <c r="AC44" s="148">
        <v>3.95</v>
      </c>
      <c r="AD44" s="148">
        <v>3.03</v>
      </c>
      <c r="AE44" s="148">
        <v>3.45</v>
      </c>
      <c r="AF44" s="148">
        <v>5.03</v>
      </c>
      <c r="AG44" s="149"/>
    </row>
    <row r="45" spans="1:33">
      <c r="A45" s="146" t="s">
        <v>331</v>
      </c>
      <c r="B45" s="135" t="s">
        <v>339</v>
      </c>
      <c r="C45" s="131" t="s">
        <v>122</v>
      </c>
      <c r="D45" s="132">
        <v>157.464</v>
      </c>
      <c r="E45" s="132">
        <f t="shared" si="0"/>
        <v>0.61938899490150334</v>
      </c>
      <c r="F45" s="133">
        <v>0.01</v>
      </c>
      <c r="G45" s="133">
        <v>21.09</v>
      </c>
      <c r="H45" s="133">
        <v>1.1399999999999999</v>
      </c>
      <c r="I45" s="133">
        <v>2.41</v>
      </c>
      <c r="J45" s="133">
        <v>0</v>
      </c>
      <c r="K45" s="133">
        <v>0</v>
      </c>
      <c r="L45" s="133">
        <v>0.01</v>
      </c>
      <c r="M45" s="133">
        <v>0</v>
      </c>
      <c r="N45" s="133">
        <v>0</v>
      </c>
      <c r="O45" s="133">
        <v>0</v>
      </c>
      <c r="P45" s="133">
        <v>0.11</v>
      </c>
      <c r="Q45" s="133">
        <v>0</v>
      </c>
      <c r="R45" s="133">
        <v>0</v>
      </c>
      <c r="S45" s="133">
        <v>0</v>
      </c>
      <c r="T45" s="133">
        <v>0</v>
      </c>
      <c r="U45" s="133">
        <v>0</v>
      </c>
      <c r="V45" s="133">
        <v>2.72</v>
      </c>
      <c r="W45" s="133">
        <v>0.13</v>
      </c>
      <c r="X45" s="133">
        <v>0</v>
      </c>
      <c r="Y45" s="133">
        <v>19.559999999999999</v>
      </c>
      <c r="Z45" s="133">
        <v>27.228000000000002</v>
      </c>
      <c r="AA45" s="133">
        <v>16.795999999999999</v>
      </c>
      <c r="AB45" s="133">
        <v>6.96</v>
      </c>
      <c r="AC45" s="133">
        <v>14.15</v>
      </c>
      <c r="AD45" s="133">
        <v>4.7759999999999998</v>
      </c>
      <c r="AE45" s="133">
        <v>24.385999999999999</v>
      </c>
      <c r="AF45" s="133">
        <v>15.988</v>
      </c>
      <c r="AG45" s="149"/>
    </row>
    <row r="46" spans="1:33" s="116" customFormat="1">
      <c r="A46" s="146" t="s">
        <v>331</v>
      </c>
      <c r="B46" s="135" t="s">
        <v>340</v>
      </c>
      <c r="C46" s="136" t="s">
        <v>124</v>
      </c>
      <c r="D46" s="132">
        <f t="shared" si="1"/>
        <v>7.2040000000000006</v>
      </c>
      <c r="E46" s="132">
        <f t="shared" si="0"/>
        <v>2.8337133054351663E-2</v>
      </c>
      <c r="F46" s="145">
        <v>0</v>
      </c>
      <c r="G46" s="145">
        <v>0</v>
      </c>
      <c r="H46" s="145">
        <v>0</v>
      </c>
      <c r="I46" s="145">
        <v>0.95</v>
      </c>
      <c r="J46" s="145">
        <v>0</v>
      </c>
      <c r="K46" s="145">
        <v>2.7679999999999998</v>
      </c>
      <c r="L46" s="145">
        <v>0</v>
      </c>
      <c r="M46" s="145">
        <v>0</v>
      </c>
      <c r="N46" s="145">
        <v>0</v>
      </c>
      <c r="O46" s="145">
        <v>0</v>
      </c>
      <c r="P46" s="145">
        <v>0</v>
      </c>
      <c r="Q46" s="145">
        <v>0</v>
      </c>
      <c r="R46" s="145">
        <v>0.27800000000000002</v>
      </c>
      <c r="S46" s="145">
        <v>0</v>
      </c>
      <c r="T46" s="145">
        <v>0</v>
      </c>
      <c r="U46" s="145">
        <v>0</v>
      </c>
      <c r="V46" s="145">
        <v>0</v>
      </c>
      <c r="W46" s="145">
        <v>0</v>
      </c>
      <c r="X46" s="145">
        <v>0</v>
      </c>
      <c r="Y46" s="145">
        <v>0</v>
      </c>
      <c r="Z46" s="145">
        <v>0</v>
      </c>
      <c r="AA46" s="145">
        <v>0</v>
      </c>
      <c r="AB46" s="145">
        <v>0</v>
      </c>
      <c r="AC46" s="145">
        <v>0</v>
      </c>
      <c r="AD46" s="145">
        <v>0</v>
      </c>
      <c r="AE46" s="145">
        <v>0</v>
      </c>
      <c r="AF46" s="145">
        <v>3.2080000000000002</v>
      </c>
      <c r="AG46" s="144"/>
    </row>
    <row r="47" spans="1:33" s="116" customFormat="1">
      <c r="A47" s="146" t="s">
        <v>331</v>
      </c>
      <c r="B47" s="135" t="s">
        <v>341</v>
      </c>
      <c r="C47" s="136" t="s">
        <v>126</v>
      </c>
      <c r="D47" s="132">
        <f t="shared" si="1"/>
        <v>5.4032099999999996</v>
      </c>
      <c r="E47" s="132">
        <f t="shared" si="0"/>
        <v>2.1253675831566274E-2</v>
      </c>
      <c r="F47" s="145">
        <v>2.63</v>
      </c>
      <c r="G47" s="145">
        <v>2.34</v>
      </c>
      <c r="H47" s="145">
        <v>0.216</v>
      </c>
      <c r="I47" s="145">
        <v>0.05</v>
      </c>
      <c r="J47" s="145">
        <v>0</v>
      </c>
      <c r="K47" s="145">
        <v>0</v>
      </c>
      <c r="L47" s="145">
        <v>0</v>
      </c>
      <c r="M47" s="145">
        <v>0</v>
      </c>
      <c r="N47" s="145">
        <v>0</v>
      </c>
      <c r="O47" s="145">
        <v>0</v>
      </c>
      <c r="P47" s="145">
        <v>0</v>
      </c>
      <c r="Q47" s="145">
        <v>0</v>
      </c>
      <c r="R47" s="145">
        <v>0</v>
      </c>
      <c r="S47" s="145">
        <v>8.0000000000000002E-3</v>
      </c>
      <c r="T47" s="145">
        <v>2.2210000000000001E-2</v>
      </c>
      <c r="U47" s="145">
        <v>0.13700000000000001</v>
      </c>
      <c r="V47" s="145">
        <v>0</v>
      </c>
      <c r="W47" s="145">
        <v>0</v>
      </c>
      <c r="X47" s="145">
        <v>0</v>
      </c>
      <c r="Y47" s="145">
        <v>0</v>
      </c>
      <c r="Z47" s="145">
        <v>0</v>
      </c>
      <c r="AA47" s="145">
        <v>0</v>
      </c>
      <c r="AB47" s="145">
        <v>0</v>
      </c>
      <c r="AC47" s="145">
        <v>0</v>
      </c>
      <c r="AD47" s="145">
        <v>0</v>
      </c>
      <c r="AE47" s="145">
        <v>0</v>
      </c>
      <c r="AF47" s="145">
        <v>0</v>
      </c>
      <c r="AG47" s="144"/>
    </row>
    <row r="48" spans="1:33" s="116" customFormat="1">
      <c r="A48" s="146" t="s">
        <v>331</v>
      </c>
      <c r="B48" s="135" t="s">
        <v>127</v>
      </c>
      <c r="C48" s="136" t="s">
        <v>128</v>
      </c>
      <c r="D48" s="132">
        <f t="shared" si="1"/>
        <v>12.42117</v>
      </c>
      <c r="E48" s="132">
        <f t="shared" si="0"/>
        <v>4.8859015405430493E-2</v>
      </c>
      <c r="F48" s="145">
        <v>0.04</v>
      </c>
      <c r="G48" s="145">
        <v>1.75</v>
      </c>
      <c r="H48" s="145">
        <v>0</v>
      </c>
      <c r="I48" s="145">
        <v>0.05</v>
      </c>
      <c r="J48" s="145">
        <v>0.26</v>
      </c>
      <c r="K48" s="145">
        <v>0</v>
      </c>
      <c r="L48" s="145">
        <v>0</v>
      </c>
      <c r="M48" s="145">
        <v>2.0499999999999998</v>
      </c>
      <c r="N48" s="145">
        <v>0</v>
      </c>
      <c r="O48" s="145">
        <v>0.58799999999999997</v>
      </c>
      <c r="P48" s="145">
        <v>0.4</v>
      </c>
      <c r="Q48" s="145">
        <v>2.5579999999999999E-2</v>
      </c>
      <c r="R48" s="145">
        <v>0</v>
      </c>
      <c r="S48" s="145">
        <v>0</v>
      </c>
      <c r="T48" s="145">
        <v>0.61758999999999997</v>
      </c>
      <c r="U48" s="145">
        <v>0</v>
      </c>
      <c r="V48" s="145">
        <v>0.13</v>
      </c>
      <c r="W48" s="145">
        <v>1.6</v>
      </c>
      <c r="X48" s="145">
        <v>0.14000000000000001</v>
      </c>
      <c r="Y48" s="145">
        <v>0.23</v>
      </c>
      <c r="Z48" s="145">
        <v>0.36</v>
      </c>
      <c r="AA48" s="145">
        <v>0.24</v>
      </c>
      <c r="AB48" s="145">
        <v>0.32</v>
      </c>
      <c r="AC48" s="145">
        <v>7.0000000000000007E-2</v>
      </c>
      <c r="AD48" s="145">
        <v>0.27</v>
      </c>
      <c r="AE48" s="145">
        <v>2.3199999999999998</v>
      </c>
      <c r="AF48" s="145">
        <v>0.96</v>
      </c>
      <c r="AG48" s="144"/>
    </row>
    <row r="49" spans="1:33">
      <c r="A49" s="150" t="s">
        <v>129</v>
      </c>
      <c r="B49" s="130" t="s">
        <v>130</v>
      </c>
      <c r="C49" s="131" t="s">
        <v>131</v>
      </c>
      <c r="D49" s="132">
        <v>5.1999999999999993</v>
      </c>
      <c r="E49" s="132">
        <f t="shared" si="0"/>
        <v>2.0454343681653057E-2</v>
      </c>
      <c r="F49" s="133">
        <v>0</v>
      </c>
      <c r="G49" s="133">
        <v>0</v>
      </c>
      <c r="H49" s="133">
        <v>1.68</v>
      </c>
      <c r="I49" s="133">
        <v>0</v>
      </c>
      <c r="J49" s="133">
        <v>1.21</v>
      </c>
      <c r="K49" s="133">
        <v>0</v>
      </c>
      <c r="L49" s="133">
        <v>0</v>
      </c>
      <c r="M49" s="133">
        <v>0</v>
      </c>
      <c r="N49" s="133">
        <v>0</v>
      </c>
      <c r="O49" s="133">
        <v>2.31</v>
      </c>
      <c r="P49" s="133">
        <v>0</v>
      </c>
      <c r="Q49" s="133">
        <v>0</v>
      </c>
      <c r="R49" s="133">
        <v>0</v>
      </c>
      <c r="S49" s="133">
        <v>0</v>
      </c>
      <c r="T49" s="133">
        <v>0</v>
      </c>
      <c r="U49" s="133">
        <v>0</v>
      </c>
      <c r="V49" s="133">
        <v>0</v>
      </c>
      <c r="W49" s="133">
        <v>0</v>
      </c>
      <c r="X49" s="133">
        <v>0</v>
      </c>
      <c r="Y49" s="133">
        <v>0</v>
      </c>
      <c r="Z49" s="133">
        <v>0</v>
      </c>
      <c r="AA49" s="133">
        <v>0</v>
      </c>
      <c r="AB49" s="133">
        <v>0</v>
      </c>
      <c r="AC49" s="133">
        <v>0</v>
      </c>
      <c r="AD49" s="133">
        <v>0</v>
      </c>
      <c r="AE49" s="133">
        <v>0</v>
      </c>
      <c r="AF49" s="133">
        <v>0</v>
      </c>
      <c r="AG49" s="144"/>
    </row>
    <row r="50" spans="1:33">
      <c r="A50" s="150" t="s">
        <v>132</v>
      </c>
      <c r="B50" s="130" t="s">
        <v>133</v>
      </c>
      <c r="C50" s="131" t="s">
        <v>134</v>
      </c>
      <c r="D50" s="132">
        <v>6.68093</v>
      </c>
      <c r="E50" s="132">
        <f t="shared" si="0"/>
        <v>2.6279622756358922E-2</v>
      </c>
      <c r="F50" s="133">
        <v>0.15</v>
      </c>
      <c r="G50" s="133">
        <v>0.08</v>
      </c>
      <c r="H50" s="133">
        <v>0.18</v>
      </c>
      <c r="I50" s="133">
        <v>0.03</v>
      </c>
      <c r="J50" s="133">
        <v>0.11</v>
      </c>
      <c r="K50" s="133">
        <v>0</v>
      </c>
      <c r="L50" s="133">
        <v>0.08</v>
      </c>
      <c r="M50" s="133">
        <v>0.09</v>
      </c>
      <c r="N50" s="133">
        <v>0.05</v>
      </c>
      <c r="O50" s="133">
        <v>0.02</v>
      </c>
      <c r="P50" s="133">
        <v>0.16</v>
      </c>
      <c r="Q50" s="133">
        <v>2.3109999999999999E-2</v>
      </c>
      <c r="R50" s="133">
        <v>0.24</v>
      </c>
      <c r="S50" s="133">
        <v>0.01</v>
      </c>
      <c r="T50" s="133">
        <v>8.8199999999999997E-3</v>
      </c>
      <c r="U50" s="133">
        <v>0</v>
      </c>
      <c r="V50" s="133">
        <v>0.13</v>
      </c>
      <c r="W50" s="133">
        <v>0.123</v>
      </c>
      <c r="X50" s="133">
        <v>0.26</v>
      </c>
      <c r="Y50" s="133">
        <v>2.1999999999999999E-2</v>
      </c>
      <c r="Z50" s="133">
        <v>1.26</v>
      </c>
      <c r="AA50" s="133">
        <v>1.45</v>
      </c>
      <c r="AB50" s="133">
        <v>0.74</v>
      </c>
      <c r="AC50" s="133">
        <v>0.56000000000000005</v>
      </c>
      <c r="AD50" s="133">
        <v>0.17399999999999999</v>
      </c>
      <c r="AE50" s="133">
        <v>0</v>
      </c>
      <c r="AF50" s="133">
        <v>0.73</v>
      </c>
      <c r="AG50" s="144"/>
    </row>
    <row r="51" spans="1:33">
      <c r="A51" s="150" t="s">
        <v>135</v>
      </c>
      <c r="B51" s="130" t="s">
        <v>136</v>
      </c>
      <c r="C51" s="131" t="s">
        <v>137</v>
      </c>
      <c r="D51" s="132">
        <v>131.28885</v>
      </c>
      <c r="E51" s="132">
        <f t="shared" si="0"/>
        <v>0.51642831912865317</v>
      </c>
      <c r="F51" s="133">
        <v>3.7959999999999998</v>
      </c>
      <c r="G51" s="133">
        <v>5.26</v>
      </c>
      <c r="H51" s="133">
        <v>0.25</v>
      </c>
      <c r="I51" s="133">
        <v>0</v>
      </c>
      <c r="J51" s="133">
        <v>2.8</v>
      </c>
      <c r="K51" s="133">
        <v>4.24</v>
      </c>
      <c r="L51" s="133">
        <v>0.03</v>
      </c>
      <c r="M51" s="133">
        <v>0.08</v>
      </c>
      <c r="N51" s="133">
        <v>0.38</v>
      </c>
      <c r="O51" s="133">
        <v>0</v>
      </c>
      <c r="P51" s="133">
        <v>11.18</v>
      </c>
      <c r="Q51" s="133">
        <v>7.2849999999999998E-2</v>
      </c>
      <c r="R51" s="133">
        <v>18.04</v>
      </c>
      <c r="S51" s="133">
        <v>0</v>
      </c>
      <c r="T51" s="133">
        <v>0</v>
      </c>
      <c r="U51" s="133">
        <v>0.89</v>
      </c>
      <c r="V51" s="133">
        <v>14.66</v>
      </c>
      <c r="W51" s="133">
        <v>8.09</v>
      </c>
      <c r="X51" s="133">
        <v>8.67</v>
      </c>
      <c r="Y51" s="133">
        <v>0.24</v>
      </c>
      <c r="Z51" s="133">
        <v>0</v>
      </c>
      <c r="AA51" s="133">
        <v>0</v>
      </c>
      <c r="AB51" s="133">
        <v>0</v>
      </c>
      <c r="AC51" s="133">
        <v>7.81</v>
      </c>
      <c r="AD51" s="133">
        <v>5.41</v>
      </c>
      <c r="AE51" s="133">
        <v>24.99</v>
      </c>
      <c r="AF51" s="133">
        <v>14.4</v>
      </c>
      <c r="AG51" s="144"/>
    </row>
    <row r="52" spans="1:33">
      <c r="A52" s="150" t="s">
        <v>138</v>
      </c>
      <c r="B52" s="130" t="s">
        <v>139</v>
      </c>
      <c r="C52" s="131" t="s">
        <v>140</v>
      </c>
      <c r="D52" s="132">
        <v>606.39200000000005</v>
      </c>
      <c r="E52" s="132">
        <f t="shared" si="0"/>
        <v>2.3852596872701857</v>
      </c>
      <c r="F52" s="133">
        <v>0</v>
      </c>
      <c r="G52" s="133">
        <v>0</v>
      </c>
      <c r="H52" s="133">
        <v>0</v>
      </c>
      <c r="I52" s="133">
        <v>0</v>
      </c>
      <c r="J52" s="133">
        <v>0</v>
      </c>
      <c r="K52" s="133">
        <v>0</v>
      </c>
      <c r="L52" s="133">
        <v>0</v>
      </c>
      <c r="M52" s="133">
        <v>0</v>
      </c>
      <c r="N52" s="133">
        <v>0</v>
      </c>
      <c r="O52" s="133">
        <v>0</v>
      </c>
      <c r="P52" s="133">
        <v>0</v>
      </c>
      <c r="Q52" s="133">
        <v>0</v>
      </c>
      <c r="R52" s="133">
        <v>0</v>
      </c>
      <c r="S52" s="133">
        <v>0</v>
      </c>
      <c r="T52" s="133">
        <v>0</v>
      </c>
      <c r="U52" s="133">
        <v>0</v>
      </c>
      <c r="V52" s="133">
        <v>0</v>
      </c>
      <c r="W52" s="133">
        <v>0</v>
      </c>
      <c r="X52" s="133">
        <v>0</v>
      </c>
      <c r="Y52" s="133">
        <v>48.863999999999997</v>
      </c>
      <c r="Z52" s="133">
        <v>73.38</v>
      </c>
      <c r="AA52" s="133">
        <v>81.894000000000005</v>
      </c>
      <c r="AB52" s="133">
        <v>62.55</v>
      </c>
      <c r="AC52" s="133">
        <v>53.06</v>
      </c>
      <c r="AD52" s="133">
        <v>43.51</v>
      </c>
      <c r="AE52" s="133">
        <v>76.073999999999998</v>
      </c>
      <c r="AF52" s="133">
        <v>167.06</v>
      </c>
      <c r="AG52" s="144"/>
    </row>
    <row r="53" spans="1:33">
      <c r="A53" s="150" t="s">
        <v>141</v>
      </c>
      <c r="B53" s="130" t="s">
        <v>142</v>
      </c>
      <c r="C53" s="131" t="s">
        <v>143</v>
      </c>
      <c r="D53" s="132">
        <v>1212.2508100000002</v>
      </c>
      <c r="E53" s="132">
        <f t="shared" si="0"/>
        <v>4.768422056942752</v>
      </c>
      <c r="F53" s="133">
        <v>141.62</v>
      </c>
      <c r="G53" s="133">
        <v>97.284000000000006</v>
      </c>
      <c r="H53" s="133">
        <v>69.614000000000004</v>
      </c>
      <c r="I53" s="133">
        <v>126.604</v>
      </c>
      <c r="J53" s="133">
        <v>15.37</v>
      </c>
      <c r="K53" s="133">
        <v>13.14</v>
      </c>
      <c r="L53" s="133">
        <v>20.16</v>
      </c>
      <c r="M53" s="133">
        <v>15.3</v>
      </c>
      <c r="N53" s="133">
        <v>18</v>
      </c>
      <c r="O53" s="133">
        <v>17.984999999999999</v>
      </c>
      <c r="P53" s="133">
        <v>104.244</v>
      </c>
      <c r="Q53" s="133">
        <v>24.055810000000001</v>
      </c>
      <c r="R53" s="133">
        <v>24.824000000000002</v>
      </c>
      <c r="S53" s="133">
        <v>17.161999999999999</v>
      </c>
      <c r="T53" s="133">
        <v>27.91</v>
      </c>
      <c r="U53" s="133">
        <v>38.503999999999998</v>
      </c>
      <c r="V53" s="133">
        <v>86.194000000000003</v>
      </c>
      <c r="W53" s="133">
        <v>173.154</v>
      </c>
      <c r="X53" s="133">
        <v>71.573999999999998</v>
      </c>
      <c r="Y53" s="133">
        <v>0</v>
      </c>
      <c r="Z53" s="133">
        <v>0</v>
      </c>
      <c r="AA53" s="133">
        <v>3.3839999999999999</v>
      </c>
      <c r="AB53" s="133">
        <v>0</v>
      </c>
      <c r="AC53" s="133">
        <v>0</v>
      </c>
      <c r="AD53" s="133">
        <v>19.373999999999999</v>
      </c>
      <c r="AE53" s="133">
        <v>86.793999999999997</v>
      </c>
      <c r="AF53" s="133">
        <v>0</v>
      </c>
      <c r="AG53" s="144"/>
    </row>
    <row r="54" spans="1:33">
      <c r="A54" s="150" t="s">
        <v>144</v>
      </c>
      <c r="B54" s="130" t="s">
        <v>145</v>
      </c>
      <c r="C54" s="131" t="s">
        <v>146</v>
      </c>
      <c r="D54" s="132">
        <v>21.664390000000004</v>
      </c>
      <c r="E54" s="132">
        <f t="shared" si="0"/>
        <v>8.5217476675647663E-2</v>
      </c>
      <c r="F54" s="133">
        <v>0.44</v>
      </c>
      <c r="G54" s="133">
        <v>0.06</v>
      </c>
      <c r="H54" s="133">
        <v>0.21</v>
      </c>
      <c r="I54" s="133">
        <v>0.06</v>
      </c>
      <c r="J54" s="133">
        <v>0.13</v>
      </c>
      <c r="K54" s="133">
        <v>4.04</v>
      </c>
      <c r="L54" s="133">
        <v>0.19</v>
      </c>
      <c r="M54" s="133">
        <v>0.45</v>
      </c>
      <c r="N54" s="133">
        <v>0.47799999999999998</v>
      </c>
      <c r="O54" s="133">
        <v>0.08</v>
      </c>
      <c r="P54" s="133">
        <v>0.48</v>
      </c>
      <c r="Q54" s="133">
        <v>0.11890000000000001</v>
      </c>
      <c r="R54" s="133">
        <v>4.8360000000000003</v>
      </c>
      <c r="S54" s="133">
        <v>0.41</v>
      </c>
      <c r="T54" s="133">
        <v>0.42148999999999998</v>
      </c>
      <c r="U54" s="133">
        <v>0.06</v>
      </c>
      <c r="V54" s="133">
        <v>1.96</v>
      </c>
      <c r="W54" s="133">
        <v>0.23</v>
      </c>
      <c r="X54" s="133">
        <v>0.63</v>
      </c>
      <c r="Y54" s="133">
        <v>1.82</v>
      </c>
      <c r="Z54" s="133">
        <v>0.1</v>
      </c>
      <c r="AA54" s="133">
        <v>0.39</v>
      </c>
      <c r="AB54" s="133">
        <v>0.83</v>
      </c>
      <c r="AC54" s="133">
        <v>0.19</v>
      </c>
      <c r="AD54" s="133">
        <v>0.92900000000000005</v>
      </c>
      <c r="AE54" s="133">
        <v>1.78</v>
      </c>
      <c r="AF54" s="133">
        <v>0.34100000000000003</v>
      </c>
      <c r="AG54" s="144"/>
    </row>
    <row r="55" spans="1:33">
      <c r="A55" s="150" t="s">
        <v>147</v>
      </c>
      <c r="B55" s="130" t="s">
        <v>148</v>
      </c>
      <c r="C55" s="131" t="s">
        <v>149</v>
      </c>
      <c r="D55" s="132">
        <v>14.772879999999995</v>
      </c>
      <c r="E55" s="132">
        <f t="shared" si="0"/>
        <v>5.8109531670734384E-2</v>
      </c>
      <c r="F55" s="133">
        <v>2.52</v>
      </c>
      <c r="G55" s="133">
        <v>0.95</v>
      </c>
      <c r="H55" s="133">
        <v>0.8</v>
      </c>
      <c r="I55" s="133">
        <v>0</v>
      </c>
      <c r="J55" s="133">
        <v>0</v>
      </c>
      <c r="K55" s="133">
        <v>1.1199999999999999</v>
      </c>
      <c r="L55" s="133">
        <v>0.38</v>
      </c>
      <c r="M55" s="133">
        <v>0.04</v>
      </c>
      <c r="N55" s="133">
        <v>0.55000000000000004</v>
      </c>
      <c r="O55" s="133">
        <v>0.30599999999999999</v>
      </c>
      <c r="P55" s="133">
        <v>0</v>
      </c>
      <c r="Q55" s="133">
        <v>9.3299999999999998E-3</v>
      </c>
      <c r="R55" s="133">
        <v>0.81</v>
      </c>
      <c r="S55" s="133">
        <v>0.05</v>
      </c>
      <c r="T55" s="133">
        <v>0.30154999999999998</v>
      </c>
      <c r="U55" s="133">
        <v>0.09</v>
      </c>
      <c r="V55" s="133">
        <v>3.71</v>
      </c>
      <c r="W55" s="133">
        <v>1.7000000000000002</v>
      </c>
      <c r="X55" s="133">
        <v>0.216</v>
      </c>
      <c r="Y55" s="133">
        <v>0.7</v>
      </c>
      <c r="Z55" s="133">
        <v>0.03</v>
      </c>
      <c r="AA55" s="133">
        <v>0</v>
      </c>
      <c r="AB55" s="133">
        <v>0</v>
      </c>
      <c r="AC55" s="133">
        <v>0.26</v>
      </c>
      <c r="AD55" s="133">
        <v>0</v>
      </c>
      <c r="AE55" s="133">
        <v>0</v>
      </c>
      <c r="AF55" s="133">
        <v>0.23</v>
      </c>
      <c r="AG55" s="144"/>
    </row>
    <row r="56" spans="1:33">
      <c r="A56" s="150" t="s">
        <v>150</v>
      </c>
      <c r="B56" s="130" t="s">
        <v>151</v>
      </c>
      <c r="C56" s="131" t="s">
        <v>152</v>
      </c>
      <c r="D56" s="132">
        <v>0</v>
      </c>
      <c r="E56" s="132">
        <f t="shared" si="0"/>
        <v>0</v>
      </c>
      <c r="F56" s="133">
        <v>0</v>
      </c>
      <c r="G56" s="133">
        <v>0</v>
      </c>
      <c r="H56" s="133">
        <v>0</v>
      </c>
      <c r="I56" s="133">
        <v>0</v>
      </c>
      <c r="J56" s="133">
        <v>0</v>
      </c>
      <c r="K56" s="133">
        <v>0</v>
      </c>
      <c r="L56" s="133">
        <v>0</v>
      </c>
      <c r="M56" s="133">
        <v>0</v>
      </c>
      <c r="N56" s="133">
        <v>0</v>
      </c>
      <c r="O56" s="133">
        <v>0</v>
      </c>
      <c r="P56" s="133">
        <v>0</v>
      </c>
      <c r="Q56" s="133">
        <v>0</v>
      </c>
      <c r="R56" s="133">
        <v>0</v>
      </c>
      <c r="S56" s="133">
        <v>0</v>
      </c>
      <c r="T56" s="133">
        <v>0</v>
      </c>
      <c r="U56" s="133">
        <v>0</v>
      </c>
      <c r="V56" s="133">
        <v>0</v>
      </c>
      <c r="W56" s="133">
        <v>0</v>
      </c>
      <c r="X56" s="133">
        <v>0</v>
      </c>
      <c r="Y56" s="133">
        <v>0</v>
      </c>
      <c r="Z56" s="133">
        <v>0</v>
      </c>
      <c r="AA56" s="133">
        <v>0</v>
      </c>
      <c r="AB56" s="133">
        <v>0</v>
      </c>
      <c r="AC56" s="133">
        <v>0</v>
      </c>
      <c r="AD56" s="133">
        <v>0</v>
      </c>
      <c r="AE56" s="133">
        <v>0</v>
      </c>
      <c r="AF56" s="133">
        <v>0</v>
      </c>
      <c r="AG56" s="144"/>
    </row>
    <row r="57" spans="1:33">
      <c r="A57" s="150" t="s">
        <v>153</v>
      </c>
      <c r="B57" s="130" t="s">
        <v>342</v>
      </c>
      <c r="C57" s="131" t="s">
        <v>155</v>
      </c>
      <c r="D57" s="132">
        <v>15.021829999999996</v>
      </c>
      <c r="E57" s="147">
        <f t="shared" si="0"/>
        <v>5.9088783374493518E-2</v>
      </c>
      <c r="F57" s="148">
        <v>1.86</v>
      </c>
      <c r="G57" s="148">
        <v>1.1299999999999999</v>
      </c>
      <c r="H57" s="148">
        <v>0.76</v>
      </c>
      <c r="I57" s="148">
        <v>0.75</v>
      </c>
      <c r="J57" s="148">
        <v>0.17</v>
      </c>
      <c r="K57" s="148">
        <v>0.1</v>
      </c>
      <c r="L57" s="148">
        <v>0.04</v>
      </c>
      <c r="M57" s="148">
        <v>0.17</v>
      </c>
      <c r="N57" s="148">
        <v>0.06</v>
      </c>
      <c r="O57" s="148">
        <v>0.26</v>
      </c>
      <c r="P57" s="148">
        <v>0.14000000000000001</v>
      </c>
      <c r="Q57" s="148">
        <v>2.3869999999999999E-2</v>
      </c>
      <c r="R57" s="148">
        <v>0</v>
      </c>
      <c r="S57" s="148">
        <v>0.02</v>
      </c>
      <c r="T57" s="148">
        <v>4.5960000000000001E-2</v>
      </c>
      <c r="U57" s="148">
        <v>0</v>
      </c>
      <c r="V57" s="148">
        <v>0.38</v>
      </c>
      <c r="W57" s="148">
        <v>0.12</v>
      </c>
      <c r="X57" s="148">
        <v>0.32</v>
      </c>
      <c r="Y57" s="148">
        <v>0.66</v>
      </c>
      <c r="Z57" s="148">
        <v>1.57</v>
      </c>
      <c r="AA57" s="148">
        <v>1.1000000000000001</v>
      </c>
      <c r="AB57" s="148">
        <v>1.69</v>
      </c>
      <c r="AC57" s="148">
        <v>1.77</v>
      </c>
      <c r="AD57" s="148">
        <v>0.44</v>
      </c>
      <c r="AE57" s="148">
        <v>0.95199999999999996</v>
      </c>
      <c r="AF57" s="148">
        <v>0.49</v>
      </c>
      <c r="AG57" s="144"/>
    </row>
    <row r="58" spans="1:33">
      <c r="A58" s="150" t="s">
        <v>156</v>
      </c>
      <c r="B58" s="130" t="s">
        <v>157</v>
      </c>
      <c r="C58" s="131" t="s">
        <v>158</v>
      </c>
      <c r="D58" s="132">
        <v>810.73</v>
      </c>
      <c r="E58" s="132">
        <f t="shared" si="0"/>
        <v>3.1890288563512668</v>
      </c>
      <c r="F58" s="133">
        <v>1.01</v>
      </c>
      <c r="G58" s="133">
        <v>0.27</v>
      </c>
      <c r="H58" s="133">
        <v>29.26</v>
      </c>
      <c r="I58" s="133">
        <v>81.89</v>
      </c>
      <c r="J58" s="133">
        <v>7.68</v>
      </c>
      <c r="K58" s="133">
        <v>7.43</v>
      </c>
      <c r="L58" s="133">
        <v>4.3099999999999996</v>
      </c>
      <c r="M58" s="133">
        <v>1.55</v>
      </c>
      <c r="N58" s="133">
        <v>2.13</v>
      </c>
      <c r="O58" s="133">
        <v>0.79</v>
      </c>
      <c r="P58" s="133">
        <v>17.850000000000001</v>
      </c>
      <c r="Q58" s="133">
        <v>0</v>
      </c>
      <c r="R58" s="133">
        <v>0</v>
      </c>
      <c r="S58" s="133">
        <v>0</v>
      </c>
      <c r="T58" s="133">
        <v>0</v>
      </c>
      <c r="U58" s="133">
        <v>0</v>
      </c>
      <c r="V58" s="133">
        <v>0</v>
      </c>
      <c r="W58" s="133">
        <v>51.04</v>
      </c>
      <c r="X58" s="133">
        <v>74.42</v>
      </c>
      <c r="Y58" s="133">
        <v>21.44</v>
      </c>
      <c r="Z58" s="133">
        <v>41.75</v>
      </c>
      <c r="AA58" s="133">
        <v>64.88</v>
      </c>
      <c r="AB58" s="133">
        <v>25.22</v>
      </c>
      <c r="AC58" s="133">
        <v>32.35</v>
      </c>
      <c r="AD58" s="133">
        <v>28.09</v>
      </c>
      <c r="AE58" s="133">
        <v>153.57</v>
      </c>
      <c r="AF58" s="133">
        <v>163.80000000000001</v>
      </c>
      <c r="AG58" s="144"/>
    </row>
    <row r="59" spans="1:33">
      <c r="A59" s="150" t="s">
        <v>159</v>
      </c>
      <c r="B59" s="130" t="s">
        <v>160</v>
      </c>
      <c r="C59" s="131" t="s">
        <v>161</v>
      </c>
      <c r="D59" s="132">
        <v>38.341999999999999</v>
      </c>
      <c r="E59" s="132">
        <f t="shared" si="0"/>
        <v>0.1508193164311426</v>
      </c>
      <c r="F59" s="133">
        <v>4.484</v>
      </c>
      <c r="G59" s="133">
        <v>0.1</v>
      </c>
      <c r="H59" s="133">
        <v>0</v>
      </c>
      <c r="I59" s="133">
        <v>0</v>
      </c>
      <c r="J59" s="133">
        <v>0</v>
      </c>
      <c r="K59" s="133">
        <v>0</v>
      </c>
      <c r="L59" s="133">
        <v>0</v>
      </c>
      <c r="M59" s="133">
        <v>0</v>
      </c>
      <c r="N59" s="133">
        <v>0</v>
      </c>
      <c r="O59" s="133">
        <v>0</v>
      </c>
      <c r="P59" s="133">
        <v>0</v>
      </c>
      <c r="Q59" s="133">
        <v>0</v>
      </c>
      <c r="R59" s="133">
        <v>0</v>
      </c>
      <c r="S59" s="133">
        <v>0</v>
      </c>
      <c r="T59" s="133">
        <v>0</v>
      </c>
      <c r="U59" s="133">
        <v>0</v>
      </c>
      <c r="V59" s="133">
        <v>13.09</v>
      </c>
      <c r="W59" s="133">
        <v>0</v>
      </c>
      <c r="X59" s="133">
        <v>0</v>
      </c>
      <c r="Y59" s="133">
        <v>0</v>
      </c>
      <c r="Z59" s="133">
        <v>7.87</v>
      </c>
      <c r="AA59" s="133">
        <v>0</v>
      </c>
      <c r="AB59" s="133">
        <v>0.32400000000000001</v>
      </c>
      <c r="AC59" s="133">
        <v>0</v>
      </c>
      <c r="AD59" s="133">
        <v>0</v>
      </c>
      <c r="AE59" s="133">
        <v>1</v>
      </c>
      <c r="AF59" s="133">
        <v>11.474</v>
      </c>
      <c r="AG59" s="144"/>
    </row>
    <row r="60" spans="1:33">
      <c r="A60" s="150" t="s">
        <v>162</v>
      </c>
      <c r="B60" s="130" t="s">
        <v>163</v>
      </c>
      <c r="C60" s="131" t="s">
        <v>164</v>
      </c>
      <c r="D60" s="132">
        <v>7.0000000000000007E-2</v>
      </c>
      <c r="E60" s="132">
        <f t="shared" si="0"/>
        <v>2.7534693417609893E-4</v>
      </c>
      <c r="F60" s="133">
        <v>0</v>
      </c>
      <c r="G60" s="133">
        <v>0</v>
      </c>
      <c r="H60" s="133">
        <v>0</v>
      </c>
      <c r="I60" s="133">
        <v>0</v>
      </c>
      <c r="J60" s="133">
        <v>0</v>
      </c>
      <c r="K60" s="133">
        <v>0</v>
      </c>
      <c r="L60" s="133">
        <v>0</v>
      </c>
      <c r="M60" s="133">
        <v>0</v>
      </c>
      <c r="N60" s="133">
        <v>0</v>
      </c>
      <c r="O60" s="133">
        <v>0</v>
      </c>
      <c r="P60" s="133">
        <v>0</v>
      </c>
      <c r="Q60" s="133">
        <v>0</v>
      </c>
      <c r="R60" s="133">
        <v>0</v>
      </c>
      <c r="S60" s="133">
        <v>0</v>
      </c>
      <c r="T60" s="133">
        <v>0</v>
      </c>
      <c r="U60" s="133">
        <v>0</v>
      </c>
      <c r="V60" s="133">
        <v>7.0000000000000007E-2</v>
      </c>
      <c r="W60" s="133">
        <v>0</v>
      </c>
      <c r="X60" s="133">
        <v>0</v>
      </c>
      <c r="Y60" s="133">
        <v>0</v>
      </c>
      <c r="Z60" s="133">
        <v>0</v>
      </c>
      <c r="AA60" s="133">
        <v>0</v>
      </c>
      <c r="AB60" s="133">
        <v>0</v>
      </c>
      <c r="AC60" s="133">
        <v>0</v>
      </c>
      <c r="AD60" s="133">
        <v>0</v>
      </c>
      <c r="AE60" s="133">
        <v>0</v>
      </c>
      <c r="AF60" s="133">
        <v>0</v>
      </c>
      <c r="AG60" s="144"/>
    </row>
    <row r="61" spans="1:33" s="128" customFormat="1" ht="15">
      <c r="A61" s="948">
        <v>3</v>
      </c>
      <c r="B61" s="1338" t="s">
        <v>165</v>
      </c>
      <c r="C61" s="949" t="s">
        <v>166</v>
      </c>
      <c r="D61" s="950">
        <f>SUM(F61:AF61)</f>
        <v>7066.6528000000017</v>
      </c>
      <c r="E61" s="951">
        <f t="shared" si="0"/>
        <v>27.79687404809922</v>
      </c>
      <c r="F61" s="952">
        <v>135.77099999999999</v>
      </c>
      <c r="G61" s="952">
        <v>89.740000000000009</v>
      </c>
      <c r="H61" s="952">
        <v>14.629999999999999</v>
      </c>
      <c r="I61" s="952">
        <v>2.5099999999999998</v>
      </c>
      <c r="J61" s="952">
        <v>2.91</v>
      </c>
      <c r="K61" s="952">
        <v>0</v>
      </c>
      <c r="L61" s="952">
        <v>0.03</v>
      </c>
      <c r="M61" s="952">
        <v>0.66999999999999993</v>
      </c>
      <c r="N61" s="952">
        <v>0</v>
      </c>
      <c r="O61" s="952">
        <v>0.3478</v>
      </c>
      <c r="P61" s="952">
        <v>0.69</v>
      </c>
      <c r="Q61" s="952">
        <v>0</v>
      </c>
      <c r="R61" s="952">
        <v>0.06</v>
      </c>
      <c r="S61" s="952">
        <v>0</v>
      </c>
      <c r="T61" s="952">
        <v>0</v>
      </c>
      <c r="U61" s="952">
        <v>0.38</v>
      </c>
      <c r="V61" s="952">
        <v>2120.6380000000004</v>
      </c>
      <c r="W61" s="952">
        <v>3.6339999999999999</v>
      </c>
      <c r="X61" s="952">
        <v>29.28</v>
      </c>
      <c r="Y61" s="952">
        <v>1376.354</v>
      </c>
      <c r="Z61" s="952">
        <v>796.6400000000001</v>
      </c>
      <c r="AA61" s="952">
        <v>0.312</v>
      </c>
      <c r="AB61" s="952">
        <v>1.4770000000000001</v>
      </c>
      <c r="AC61" s="952">
        <v>176.56</v>
      </c>
      <c r="AD61" s="952">
        <v>0.88</v>
      </c>
      <c r="AE61" s="952">
        <v>123.732</v>
      </c>
      <c r="AF61" s="952">
        <v>2189.4070000000002</v>
      </c>
    </row>
    <row r="62" spans="1:33">
      <c r="B62" s="160" t="s">
        <v>1100</v>
      </c>
    </row>
    <row r="63" spans="1:33" hidden="1">
      <c r="D63" s="149"/>
      <c r="E63" s="149"/>
      <c r="F63" s="149">
        <v>1.6574499999999999</v>
      </c>
      <c r="G63" s="149">
        <v>1.0523</v>
      </c>
      <c r="H63" s="149">
        <v>0.76647999999999994</v>
      </c>
      <c r="I63" s="149">
        <v>0.60504000000000002</v>
      </c>
      <c r="J63" s="149">
        <v>4.4040000000000003E-2</v>
      </c>
      <c r="K63" s="149">
        <v>0.14047999999999999</v>
      </c>
      <c r="L63" s="149">
        <v>4.8730000000000002E-2</v>
      </c>
      <c r="M63" s="149">
        <v>0.17477000000000001</v>
      </c>
      <c r="N63" s="149">
        <v>6.0359999999999997E-2</v>
      </c>
      <c r="O63" s="149">
        <v>0.28426000000000001</v>
      </c>
      <c r="P63" s="149">
        <v>0.13727</v>
      </c>
      <c r="Q63" s="149">
        <v>1.8010000000000002E-2</v>
      </c>
      <c r="R63" s="149"/>
      <c r="S63" s="149">
        <v>1.3979999999999999E-2</v>
      </c>
      <c r="T63" s="149">
        <v>3.9609999999999999E-2</v>
      </c>
      <c r="U63" s="149"/>
      <c r="V63" s="149">
        <v>0.26382</v>
      </c>
      <c r="W63" s="149">
        <v>9.8500000000000004E-2</v>
      </c>
      <c r="X63" s="149">
        <v>0.30993999999999999</v>
      </c>
      <c r="Y63" s="149">
        <v>0.62524000000000002</v>
      </c>
      <c r="Z63" s="149">
        <v>1.4298500000000001</v>
      </c>
      <c r="AA63" s="149">
        <v>1.0935600000000001</v>
      </c>
      <c r="AB63" s="149">
        <v>1.6869700000000001</v>
      </c>
      <c r="AC63" s="149">
        <v>1.6942200000000001</v>
      </c>
      <c r="AD63" s="149">
        <v>0.20086999999999999</v>
      </c>
      <c r="AE63" s="149">
        <v>0.84862000000000004</v>
      </c>
      <c r="AF63" s="149">
        <v>0.33349000000000001</v>
      </c>
    </row>
    <row r="64" spans="1:33" hidden="1">
      <c r="F64" s="149">
        <f>+F63-F57</f>
        <v>-0.20255000000000023</v>
      </c>
      <c r="G64" s="149">
        <f t="shared" ref="G64:AF64" si="3">+G63-G57</f>
        <v>-7.769999999999988E-2</v>
      </c>
      <c r="H64" s="149">
        <f t="shared" si="3"/>
        <v>6.4799999999999303E-3</v>
      </c>
      <c r="I64" s="149">
        <f t="shared" si="3"/>
        <v>-0.14495999999999998</v>
      </c>
      <c r="J64" s="149">
        <f t="shared" si="3"/>
        <v>-0.12596000000000002</v>
      </c>
      <c r="K64" s="149">
        <f t="shared" si="3"/>
        <v>4.0479999999999988E-2</v>
      </c>
      <c r="L64" s="149">
        <f t="shared" si="3"/>
        <v>8.7300000000000016E-3</v>
      </c>
      <c r="M64" s="149">
        <f t="shared" si="3"/>
        <v>4.7699999999999965E-3</v>
      </c>
      <c r="N64" s="149">
        <f t="shared" si="3"/>
        <v>3.5999999999999921E-4</v>
      </c>
      <c r="O64" s="149">
        <f t="shared" si="3"/>
        <v>2.4260000000000004E-2</v>
      </c>
      <c r="P64" s="149">
        <f t="shared" si="3"/>
        <v>-2.7300000000000102E-3</v>
      </c>
      <c r="Q64" s="149">
        <f t="shared" si="3"/>
        <v>-5.8599999999999972E-3</v>
      </c>
      <c r="R64" s="149">
        <f t="shared" si="3"/>
        <v>0</v>
      </c>
      <c r="S64" s="149">
        <f t="shared" si="3"/>
        <v>-6.020000000000001E-3</v>
      </c>
      <c r="T64" s="149">
        <f t="shared" si="3"/>
        <v>-6.3500000000000015E-3</v>
      </c>
      <c r="U64" s="149">
        <f t="shared" si="3"/>
        <v>0</v>
      </c>
      <c r="V64" s="149">
        <f t="shared" si="3"/>
        <v>-0.11618000000000001</v>
      </c>
      <c r="W64" s="149">
        <f t="shared" si="3"/>
        <v>-2.1499999999999991E-2</v>
      </c>
      <c r="X64" s="149">
        <f t="shared" si="3"/>
        <v>-1.0060000000000013E-2</v>
      </c>
      <c r="Y64" s="149">
        <f t="shared" si="3"/>
        <v>-3.4760000000000013E-2</v>
      </c>
      <c r="Z64" s="149">
        <f t="shared" si="3"/>
        <v>-0.14015</v>
      </c>
      <c r="AA64" s="149">
        <f t="shared" si="3"/>
        <v>-6.4400000000000013E-3</v>
      </c>
      <c r="AB64" s="149">
        <f t="shared" si="3"/>
        <v>-3.0299999999998661E-3</v>
      </c>
      <c r="AC64" s="149">
        <f t="shared" si="3"/>
        <v>-7.5779999999999959E-2</v>
      </c>
      <c r="AD64" s="149">
        <f t="shared" si="3"/>
        <v>-0.23913000000000001</v>
      </c>
      <c r="AE64" s="149">
        <f t="shared" si="3"/>
        <v>-0.10337999999999992</v>
      </c>
      <c r="AF64" s="149">
        <f t="shared" si="3"/>
        <v>-0.15650999999999998</v>
      </c>
    </row>
    <row r="65" spans="6:32" hidden="1"/>
    <row r="66" spans="6:32" hidden="1"/>
    <row r="69" spans="6:32">
      <c r="F69" s="155"/>
      <c r="G69" s="155"/>
      <c r="H69" s="155"/>
      <c r="I69" s="155"/>
      <c r="J69" s="155"/>
      <c r="K69" s="155"/>
      <c r="L69" s="155"/>
      <c r="M69" s="155"/>
      <c r="N69" s="155"/>
      <c r="O69" s="155"/>
      <c r="P69" s="155"/>
      <c r="Q69" s="155"/>
      <c r="R69" s="155"/>
      <c r="S69" s="155"/>
      <c r="T69" s="155"/>
      <c r="U69" s="155"/>
      <c r="V69" s="155"/>
      <c r="W69" s="155"/>
      <c r="X69" s="155"/>
      <c r="Y69" s="155"/>
      <c r="Z69" s="155"/>
      <c r="AA69" s="155"/>
      <c r="AB69" s="155"/>
      <c r="AC69" s="155"/>
      <c r="AD69" s="155"/>
      <c r="AE69" s="155"/>
      <c r="AF69" s="155"/>
    </row>
  </sheetData>
  <mergeCells count="9">
    <mergeCell ref="D1:AF1"/>
    <mergeCell ref="AD3:AF3"/>
    <mergeCell ref="A4:A5"/>
    <mergeCell ref="B4:B5"/>
    <mergeCell ref="C4:C5"/>
    <mergeCell ref="D4:D5"/>
    <mergeCell ref="E4:E5"/>
    <mergeCell ref="F4:AF4"/>
    <mergeCell ref="A2:AF2"/>
  </mergeCells>
  <pageMargins left="0.31" right="0.16" top="0.75" bottom="0.75" header="0.3" footer="0.3"/>
  <pageSetup paperSize="8" scale="68" orientation="landscape" verticalDpi="0"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EQ256"/>
  <sheetViews>
    <sheetView workbookViewId="0">
      <selection activeCell="A76" sqref="A1:XFD1048576"/>
    </sheetView>
  </sheetViews>
  <sheetFormatPr defaultColWidth="8.86328125" defaultRowHeight="15.3"/>
  <cols>
    <col min="1" max="1" width="4.86328125" style="412" customWidth="1"/>
    <col min="2" max="2" width="60.453125" style="324" customWidth="1"/>
    <col min="3" max="3" width="7.08984375" style="328" customWidth="1"/>
    <col min="4" max="4" width="10.6796875" style="324" customWidth="1"/>
    <col min="5" max="5" width="13.31640625" style="324" customWidth="1"/>
    <col min="6" max="6" width="20" style="413" customWidth="1"/>
    <col min="7" max="7" width="36.7265625" style="413" customWidth="1"/>
    <col min="8" max="129" width="8.86328125" style="324"/>
    <col min="130" max="130" width="4.86328125" style="324" customWidth="1"/>
    <col min="131" max="131" width="49.86328125" style="324" customWidth="1"/>
    <col min="132" max="132" width="6.86328125" style="324" customWidth="1"/>
    <col min="133" max="133" width="10.6796875" style="324" customWidth="1"/>
    <col min="134" max="134" width="13.31640625" style="324" customWidth="1"/>
    <col min="135" max="135" width="14.08984375" style="324" customWidth="1"/>
    <col min="136" max="136" width="19.08984375" style="324" customWidth="1"/>
    <col min="137" max="137" width="33.31640625" style="324" customWidth="1"/>
    <col min="138" max="138" width="35.31640625" style="324" customWidth="1"/>
    <col min="139" max="190" width="8.86328125" style="324" customWidth="1"/>
    <col min="191" max="191" width="46.6796875" style="324" customWidth="1"/>
    <col min="192" max="385" width="8.86328125" style="324"/>
    <col min="386" max="386" width="4.86328125" style="324" customWidth="1"/>
    <col min="387" max="387" width="49.86328125" style="324" customWidth="1"/>
    <col min="388" max="388" width="6.86328125" style="324" customWidth="1"/>
    <col min="389" max="389" width="10.6796875" style="324" customWidth="1"/>
    <col min="390" max="390" width="13.31640625" style="324" customWidth="1"/>
    <col min="391" max="391" width="14.08984375" style="324" customWidth="1"/>
    <col min="392" max="392" width="19.08984375" style="324" customWidth="1"/>
    <col min="393" max="393" width="33.31640625" style="324" customWidth="1"/>
    <col min="394" max="394" width="35.31640625" style="324" customWidth="1"/>
    <col min="395" max="446" width="8.86328125" style="324" customWidth="1"/>
    <col min="447" max="447" width="46.6796875" style="324" customWidth="1"/>
    <col min="448" max="641" width="8.86328125" style="324"/>
    <col min="642" max="642" width="4.86328125" style="324" customWidth="1"/>
    <col min="643" max="643" width="49.86328125" style="324" customWidth="1"/>
    <col min="644" max="644" width="6.86328125" style="324" customWidth="1"/>
    <col min="645" max="645" width="10.6796875" style="324" customWidth="1"/>
    <col min="646" max="646" width="13.31640625" style="324" customWidth="1"/>
    <col min="647" max="647" width="14.08984375" style="324" customWidth="1"/>
    <col min="648" max="648" width="19.08984375" style="324" customWidth="1"/>
    <col min="649" max="649" width="33.31640625" style="324" customWidth="1"/>
    <col min="650" max="650" width="35.31640625" style="324" customWidth="1"/>
    <col min="651" max="702" width="8.86328125" style="324" customWidth="1"/>
    <col min="703" max="703" width="46.6796875" style="324" customWidth="1"/>
    <col min="704" max="897" width="8.86328125" style="324"/>
    <col min="898" max="898" width="4.86328125" style="324" customWidth="1"/>
    <col min="899" max="899" width="49.86328125" style="324" customWidth="1"/>
    <col min="900" max="900" width="6.86328125" style="324" customWidth="1"/>
    <col min="901" max="901" width="10.6796875" style="324" customWidth="1"/>
    <col min="902" max="902" width="13.31640625" style="324" customWidth="1"/>
    <col min="903" max="903" width="14.08984375" style="324" customWidth="1"/>
    <col min="904" max="904" width="19.08984375" style="324" customWidth="1"/>
    <col min="905" max="905" width="33.31640625" style="324" customWidth="1"/>
    <col min="906" max="906" width="35.31640625" style="324" customWidth="1"/>
    <col min="907" max="958" width="8.86328125" style="324" customWidth="1"/>
    <col min="959" max="959" width="46.6796875" style="324" customWidth="1"/>
    <col min="960" max="1153" width="8.86328125" style="324"/>
    <col min="1154" max="1154" width="4.86328125" style="324" customWidth="1"/>
    <col min="1155" max="1155" width="49.86328125" style="324" customWidth="1"/>
    <col min="1156" max="1156" width="6.86328125" style="324" customWidth="1"/>
    <col min="1157" max="1157" width="10.6796875" style="324" customWidth="1"/>
    <col min="1158" max="1158" width="13.31640625" style="324" customWidth="1"/>
    <col min="1159" max="1159" width="14.08984375" style="324" customWidth="1"/>
    <col min="1160" max="1160" width="19.08984375" style="324" customWidth="1"/>
    <col min="1161" max="1161" width="33.31640625" style="324" customWidth="1"/>
    <col min="1162" max="1162" width="35.31640625" style="324" customWidth="1"/>
    <col min="1163" max="1214" width="8.86328125" style="324" customWidth="1"/>
    <col min="1215" max="1215" width="46.6796875" style="324" customWidth="1"/>
    <col min="1216" max="1409" width="8.86328125" style="324"/>
    <col min="1410" max="1410" width="4.86328125" style="324" customWidth="1"/>
    <col min="1411" max="1411" width="49.86328125" style="324" customWidth="1"/>
    <col min="1412" max="1412" width="6.86328125" style="324" customWidth="1"/>
    <col min="1413" max="1413" width="10.6796875" style="324" customWidth="1"/>
    <col min="1414" max="1414" width="13.31640625" style="324" customWidth="1"/>
    <col min="1415" max="1415" width="14.08984375" style="324" customWidth="1"/>
    <col min="1416" max="1416" width="19.08984375" style="324" customWidth="1"/>
    <col min="1417" max="1417" width="33.31640625" style="324" customWidth="1"/>
    <col min="1418" max="1418" width="35.31640625" style="324" customWidth="1"/>
    <col min="1419" max="1470" width="8.86328125" style="324" customWidth="1"/>
    <col min="1471" max="1471" width="46.6796875" style="324" customWidth="1"/>
    <col min="1472" max="1665" width="8.86328125" style="324"/>
    <col min="1666" max="1666" width="4.86328125" style="324" customWidth="1"/>
    <col min="1667" max="1667" width="49.86328125" style="324" customWidth="1"/>
    <col min="1668" max="1668" width="6.86328125" style="324" customWidth="1"/>
    <col min="1669" max="1669" width="10.6796875" style="324" customWidth="1"/>
    <col min="1670" max="1670" width="13.31640625" style="324" customWidth="1"/>
    <col min="1671" max="1671" width="14.08984375" style="324" customWidth="1"/>
    <col min="1672" max="1672" width="19.08984375" style="324" customWidth="1"/>
    <col min="1673" max="1673" width="33.31640625" style="324" customWidth="1"/>
    <col min="1674" max="1674" width="35.31640625" style="324" customWidth="1"/>
    <col min="1675" max="1726" width="8.86328125" style="324" customWidth="1"/>
    <col min="1727" max="1727" width="46.6796875" style="324" customWidth="1"/>
    <col min="1728" max="1921" width="8.86328125" style="324"/>
    <col min="1922" max="1922" width="4.86328125" style="324" customWidth="1"/>
    <col min="1923" max="1923" width="49.86328125" style="324" customWidth="1"/>
    <col min="1924" max="1924" width="6.86328125" style="324" customWidth="1"/>
    <col min="1925" max="1925" width="10.6796875" style="324" customWidth="1"/>
    <col min="1926" max="1926" width="13.31640625" style="324" customWidth="1"/>
    <col min="1927" max="1927" width="14.08984375" style="324" customWidth="1"/>
    <col min="1928" max="1928" width="19.08984375" style="324" customWidth="1"/>
    <col min="1929" max="1929" width="33.31640625" style="324" customWidth="1"/>
    <col min="1930" max="1930" width="35.31640625" style="324" customWidth="1"/>
    <col min="1931" max="1982" width="8.86328125" style="324" customWidth="1"/>
    <col min="1983" max="1983" width="46.6796875" style="324" customWidth="1"/>
    <col min="1984" max="2177" width="8.86328125" style="324"/>
    <col min="2178" max="2178" width="4.86328125" style="324" customWidth="1"/>
    <col min="2179" max="2179" width="49.86328125" style="324" customWidth="1"/>
    <col min="2180" max="2180" width="6.86328125" style="324" customWidth="1"/>
    <col min="2181" max="2181" width="10.6796875" style="324" customWidth="1"/>
    <col min="2182" max="2182" width="13.31640625" style="324" customWidth="1"/>
    <col min="2183" max="2183" width="14.08984375" style="324" customWidth="1"/>
    <col min="2184" max="2184" width="19.08984375" style="324" customWidth="1"/>
    <col min="2185" max="2185" width="33.31640625" style="324" customWidth="1"/>
    <col min="2186" max="2186" width="35.31640625" style="324" customWidth="1"/>
    <col min="2187" max="2238" width="8.86328125" style="324" customWidth="1"/>
    <col min="2239" max="2239" width="46.6796875" style="324" customWidth="1"/>
    <col min="2240" max="2433" width="8.86328125" style="324"/>
    <col min="2434" max="2434" width="4.86328125" style="324" customWidth="1"/>
    <col min="2435" max="2435" width="49.86328125" style="324" customWidth="1"/>
    <col min="2436" max="2436" width="6.86328125" style="324" customWidth="1"/>
    <col min="2437" max="2437" width="10.6796875" style="324" customWidth="1"/>
    <col min="2438" max="2438" width="13.31640625" style="324" customWidth="1"/>
    <col min="2439" max="2439" width="14.08984375" style="324" customWidth="1"/>
    <col min="2440" max="2440" width="19.08984375" style="324" customWidth="1"/>
    <col min="2441" max="2441" width="33.31640625" style="324" customWidth="1"/>
    <col min="2442" max="2442" width="35.31640625" style="324" customWidth="1"/>
    <col min="2443" max="2494" width="8.86328125" style="324" customWidth="1"/>
    <col min="2495" max="2495" width="46.6796875" style="324" customWidth="1"/>
    <col min="2496" max="2689" width="8.86328125" style="324"/>
    <col min="2690" max="2690" width="4.86328125" style="324" customWidth="1"/>
    <col min="2691" max="2691" width="49.86328125" style="324" customWidth="1"/>
    <col min="2692" max="2692" width="6.86328125" style="324" customWidth="1"/>
    <col min="2693" max="2693" width="10.6796875" style="324" customWidth="1"/>
    <col min="2694" max="2694" width="13.31640625" style="324" customWidth="1"/>
    <col min="2695" max="2695" width="14.08984375" style="324" customWidth="1"/>
    <col min="2696" max="2696" width="19.08984375" style="324" customWidth="1"/>
    <col min="2697" max="2697" width="33.31640625" style="324" customWidth="1"/>
    <col min="2698" max="2698" width="35.31640625" style="324" customWidth="1"/>
    <col min="2699" max="2750" width="8.86328125" style="324" customWidth="1"/>
    <col min="2751" max="2751" width="46.6796875" style="324" customWidth="1"/>
    <col min="2752" max="2945" width="8.86328125" style="324"/>
    <col min="2946" max="2946" width="4.86328125" style="324" customWidth="1"/>
    <col min="2947" max="2947" width="49.86328125" style="324" customWidth="1"/>
    <col min="2948" max="2948" width="6.86328125" style="324" customWidth="1"/>
    <col min="2949" max="2949" width="10.6796875" style="324" customWidth="1"/>
    <col min="2950" max="2950" width="13.31640625" style="324" customWidth="1"/>
    <col min="2951" max="2951" width="14.08984375" style="324" customWidth="1"/>
    <col min="2952" max="2952" width="19.08984375" style="324" customWidth="1"/>
    <col min="2953" max="2953" width="33.31640625" style="324" customWidth="1"/>
    <col min="2954" max="2954" width="35.31640625" style="324" customWidth="1"/>
    <col min="2955" max="3006" width="8.86328125" style="324" customWidth="1"/>
    <col min="3007" max="3007" width="46.6796875" style="324" customWidth="1"/>
    <col min="3008" max="3201" width="8.86328125" style="324"/>
    <col min="3202" max="3202" width="4.86328125" style="324" customWidth="1"/>
    <col min="3203" max="3203" width="49.86328125" style="324" customWidth="1"/>
    <col min="3204" max="3204" width="6.86328125" style="324" customWidth="1"/>
    <col min="3205" max="3205" width="10.6796875" style="324" customWidth="1"/>
    <col min="3206" max="3206" width="13.31640625" style="324" customWidth="1"/>
    <col min="3207" max="3207" width="14.08984375" style="324" customWidth="1"/>
    <col min="3208" max="3208" width="19.08984375" style="324" customWidth="1"/>
    <col min="3209" max="3209" width="33.31640625" style="324" customWidth="1"/>
    <col min="3210" max="3210" width="35.31640625" style="324" customWidth="1"/>
    <col min="3211" max="3262" width="8.86328125" style="324" customWidth="1"/>
    <col min="3263" max="3263" width="46.6796875" style="324" customWidth="1"/>
    <col min="3264" max="3457" width="8.86328125" style="324"/>
    <col min="3458" max="3458" width="4.86328125" style="324" customWidth="1"/>
    <col min="3459" max="3459" width="49.86328125" style="324" customWidth="1"/>
    <col min="3460" max="3460" width="6.86328125" style="324" customWidth="1"/>
    <col min="3461" max="3461" width="10.6796875" style="324" customWidth="1"/>
    <col min="3462" max="3462" width="13.31640625" style="324" customWidth="1"/>
    <col min="3463" max="3463" width="14.08984375" style="324" customWidth="1"/>
    <col min="3464" max="3464" width="19.08984375" style="324" customWidth="1"/>
    <col min="3465" max="3465" width="33.31640625" style="324" customWidth="1"/>
    <col min="3466" max="3466" width="35.31640625" style="324" customWidth="1"/>
    <col min="3467" max="3518" width="8.86328125" style="324" customWidth="1"/>
    <col min="3519" max="3519" width="46.6796875" style="324" customWidth="1"/>
    <col min="3520" max="3713" width="8.86328125" style="324"/>
    <col min="3714" max="3714" width="4.86328125" style="324" customWidth="1"/>
    <col min="3715" max="3715" width="49.86328125" style="324" customWidth="1"/>
    <col min="3716" max="3716" width="6.86328125" style="324" customWidth="1"/>
    <col min="3717" max="3717" width="10.6796875" style="324" customWidth="1"/>
    <col min="3718" max="3718" width="13.31640625" style="324" customWidth="1"/>
    <col min="3719" max="3719" width="14.08984375" style="324" customWidth="1"/>
    <col min="3720" max="3720" width="19.08984375" style="324" customWidth="1"/>
    <col min="3721" max="3721" width="33.31640625" style="324" customWidth="1"/>
    <col min="3722" max="3722" width="35.31640625" style="324" customWidth="1"/>
    <col min="3723" max="3774" width="8.86328125" style="324" customWidth="1"/>
    <col min="3775" max="3775" width="46.6796875" style="324" customWidth="1"/>
    <col min="3776" max="3969" width="8.86328125" style="324"/>
    <col min="3970" max="3970" width="4.86328125" style="324" customWidth="1"/>
    <col min="3971" max="3971" width="49.86328125" style="324" customWidth="1"/>
    <col min="3972" max="3972" width="6.86328125" style="324" customWidth="1"/>
    <col min="3973" max="3973" width="10.6796875" style="324" customWidth="1"/>
    <col min="3974" max="3974" width="13.31640625" style="324" customWidth="1"/>
    <col min="3975" max="3975" width="14.08984375" style="324" customWidth="1"/>
    <col min="3976" max="3976" width="19.08984375" style="324" customWidth="1"/>
    <col min="3977" max="3977" width="33.31640625" style="324" customWidth="1"/>
    <col min="3978" max="3978" width="35.31640625" style="324" customWidth="1"/>
    <col min="3979" max="4030" width="8.86328125" style="324" customWidth="1"/>
    <col min="4031" max="4031" width="46.6796875" style="324" customWidth="1"/>
    <col min="4032" max="4225" width="8.86328125" style="324"/>
    <col min="4226" max="4226" width="4.86328125" style="324" customWidth="1"/>
    <col min="4227" max="4227" width="49.86328125" style="324" customWidth="1"/>
    <col min="4228" max="4228" width="6.86328125" style="324" customWidth="1"/>
    <col min="4229" max="4229" width="10.6796875" style="324" customWidth="1"/>
    <col min="4230" max="4230" width="13.31640625" style="324" customWidth="1"/>
    <col min="4231" max="4231" width="14.08984375" style="324" customWidth="1"/>
    <col min="4232" max="4232" width="19.08984375" style="324" customWidth="1"/>
    <col min="4233" max="4233" width="33.31640625" style="324" customWidth="1"/>
    <col min="4234" max="4234" width="35.31640625" style="324" customWidth="1"/>
    <col min="4235" max="4286" width="8.86328125" style="324" customWidth="1"/>
    <col min="4287" max="4287" width="46.6796875" style="324" customWidth="1"/>
    <col min="4288" max="4481" width="8.86328125" style="324"/>
    <col min="4482" max="4482" width="4.86328125" style="324" customWidth="1"/>
    <col min="4483" max="4483" width="49.86328125" style="324" customWidth="1"/>
    <col min="4484" max="4484" width="6.86328125" style="324" customWidth="1"/>
    <col min="4485" max="4485" width="10.6796875" style="324" customWidth="1"/>
    <col min="4486" max="4486" width="13.31640625" style="324" customWidth="1"/>
    <col min="4487" max="4487" width="14.08984375" style="324" customWidth="1"/>
    <col min="4488" max="4488" width="19.08984375" style="324" customWidth="1"/>
    <col min="4489" max="4489" width="33.31640625" style="324" customWidth="1"/>
    <col min="4490" max="4490" width="35.31640625" style="324" customWidth="1"/>
    <col min="4491" max="4542" width="8.86328125" style="324" customWidth="1"/>
    <col min="4543" max="4543" width="46.6796875" style="324" customWidth="1"/>
    <col min="4544" max="4737" width="8.86328125" style="324"/>
    <col min="4738" max="4738" width="4.86328125" style="324" customWidth="1"/>
    <col min="4739" max="4739" width="49.86328125" style="324" customWidth="1"/>
    <col min="4740" max="4740" width="6.86328125" style="324" customWidth="1"/>
    <col min="4741" max="4741" width="10.6796875" style="324" customWidth="1"/>
    <col min="4742" max="4742" width="13.31640625" style="324" customWidth="1"/>
    <col min="4743" max="4743" width="14.08984375" style="324" customWidth="1"/>
    <col min="4744" max="4744" width="19.08984375" style="324" customWidth="1"/>
    <col min="4745" max="4745" width="33.31640625" style="324" customWidth="1"/>
    <col min="4746" max="4746" width="35.31640625" style="324" customWidth="1"/>
    <col min="4747" max="4798" width="8.86328125" style="324" customWidth="1"/>
    <col min="4799" max="4799" width="46.6796875" style="324" customWidth="1"/>
    <col min="4800" max="4993" width="8.86328125" style="324"/>
    <col min="4994" max="4994" width="4.86328125" style="324" customWidth="1"/>
    <col min="4995" max="4995" width="49.86328125" style="324" customWidth="1"/>
    <col min="4996" max="4996" width="6.86328125" style="324" customWidth="1"/>
    <col min="4997" max="4997" width="10.6796875" style="324" customWidth="1"/>
    <col min="4998" max="4998" width="13.31640625" style="324" customWidth="1"/>
    <col min="4999" max="4999" width="14.08984375" style="324" customWidth="1"/>
    <col min="5000" max="5000" width="19.08984375" style="324" customWidth="1"/>
    <col min="5001" max="5001" width="33.31640625" style="324" customWidth="1"/>
    <col min="5002" max="5002" width="35.31640625" style="324" customWidth="1"/>
    <col min="5003" max="5054" width="8.86328125" style="324" customWidth="1"/>
    <col min="5055" max="5055" width="46.6796875" style="324" customWidth="1"/>
    <col min="5056" max="5249" width="8.86328125" style="324"/>
    <col min="5250" max="5250" width="4.86328125" style="324" customWidth="1"/>
    <col min="5251" max="5251" width="49.86328125" style="324" customWidth="1"/>
    <col min="5252" max="5252" width="6.86328125" style="324" customWidth="1"/>
    <col min="5253" max="5253" width="10.6796875" style="324" customWidth="1"/>
    <col min="5254" max="5254" width="13.31640625" style="324" customWidth="1"/>
    <col min="5255" max="5255" width="14.08984375" style="324" customWidth="1"/>
    <col min="5256" max="5256" width="19.08984375" style="324" customWidth="1"/>
    <col min="5257" max="5257" width="33.31640625" style="324" customWidth="1"/>
    <col min="5258" max="5258" width="35.31640625" style="324" customWidth="1"/>
    <col min="5259" max="5310" width="8.86328125" style="324" customWidth="1"/>
    <col min="5311" max="5311" width="46.6796875" style="324" customWidth="1"/>
    <col min="5312" max="5505" width="8.86328125" style="324"/>
    <col min="5506" max="5506" width="4.86328125" style="324" customWidth="1"/>
    <col min="5507" max="5507" width="49.86328125" style="324" customWidth="1"/>
    <col min="5508" max="5508" width="6.86328125" style="324" customWidth="1"/>
    <col min="5509" max="5509" width="10.6796875" style="324" customWidth="1"/>
    <col min="5510" max="5510" width="13.31640625" style="324" customWidth="1"/>
    <col min="5511" max="5511" width="14.08984375" style="324" customWidth="1"/>
    <col min="5512" max="5512" width="19.08984375" style="324" customWidth="1"/>
    <col min="5513" max="5513" width="33.31640625" style="324" customWidth="1"/>
    <col min="5514" max="5514" width="35.31640625" style="324" customWidth="1"/>
    <col min="5515" max="5566" width="8.86328125" style="324" customWidth="1"/>
    <col min="5567" max="5567" width="46.6796875" style="324" customWidth="1"/>
    <col min="5568" max="5761" width="8.86328125" style="324"/>
    <col min="5762" max="5762" width="4.86328125" style="324" customWidth="1"/>
    <col min="5763" max="5763" width="49.86328125" style="324" customWidth="1"/>
    <col min="5764" max="5764" width="6.86328125" style="324" customWidth="1"/>
    <col min="5765" max="5765" width="10.6796875" style="324" customWidth="1"/>
    <col min="5766" max="5766" width="13.31640625" style="324" customWidth="1"/>
    <col min="5767" max="5767" width="14.08984375" style="324" customWidth="1"/>
    <col min="5768" max="5768" width="19.08984375" style="324" customWidth="1"/>
    <col min="5769" max="5769" width="33.31640625" style="324" customWidth="1"/>
    <col min="5770" max="5770" width="35.31640625" style="324" customWidth="1"/>
    <col min="5771" max="5822" width="8.86328125" style="324" customWidth="1"/>
    <col min="5823" max="5823" width="46.6796875" style="324" customWidth="1"/>
    <col min="5824" max="6017" width="8.86328125" style="324"/>
    <col min="6018" max="6018" width="4.86328125" style="324" customWidth="1"/>
    <col min="6019" max="6019" width="49.86328125" style="324" customWidth="1"/>
    <col min="6020" max="6020" width="6.86328125" style="324" customWidth="1"/>
    <col min="6021" max="6021" width="10.6796875" style="324" customWidth="1"/>
    <col min="6022" max="6022" width="13.31640625" style="324" customWidth="1"/>
    <col min="6023" max="6023" width="14.08984375" style="324" customWidth="1"/>
    <col min="6024" max="6024" width="19.08984375" style="324" customWidth="1"/>
    <col min="6025" max="6025" width="33.31640625" style="324" customWidth="1"/>
    <col min="6026" max="6026" width="35.31640625" style="324" customWidth="1"/>
    <col min="6027" max="6078" width="8.86328125" style="324" customWidth="1"/>
    <col min="6079" max="6079" width="46.6796875" style="324" customWidth="1"/>
    <col min="6080" max="6273" width="8.86328125" style="324"/>
    <col min="6274" max="6274" width="4.86328125" style="324" customWidth="1"/>
    <col min="6275" max="6275" width="49.86328125" style="324" customWidth="1"/>
    <col min="6276" max="6276" width="6.86328125" style="324" customWidth="1"/>
    <col min="6277" max="6277" width="10.6796875" style="324" customWidth="1"/>
    <col min="6278" max="6278" width="13.31640625" style="324" customWidth="1"/>
    <col min="6279" max="6279" width="14.08984375" style="324" customWidth="1"/>
    <col min="6280" max="6280" width="19.08984375" style="324" customWidth="1"/>
    <col min="6281" max="6281" width="33.31640625" style="324" customWidth="1"/>
    <col min="6282" max="6282" width="35.31640625" style="324" customWidth="1"/>
    <col min="6283" max="6334" width="8.86328125" style="324" customWidth="1"/>
    <col min="6335" max="6335" width="46.6796875" style="324" customWidth="1"/>
    <col min="6336" max="6529" width="8.86328125" style="324"/>
    <col min="6530" max="6530" width="4.86328125" style="324" customWidth="1"/>
    <col min="6531" max="6531" width="49.86328125" style="324" customWidth="1"/>
    <col min="6532" max="6532" width="6.86328125" style="324" customWidth="1"/>
    <col min="6533" max="6533" width="10.6796875" style="324" customWidth="1"/>
    <col min="6534" max="6534" width="13.31640625" style="324" customWidth="1"/>
    <col min="6535" max="6535" width="14.08984375" style="324" customWidth="1"/>
    <col min="6536" max="6536" width="19.08984375" style="324" customWidth="1"/>
    <col min="6537" max="6537" width="33.31640625" style="324" customWidth="1"/>
    <col min="6538" max="6538" width="35.31640625" style="324" customWidth="1"/>
    <col min="6539" max="6590" width="8.86328125" style="324" customWidth="1"/>
    <col min="6591" max="6591" width="46.6796875" style="324" customWidth="1"/>
    <col min="6592" max="6785" width="8.86328125" style="324"/>
    <col min="6786" max="6786" width="4.86328125" style="324" customWidth="1"/>
    <col min="6787" max="6787" width="49.86328125" style="324" customWidth="1"/>
    <col min="6788" max="6788" width="6.86328125" style="324" customWidth="1"/>
    <col min="6789" max="6789" width="10.6796875" style="324" customWidth="1"/>
    <col min="6790" max="6790" width="13.31640625" style="324" customWidth="1"/>
    <col min="6791" max="6791" width="14.08984375" style="324" customWidth="1"/>
    <col min="6792" max="6792" width="19.08984375" style="324" customWidth="1"/>
    <col min="6793" max="6793" width="33.31640625" style="324" customWidth="1"/>
    <col min="6794" max="6794" width="35.31640625" style="324" customWidth="1"/>
    <col min="6795" max="6846" width="8.86328125" style="324" customWidth="1"/>
    <col min="6847" max="6847" width="46.6796875" style="324" customWidth="1"/>
    <col min="6848" max="7041" width="8.86328125" style="324"/>
    <col min="7042" max="7042" width="4.86328125" style="324" customWidth="1"/>
    <col min="7043" max="7043" width="49.86328125" style="324" customWidth="1"/>
    <col min="7044" max="7044" width="6.86328125" style="324" customWidth="1"/>
    <col min="7045" max="7045" width="10.6796875" style="324" customWidth="1"/>
    <col min="7046" max="7046" width="13.31640625" style="324" customWidth="1"/>
    <col min="7047" max="7047" width="14.08984375" style="324" customWidth="1"/>
    <col min="7048" max="7048" width="19.08984375" style="324" customWidth="1"/>
    <col min="7049" max="7049" width="33.31640625" style="324" customWidth="1"/>
    <col min="7050" max="7050" width="35.31640625" style="324" customWidth="1"/>
    <col min="7051" max="7102" width="8.86328125" style="324" customWidth="1"/>
    <col min="7103" max="7103" width="46.6796875" style="324" customWidth="1"/>
    <col min="7104" max="7297" width="8.86328125" style="324"/>
    <col min="7298" max="7298" width="4.86328125" style="324" customWidth="1"/>
    <col min="7299" max="7299" width="49.86328125" style="324" customWidth="1"/>
    <col min="7300" max="7300" width="6.86328125" style="324" customWidth="1"/>
    <col min="7301" max="7301" width="10.6796875" style="324" customWidth="1"/>
    <col min="7302" max="7302" width="13.31640625" style="324" customWidth="1"/>
    <col min="7303" max="7303" width="14.08984375" style="324" customWidth="1"/>
    <col min="7304" max="7304" width="19.08984375" style="324" customWidth="1"/>
    <col min="7305" max="7305" width="33.31640625" style="324" customWidth="1"/>
    <col min="7306" max="7306" width="35.31640625" style="324" customWidth="1"/>
    <col min="7307" max="7358" width="8.86328125" style="324" customWidth="1"/>
    <col min="7359" max="7359" width="46.6796875" style="324" customWidth="1"/>
    <col min="7360" max="7553" width="8.86328125" style="324"/>
    <col min="7554" max="7554" width="4.86328125" style="324" customWidth="1"/>
    <col min="7555" max="7555" width="49.86328125" style="324" customWidth="1"/>
    <col min="7556" max="7556" width="6.86328125" style="324" customWidth="1"/>
    <col min="7557" max="7557" width="10.6796875" style="324" customWidth="1"/>
    <col min="7558" max="7558" width="13.31640625" style="324" customWidth="1"/>
    <col min="7559" max="7559" width="14.08984375" style="324" customWidth="1"/>
    <col min="7560" max="7560" width="19.08984375" style="324" customWidth="1"/>
    <col min="7561" max="7561" width="33.31640625" style="324" customWidth="1"/>
    <col min="7562" max="7562" width="35.31640625" style="324" customWidth="1"/>
    <col min="7563" max="7614" width="8.86328125" style="324" customWidth="1"/>
    <col min="7615" max="7615" width="46.6796875" style="324" customWidth="1"/>
    <col min="7616" max="7809" width="8.86328125" style="324"/>
    <col min="7810" max="7810" width="4.86328125" style="324" customWidth="1"/>
    <col min="7811" max="7811" width="49.86328125" style="324" customWidth="1"/>
    <col min="7812" max="7812" width="6.86328125" style="324" customWidth="1"/>
    <col min="7813" max="7813" width="10.6796875" style="324" customWidth="1"/>
    <col min="7814" max="7814" width="13.31640625" style="324" customWidth="1"/>
    <col min="7815" max="7815" width="14.08984375" style="324" customWidth="1"/>
    <col min="7816" max="7816" width="19.08984375" style="324" customWidth="1"/>
    <col min="7817" max="7817" width="33.31640625" style="324" customWidth="1"/>
    <col min="7818" max="7818" width="35.31640625" style="324" customWidth="1"/>
    <col min="7819" max="7870" width="8.86328125" style="324" customWidth="1"/>
    <col min="7871" max="7871" width="46.6796875" style="324" customWidth="1"/>
    <col min="7872" max="8065" width="8.86328125" style="324"/>
    <col min="8066" max="8066" width="4.86328125" style="324" customWidth="1"/>
    <col min="8067" max="8067" width="49.86328125" style="324" customWidth="1"/>
    <col min="8068" max="8068" width="6.86328125" style="324" customWidth="1"/>
    <col min="8069" max="8069" width="10.6796875" style="324" customWidth="1"/>
    <col min="8070" max="8070" width="13.31640625" style="324" customWidth="1"/>
    <col min="8071" max="8071" width="14.08984375" style="324" customWidth="1"/>
    <col min="8072" max="8072" width="19.08984375" style="324" customWidth="1"/>
    <col min="8073" max="8073" width="33.31640625" style="324" customWidth="1"/>
    <col min="8074" max="8074" width="35.31640625" style="324" customWidth="1"/>
    <col min="8075" max="8126" width="8.86328125" style="324" customWidth="1"/>
    <col min="8127" max="8127" width="46.6796875" style="324" customWidth="1"/>
    <col min="8128" max="8321" width="8.86328125" style="324"/>
    <col min="8322" max="8322" width="4.86328125" style="324" customWidth="1"/>
    <col min="8323" max="8323" width="49.86328125" style="324" customWidth="1"/>
    <col min="8324" max="8324" width="6.86328125" style="324" customWidth="1"/>
    <col min="8325" max="8325" width="10.6796875" style="324" customWidth="1"/>
    <col min="8326" max="8326" width="13.31640625" style="324" customWidth="1"/>
    <col min="8327" max="8327" width="14.08984375" style="324" customWidth="1"/>
    <col min="8328" max="8328" width="19.08984375" style="324" customWidth="1"/>
    <col min="8329" max="8329" width="33.31640625" style="324" customWidth="1"/>
    <col min="8330" max="8330" width="35.31640625" style="324" customWidth="1"/>
    <col min="8331" max="8382" width="8.86328125" style="324" customWidth="1"/>
    <col min="8383" max="8383" width="46.6796875" style="324" customWidth="1"/>
    <col min="8384" max="8577" width="8.86328125" style="324"/>
    <col min="8578" max="8578" width="4.86328125" style="324" customWidth="1"/>
    <col min="8579" max="8579" width="49.86328125" style="324" customWidth="1"/>
    <col min="8580" max="8580" width="6.86328125" style="324" customWidth="1"/>
    <col min="8581" max="8581" width="10.6796875" style="324" customWidth="1"/>
    <col min="8582" max="8582" width="13.31640625" style="324" customWidth="1"/>
    <col min="8583" max="8583" width="14.08984375" style="324" customWidth="1"/>
    <col min="8584" max="8584" width="19.08984375" style="324" customWidth="1"/>
    <col min="8585" max="8585" width="33.31640625" style="324" customWidth="1"/>
    <col min="8586" max="8586" width="35.31640625" style="324" customWidth="1"/>
    <col min="8587" max="8638" width="8.86328125" style="324" customWidth="1"/>
    <col min="8639" max="8639" width="46.6796875" style="324" customWidth="1"/>
    <col min="8640" max="8833" width="8.86328125" style="324"/>
    <col min="8834" max="8834" width="4.86328125" style="324" customWidth="1"/>
    <col min="8835" max="8835" width="49.86328125" style="324" customWidth="1"/>
    <col min="8836" max="8836" width="6.86328125" style="324" customWidth="1"/>
    <col min="8837" max="8837" width="10.6796875" style="324" customWidth="1"/>
    <col min="8838" max="8838" width="13.31640625" style="324" customWidth="1"/>
    <col min="8839" max="8839" width="14.08984375" style="324" customWidth="1"/>
    <col min="8840" max="8840" width="19.08984375" style="324" customWidth="1"/>
    <col min="8841" max="8841" width="33.31640625" style="324" customWidth="1"/>
    <col min="8842" max="8842" width="35.31640625" style="324" customWidth="1"/>
    <col min="8843" max="8894" width="8.86328125" style="324" customWidth="1"/>
    <col min="8895" max="8895" width="46.6796875" style="324" customWidth="1"/>
    <col min="8896" max="9089" width="8.86328125" style="324"/>
    <col min="9090" max="9090" width="4.86328125" style="324" customWidth="1"/>
    <col min="9091" max="9091" width="49.86328125" style="324" customWidth="1"/>
    <col min="9092" max="9092" width="6.86328125" style="324" customWidth="1"/>
    <col min="9093" max="9093" width="10.6796875" style="324" customWidth="1"/>
    <col min="9094" max="9094" width="13.31640625" style="324" customWidth="1"/>
    <col min="9095" max="9095" width="14.08984375" style="324" customWidth="1"/>
    <col min="9096" max="9096" width="19.08984375" style="324" customWidth="1"/>
    <col min="9097" max="9097" width="33.31640625" style="324" customWidth="1"/>
    <col min="9098" max="9098" width="35.31640625" style="324" customWidth="1"/>
    <col min="9099" max="9150" width="8.86328125" style="324" customWidth="1"/>
    <col min="9151" max="9151" width="46.6796875" style="324" customWidth="1"/>
    <col min="9152" max="9345" width="8.86328125" style="324"/>
    <col min="9346" max="9346" width="4.86328125" style="324" customWidth="1"/>
    <col min="9347" max="9347" width="49.86328125" style="324" customWidth="1"/>
    <col min="9348" max="9348" width="6.86328125" style="324" customWidth="1"/>
    <col min="9349" max="9349" width="10.6796875" style="324" customWidth="1"/>
    <col min="9350" max="9350" width="13.31640625" style="324" customWidth="1"/>
    <col min="9351" max="9351" width="14.08984375" style="324" customWidth="1"/>
    <col min="9352" max="9352" width="19.08984375" style="324" customWidth="1"/>
    <col min="9353" max="9353" width="33.31640625" style="324" customWidth="1"/>
    <col min="9354" max="9354" width="35.31640625" style="324" customWidth="1"/>
    <col min="9355" max="9406" width="8.86328125" style="324" customWidth="1"/>
    <col min="9407" max="9407" width="46.6796875" style="324" customWidth="1"/>
    <col min="9408" max="9601" width="8.86328125" style="324"/>
    <col min="9602" max="9602" width="4.86328125" style="324" customWidth="1"/>
    <col min="9603" max="9603" width="49.86328125" style="324" customWidth="1"/>
    <col min="9604" max="9604" width="6.86328125" style="324" customWidth="1"/>
    <col min="9605" max="9605" width="10.6796875" style="324" customWidth="1"/>
    <col min="9606" max="9606" width="13.31640625" style="324" customWidth="1"/>
    <col min="9607" max="9607" width="14.08984375" style="324" customWidth="1"/>
    <col min="9608" max="9608" width="19.08984375" style="324" customWidth="1"/>
    <col min="9609" max="9609" width="33.31640625" style="324" customWidth="1"/>
    <col min="9610" max="9610" width="35.31640625" style="324" customWidth="1"/>
    <col min="9611" max="9662" width="8.86328125" style="324" customWidth="1"/>
    <col min="9663" max="9663" width="46.6796875" style="324" customWidth="1"/>
    <col min="9664" max="9857" width="8.86328125" style="324"/>
    <col min="9858" max="9858" width="4.86328125" style="324" customWidth="1"/>
    <col min="9859" max="9859" width="49.86328125" style="324" customWidth="1"/>
    <col min="9860" max="9860" width="6.86328125" style="324" customWidth="1"/>
    <col min="9861" max="9861" width="10.6796875" style="324" customWidth="1"/>
    <col min="9862" max="9862" width="13.31640625" style="324" customWidth="1"/>
    <col min="9863" max="9863" width="14.08984375" style="324" customWidth="1"/>
    <col min="9864" max="9864" width="19.08984375" style="324" customWidth="1"/>
    <col min="9865" max="9865" width="33.31640625" style="324" customWidth="1"/>
    <col min="9866" max="9866" width="35.31640625" style="324" customWidth="1"/>
    <col min="9867" max="9918" width="8.86328125" style="324" customWidth="1"/>
    <col min="9919" max="9919" width="46.6796875" style="324" customWidth="1"/>
    <col min="9920" max="10113" width="8.86328125" style="324"/>
    <col min="10114" max="10114" width="4.86328125" style="324" customWidth="1"/>
    <col min="10115" max="10115" width="49.86328125" style="324" customWidth="1"/>
    <col min="10116" max="10116" width="6.86328125" style="324" customWidth="1"/>
    <col min="10117" max="10117" width="10.6796875" style="324" customWidth="1"/>
    <col min="10118" max="10118" width="13.31640625" style="324" customWidth="1"/>
    <col min="10119" max="10119" width="14.08984375" style="324" customWidth="1"/>
    <col min="10120" max="10120" width="19.08984375" style="324" customWidth="1"/>
    <col min="10121" max="10121" width="33.31640625" style="324" customWidth="1"/>
    <col min="10122" max="10122" width="35.31640625" style="324" customWidth="1"/>
    <col min="10123" max="10174" width="8.86328125" style="324" customWidth="1"/>
    <col min="10175" max="10175" width="46.6796875" style="324" customWidth="1"/>
    <col min="10176" max="10369" width="8.86328125" style="324"/>
    <col min="10370" max="10370" width="4.86328125" style="324" customWidth="1"/>
    <col min="10371" max="10371" width="49.86328125" style="324" customWidth="1"/>
    <col min="10372" max="10372" width="6.86328125" style="324" customWidth="1"/>
    <col min="10373" max="10373" width="10.6796875" style="324" customWidth="1"/>
    <col min="10374" max="10374" width="13.31640625" style="324" customWidth="1"/>
    <col min="10375" max="10375" width="14.08984375" style="324" customWidth="1"/>
    <col min="10376" max="10376" width="19.08984375" style="324" customWidth="1"/>
    <col min="10377" max="10377" width="33.31640625" style="324" customWidth="1"/>
    <col min="10378" max="10378" width="35.31640625" style="324" customWidth="1"/>
    <col min="10379" max="10430" width="8.86328125" style="324" customWidth="1"/>
    <col min="10431" max="10431" width="46.6796875" style="324" customWidth="1"/>
    <col min="10432" max="10625" width="8.86328125" style="324"/>
    <col min="10626" max="10626" width="4.86328125" style="324" customWidth="1"/>
    <col min="10627" max="10627" width="49.86328125" style="324" customWidth="1"/>
    <col min="10628" max="10628" width="6.86328125" style="324" customWidth="1"/>
    <col min="10629" max="10629" width="10.6796875" style="324" customWidth="1"/>
    <col min="10630" max="10630" width="13.31640625" style="324" customWidth="1"/>
    <col min="10631" max="10631" width="14.08984375" style="324" customWidth="1"/>
    <col min="10632" max="10632" width="19.08984375" style="324" customWidth="1"/>
    <col min="10633" max="10633" width="33.31640625" style="324" customWidth="1"/>
    <col min="10634" max="10634" width="35.31640625" style="324" customWidth="1"/>
    <col min="10635" max="10686" width="8.86328125" style="324" customWidth="1"/>
    <col min="10687" max="10687" width="46.6796875" style="324" customWidth="1"/>
    <col min="10688" max="10881" width="8.86328125" style="324"/>
    <col min="10882" max="10882" width="4.86328125" style="324" customWidth="1"/>
    <col min="10883" max="10883" width="49.86328125" style="324" customWidth="1"/>
    <col min="10884" max="10884" width="6.86328125" style="324" customWidth="1"/>
    <col min="10885" max="10885" width="10.6796875" style="324" customWidth="1"/>
    <col min="10886" max="10886" width="13.31640625" style="324" customWidth="1"/>
    <col min="10887" max="10887" width="14.08984375" style="324" customWidth="1"/>
    <col min="10888" max="10888" width="19.08984375" style="324" customWidth="1"/>
    <col min="10889" max="10889" width="33.31640625" style="324" customWidth="1"/>
    <col min="10890" max="10890" width="35.31640625" style="324" customWidth="1"/>
    <col min="10891" max="10942" width="8.86328125" style="324" customWidth="1"/>
    <col min="10943" max="10943" width="46.6796875" style="324" customWidth="1"/>
    <col min="10944" max="11137" width="8.86328125" style="324"/>
    <col min="11138" max="11138" width="4.86328125" style="324" customWidth="1"/>
    <col min="11139" max="11139" width="49.86328125" style="324" customWidth="1"/>
    <col min="11140" max="11140" width="6.86328125" style="324" customWidth="1"/>
    <col min="11141" max="11141" width="10.6796875" style="324" customWidth="1"/>
    <col min="11142" max="11142" width="13.31640625" style="324" customWidth="1"/>
    <col min="11143" max="11143" width="14.08984375" style="324" customWidth="1"/>
    <col min="11144" max="11144" width="19.08984375" style="324" customWidth="1"/>
    <col min="11145" max="11145" width="33.31640625" style="324" customWidth="1"/>
    <col min="11146" max="11146" width="35.31640625" style="324" customWidth="1"/>
    <col min="11147" max="11198" width="8.86328125" style="324" customWidth="1"/>
    <col min="11199" max="11199" width="46.6796875" style="324" customWidth="1"/>
    <col min="11200" max="11393" width="8.86328125" style="324"/>
    <col min="11394" max="11394" width="4.86328125" style="324" customWidth="1"/>
    <col min="11395" max="11395" width="49.86328125" style="324" customWidth="1"/>
    <col min="11396" max="11396" width="6.86328125" style="324" customWidth="1"/>
    <col min="11397" max="11397" width="10.6796875" style="324" customWidth="1"/>
    <col min="11398" max="11398" width="13.31640625" style="324" customWidth="1"/>
    <col min="11399" max="11399" width="14.08984375" style="324" customWidth="1"/>
    <col min="11400" max="11400" width="19.08984375" style="324" customWidth="1"/>
    <col min="11401" max="11401" width="33.31640625" style="324" customWidth="1"/>
    <col min="11402" max="11402" width="35.31640625" style="324" customWidth="1"/>
    <col min="11403" max="11454" width="8.86328125" style="324" customWidth="1"/>
    <col min="11455" max="11455" width="46.6796875" style="324" customWidth="1"/>
    <col min="11456" max="11649" width="8.86328125" style="324"/>
    <col min="11650" max="11650" width="4.86328125" style="324" customWidth="1"/>
    <col min="11651" max="11651" width="49.86328125" style="324" customWidth="1"/>
    <col min="11652" max="11652" width="6.86328125" style="324" customWidth="1"/>
    <col min="11653" max="11653" width="10.6796875" style="324" customWidth="1"/>
    <col min="11654" max="11654" width="13.31640625" style="324" customWidth="1"/>
    <col min="11655" max="11655" width="14.08984375" style="324" customWidth="1"/>
    <col min="11656" max="11656" width="19.08984375" style="324" customWidth="1"/>
    <col min="11657" max="11657" width="33.31640625" style="324" customWidth="1"/>
    <col min="11658" max="11658" width="35.31640625" style="324" customWidth="1"/>
    <col min="11659" max="11710" width="8.86328125" style="324" customWidth="1"/>
    <col min="11711" max="11711" width="46.6796875" style="324" customWidth="1"/>
    <col min="11712" max="11905" width="8.86328125" style="324"/>
    <col min="11906" max="11906" width="4.86328125" style="324" customWidth="1"/>
    <col min="11907" max="11907" width="49.86328125" style="324" customWidth="1"/>
    <col min="11908" max="11908" width="6.86328125" style="324" customWidth="1"/>
    <col min="11909" max="11909" width="10.6796875" style="324" customWidth="1"/>
    <col min="11910" max="11910" width="13.31640625" style="324" customWidth="1"/>
    <col min="11911" max="11911" width="14.08984375" style="324" customWidth="1"/>
    <col min="11912" max="11912" width="19.08984375" style="324" customWidth="1"/>
    <col min="11913" max="11913" width="33.31640625" style="324" customWidth="1"/>
    <col min="11914" max="11914" width="35.31640625" style="324" customWidth="1"/>
    <col min="11915" max="11966" width="8.86328125" style="324" customWidth="1"/>
    <col min="11967" max="11967" width="46.6796875" style="324" customWidth="1"/>
    <col min="11968" max="12161" width="8.86328125" style="324"/>
    <col min="12162" max="12162" width="4.86328125" style="324" customWidth="1"/>
    <col min="12163" max="12163" width="49.86328125" style="324" customWidth="1"/>
    <col min="12164" max="12164" width="6.86328125" style="324" customWidth="1"/>
    <col min="12165" max="12165" width="10.6796875" style="324" customWidth="1"/>
    <col min="12166" max="12166" width="13.31640625" style="324" customWidth="1"/>
    <col min="12167" max="12167" width="14.08984375" style="324" customWidth="1"/>
    <col min="12168" max="12168" width="19.08984375" style="324" customWidth="1"/>
    <col min="12169" max="12169" width="33.31640625" style="324" customWidth="1"/>
    <col min="12170" max="12170" width="35.31640625" style="324" customWidth="1"/>
    <col min="12171" max="12222" width="8.86328125" style="324" customWidth="1"/>
    <col min="12223" max="12223" width="46.6796875" style="324" customWidth="1"/>
    <col min="12224" max="12417" width="8.86328125" style="324"/>
    <col min="12418" max="12418" width="4.86328125" style="324" customWidth="1"/>
    <col min="12419" max="12419" width="49.86328125" style="324" customWidth="1"/>
    <col min="12420" max="12420" width="6.86328125" style="324" customWidth="1"/>
    <col min="12421" max="12421" width="10.6796875" style="324" customWidth="1"/>
    <col min="12422" max="12422" width="13.31640625" style="324" customWidth="1"/>
    <col min="12423" max="12423" width="14.08984375" style="324" customWidth="1"/>
    <col min="12424" max="12424" width="19.08984375" style="324" customWidth="1"/>
    <col min="12425" max="12425" width="33.31640625" style="324" customWidth="1"/>
    <col min="12426" max="12426" width="35.31640625" style="324" customWidth="1"/>
    <col min="12427" max="12478" width="8.86328125" style="324" customWidth="1"/>
    <col min="12479" max="12479" width="46.6796875" style="324" customWidth="1"/>
    <col min="12480" max="12673" width="8.86328125" style="324"/>
    <col min="12674" max="12674" width="4.86328125" style="324" customWidth="1"/>
    <col min="12675" max="12675" width="49.86328125" style="324" customWidth="1"/>
    <col min="12676" max="12676" width="6.86328125" style="324" customWidth="1"/>
    <col min="12677" max="12677" width="10.6796875" style="324" customWidth="1"/>
    <col min="12678" max="12678" width="13.31640625" style="324" customWidth="1"/>
    <col min="12679" max="12679" width="14.08984375" style="324" customWidth="1"/>
    <col min="12680" max="12680" width="19.08984375" style="324" customWidth="1"/>
    <col min="12681" max="12681" width="33.31640625" style="324" customWidth="1"/>
    <col min="12682" max="12682" width="35.31640625" style="324" customWidth="1"/>
    <col min="12683" max="12734" width="8.86328125" style="324" customWidth="1"/>
    <col min="12735" max="12735" width="46.6796875" style="324" customWidth="1"/>
    <col min="12736" max="12929" width="8.86328125" style="324"/>
    <col min="12930" max="12930" width="4.86328125" style="324" customWidth="1"/>
    <col min="12931" max="12931" width="49.86328125" style="324" customWidth="1"/>
    <col min="12932" max="12932" width="6.86328125" style="324" customWidth="1"/>
    <col min="12933" max="12933" width="10.6796875" style="324" customWidth="1"/>
    <col min="12934" max="12934" width="13.31640625" style="324" customWidth="1"/>
    <col min="12935" max="12935" width="14.08984375" style="324" customWidth="1"/>
    <col min="12936" max="12936" width="19.08984375" style="324" customWidth="1"/>
    <col min="12937" max="12937" width="33.31640625" style="324" customWidth="1"/>
    <col min="12938" max="12938" width="35.31640625" style="324" customWidth="1"/>
    <col min="12939" max="12990" width="8.86328125" style="324" customWidth="1"/>
    <col min="12991" max="12991" width="46.6796875" style="324" customWidth="1"/>
    <col min="12992" max="13185" width="8.86328125" style="324"/>
    <col min="13186" max="13186" width="4.86328125" style="324" customWidth="1"/>
    <col min="13187" max="13187" width="49.86328125" style="324" customWidth="1"/>
    <col min="13188" max="13188" width="6.86328125" style="324" customWidth="1"/>
    <col min="13189" max="13189" width="10.6796875" style="324" customWidth="1"/>
    <col min="13190" max="13190" width="13.31640625" style="324" customWidth="1"/>
    <col min="13191" max="13191" width="14.08984375" style="324" customWidth="1"/>
    <col min="13192" max="13192" width="19.08984375" style="324" customWidth="1"/>
    <col min="13193" max="13193" width="33.31640625" style="324" customWidth="1"/>
    <col min="13194" max="13194" width="35.31640625" style="324" customWidth="1"/>
    <col min="13195" max="13246" width="8.86328125" style="324" customWidth="1"/>
    <col min="13247" max="13247" width="46.6796875" style="324" customWidth="1"/>
    <col min="13248" max="13441" width="8.86328125" style="324"/>
    <col min="13442" max="13442" width="4.86328125" style="324" customWidth="1"/>
    <col min="13443" max="13443" width="49.86328125" style="324" customWidth="1"/>
    <col min="13444" max="13444" width="6.86328125" style="324" customWidth="1"/>
    <col min="13445" max="13445" width="10.6796875" style="324" customWidth="1"/>
    <col min="13446" max="13446" width="13.31640625" style="324" customWidth="1"/>
    <col min="13447" max="13447" width="14.08984375" style="324" customWidth="1"/>
    <col min="13448" max="13448" width="19.08984375" style="324" customWidth="1"/>
    <col min="13449" max="13449" width="33.31640625" style="324" customWidth="1"/>
    <col min="13450" max="13450" width="35.31640625" style="324" customWidth="1"/>
    <col min="13451" max="13502" width="8.86328125" style="324" customWidth="1"/>
    <col min="13503" max="13503" width="46.6796875" style="324" customWidth="1"/>
    <col min="13504" max="13697" width="8.86328125" style="324"/>
    <col min="13698" max="13698" width="4.86328125" style="324" customWidth="1"/>
    <col min="13699" max="13699" width="49.86328125" style="324" customWidth="1"/>
    <col min="13700" max="13700" width="6.86328125" style="324" customWidth="1"/>
    <col min="13701" max="13701" width="10.6796875" style="324" customWidth="1"/>
    <col min="13702" max="13702" width="13.31640625" style="324" customWidth="1"/>
    <col min="13703" max="13703" width="14.08984375" style="324" customWidth="1"/>
    <col min="13704" max="13704" width="19.08984375" style="324" customWidth="1"/>
    <col min="13705" max="13705" width="33.31640625" style="324" customWidth="1"/>
    <col min="13706" max="13706" width="35.31640625" style="324" customWidth="1"/>
    <col min="13707" max="13758" width="8.86328125" style="324" customWidth="1"/>
    <col min="13759" max="13759" width="46.6796875" style="324" customWidth="1"/>
    <col min="13760" max="13953" width="8.86328125" style="324"/>
    <col min="13954" max="13954" width="4.86328125" style="324" customWidth="1"/>
    <col min="13955" max="13955" width="49.86328125" style="324" customWidth="1"/>
    <col min="13956" max="13956" width="6.86328125" style="324" customWidth="1"/>
    <col min="13957" max="13957" width="10.6796875" style="324" customWidth="1"/>
    <col min="13958" max="13958" width="13.31640625" style="324" customWidth="1"/>
    <col min="13959" max="13959" width="14.08984375" style="324" customWidth="1"/>
    <col min="13960" max="13960" width="19.08984375" style="324" customWidth="1"/>
    <col min="13961" max="13961" width="33.31640625" style="324" customWidth="1"/>
    <col min="13962" max="13962" width="35.31640625" style="324" customWidth="1"/>
    <col min="13963" max="14014" width="8.86328125" style="324" customWidth="1"/>
    <col min="14015" max="14015" width="46.6796875" style="324" customWidth="1"/>
    <col min="14016" max="14209" width="8.86328125" style="324"/>
    <col min="14210" max="14210" width="4.86328125" style="324" customWidth="1"/>
    <col min="14211" max="14211" width="49.86328125" style="324" customWidth="1"/>
    <col min="14212" max="14212" width="6.86328125" style="324" customWidth="1"/>
    <col min="14213" max="14213" width="10.6796875" style="324" customWidth="1"/>
    <col min="14214" max="14214" width="13.31640625" style="324" customWidth="1"/>
    <col min="14215" max="14215" width="14.08984375" style="324" customWidth="1"/>
    <col min="14216" max="14216" width="19.08984375" style="324" customWidth="1"/>
    <col min="14217" max="14217" width="33.31640625" style="324" customWidth="1"/>
    <col min="14218" max="14218" width="35.31640625" style="324" customWidth="1"/>
    <col min="14219" max="14270" width="8.86328125" style="324" customWidth="1"/>
    <col min="14271" max="14271" width="46.6796875" style="324" customWidth="1"/>
    <col min="14272" max="14465" width="8.86328125" style="324"/>
    <col min="14466" max="14466" width="4.86328125" style="324" customWidth="1"/>
    <col min="14467" max="14467" width="49.86328125" style="324" customWidth="1"/>
    <col min="14468" max="14468" width="6.86328125" style="324" customWidth="1"/>
    <col min="14469" max="14469" width="10.6796875" style="324" customWidth="1"/>
    <col min="14470" max="14470" width="13.31640625" style="324" customWidth="1"/>
    <col min="14471" max="14471" width="14.08984375" style="324" customWidth="1"/>
    <col min="14472" max="14472" width="19.08984375" style="324" customWidth="1"/>
    <col min="14473" max="14473" width="33.31640625" style="324" customWidth="1"/>
    <col min="14474" max="14474" width="35.31640625" style="324" customWidth="1"/>
    <col min="14475" max="14526" width="8.86328125" style="324" customWidth="1"/>
    <col min="14527" max="14527" width="46.6796875" style="324" customWidth="1"/>
    <col min="14528" max="14721" width="8.86328125" style="324"/>
    <col min="14722" max="14722" width="4.86328125" style="324" customWidth="1"/>
    <col min="14723" max="14723" width="49.86328125" style="324" customWidth="1"/>
    <col min="14724" max="14724" width="6.86328125" style="324" customWidth="1"/>
    <col min="14725" max="14725" width="10.6796875" style="324" customWidth="1"/>
    <col min="14726" max="14726" width="13.31640625" style="324" customWidth="1"/>
    <col min="14727" max="14727" width="14.08984375" style="324" customWidth="1"/>
    <col min="14728" max="14728" width="19.08984375" style="324" customWidth="1"/>
    <col min="14729" max="14729" width="33.31640625" style="324" customWidth="1"/>
    <col min="14730" max="14730" width="35.31640625" style="324" customWidth="1"/>
    <col min="14731" max="14782" width="8.86328125" style="324" customWidth="1"/>
    <col min="14783" max="14783" width="46.6796875" style="324" customWidth="1"/>
    <col min="14784" max="14977" width="8.86328125" style="324"/>
    <col min="14978" max="14978" width="4.86328125" style="324" customWidth="1"/>
    <col min="14979" max="14979" width="49.86328125" style="324" customWidth="1"/>
    <col min="14980" max="14980" width="6.86328125" style="324" customWidth="1"/>
    <col min="14981" max="14981" width="10.6796875" style="324" customWidth="1"/>
    <col min="14982" max="14982" width="13.31640625" style="324" customWidth="1"/>
    <col min="14983" max="14983" width="14.08984375" style="324" customWidth="1"/>
    <col min="14984" max="14984" width="19.08984375" style="324" customWidth="1"/>
    <col min="14985" max="14985" width="33.31640625" style="324" customWidth="1"/>
    <col min="14986" max="14986" width="35.31640625" style="324" customWidth="1"/>
    <col min="14987" max="15038" width="8.86328125" style="324" customWidth="1"/>
    <col min="15039" max="15039" width="46.6796875" style="324" customWidth="1"/>
    <col min="15040" max="15233" width="8.86328125" style="324"/>
    <col min="15234" max="15234" width="4.86328125" style="324" customWidth="1"/>
    <col min="15235" max="15235" width="49.86328125" style="324" customWidth="1"/>
    <col min="15236" max="15236" width="6.86328125" style="324" customWidth="1"/>
    <col min="15237" max="15237" width="10.6796875" style="324" customWidth="1"/>
    <col min="15238" max="15238" width="13.31640625" style="324" customWidth="1"/>
    <col min="15239" max="15239" width="14.08984375" style="324" customWidth="1"/>
    <col min="15240" max="15240" width="19.08984375" style="324" customWidth="1"/>
    <col min="15241" max="15241" width="33.31640625" style="324" customWidth="1"/>
    <col min="15242" max="15242" width="35.31640625" style="324" customWidth="1"/>
    <col min="15243" max="15294" width="8.86328125" style="324" customWidth="1"/>
    <col min="15295" max="15295" width="46.6796875" style="324" customWidth="1"/>
    <col min="15296" max="15489" width="8.86328125" style="324"/>
    <col min="15490" max="15490" width="4.86328125" style="324" customWidth="1"/>
    <col min="15491" max="15491" width="49.86328125" style="324" customWidth="1"/>
    <col min="15492" max="15492" width="6.86328125" style="324" customWidth="1"/>
    <col min="15493" max="15493" width="10.6796875" style="324" customWidth="1"/>
    <col min="15494" max="15494" width="13.31640625" style="324" customWidth="1"/>
    <col min="15495" max="15495" width="14.08984375" style="324" customWidth="1"/>
    <col min="15496" max="15496" width="19.08984375" style="324" customWidth="1"/>
    <col min="15497" max="15497" width="33.31640625" style="324" customWidth="1"/>
    <col min="15498" max="15498" width="35.31640625" style="324" customWidth="1"/>
    <col min="15499" max="15550" width="8.86328125" style="324" customWidth="1"/>
    <col min="15551" max="15551" width="46.6796875" style="324" customWidth="1"/>
    <col min="15552" max="15745" width="8.86328125" style="324"/>
    <col min="15746" max="15746" width="4.86328125" style="324" customWidth="1"/>
    <col min="15747" max="15747" width="49.86328125" style="324" customWidth="1"/>
    <col min="15748" max="15748" width="6.86328125" style="324" customWidth="1"/>
    <col min="15749" max="15749" width="10.6796875" style="324" customWidth="1"/>
    <col min="15750" max="15750" width="13.31640625" style="324" customWidth="1"/>
    <col min="15751" max="15751" width="14.08984375" style="324" customWidth="1"/>
    <col min="15752" max="15752" width="19.08984375" style="324" customWidth="1"/>
    <col min="15753" max="15753" width="33.31640625" style="324" customWidth="1"/>
    <col min="15754" max="15754" width="35.31640625" style="324" customWidth="1"/>
    <col min="15755" max="15806" width="8.86328125" style="324" customWidth="1"/>
    <col min="15807" max="15807" width="46.6796875" style="324" customWidth="1"/>
    <col min="15808" max="16001" width="8.86328125" style="324"/>
    <col min="16002" max="16002" width="4.86328125" style="324" customWidth="1"/>
    <col min="16003" max="16003" width="49.86328125" style="324" customWidth="1"/>
    <col min="16004" max="16004" width="6.86328125" style="324" customWidth="1"/>
    <col min="16005" max="16005" width="10.6796875" style="324" customWidth="1"/>
    <col min="16006" max="16006" width="13.31640625" style="324" customWidth="1"/>
    <col min="16007" max="16007" width="14.08984375" style="324" customWidth="1"/>
    <col min="16008" max="16008" width="19.08984375" style="324" customWidth="1"/>
    <col min="16009" max="16009" width="33.31640625" style="324" customWidth="1"/>
    <col min="16010" max="16010" width="35.31640625" style="324" customWidth="1"/>
    <col min="16011" max="16062" width="8.86328125" style="324" customWidth="1"/>
    <col min="16063" max="16063" width="46.6796875" style="324" customWidth="1"/>
    <col min="16064" max="16384" width="8.86328125" style="324"/>
  </cols>
  <sheetData>
    <row r="1" spans="1:12" ht="15.9">
      <c r="A1" s="1472" t="s">
        <v>519</v>
      </c>
      <c r="B1" s="1472"/>
      <c r="C1" s="1472"/>
      <c r="D1" s="1472"/>
      <c r="E1" s="1472"/>
      <c r="F1" s="1472"/>
      <c r="G1" s="324"/>
    </row>
    <row r="2" spans="1:12" ht="15.9">
      <c r="A2" s="1473"/>
      <c r="B2" s="1473"/>
      <c r="C2" s="1473"/>
      <c r="D2" s="1473"/>
      <c r="E2" s="1473"/>
      <c r="F2" s="1473"/>
      <c r="G2" s="324"/>
    </row>
    <row r="3" spans="1:12" s="328" customFormat="1" ht="45">
      <c r="A3" s="325" t="s">
        <v>0</v>
      </c>
      <c r="B3" s="326" t="s">
        <v>247</v>
      </c>
      <c r="C3" s="326" t="s">
        <v>458</v>
      </c>
      <c r="D3" s="326" t="s">
        <v>358</v>
      </c>
      <c r="E3" s="326" t="s">
        <v>459</v>
      </c>
      <c r="F3" s="327" t="s">
        <v>248</v>
      </c>
      <c r="G3" s="327" t="s">
        <v>579</v>
      </c>
    </row>
    <row r="4" spans="1:12">
      <c r="A4" s="329">
        <v>-1</v>
      </c>
      <c r="B4" s="330">
        <v>-2</v>
      </c>
      <c r="C4" s="330">
        <v>-3</v>
      </c>
      <c r="D4" s="330">
        <v>-4</v>
      </c>
      <c r="E4" s="330">
        <v>-5</v>
      </c>
      <c r="F4" s="330">
        <v>-6</v>
      </c>
      <c r="G4" s="330"/>
    </row>
    <row r="5" spans="1:12" s="335" customFormat="1" ht="15.9">
      <c r="A5" s="331" t="s">
        <v>517</v>
      </c>
      <c r="B5" s="332" t="s">
        <v>518</v>
      </c>
      <c r="C5" s="333">
        <v>45</v>
      </c>
      <c r="D5" s="334">
        <v>578.89820000000009</v>
      </c>
      <c r="E5" s="334">
        <v>253.61860000000004</v>
      </c>
      <c r="F5" s="332"/>
      <c r="G5" s="332"/>
      <c r="I5" s="336">
        <v>29</v>
      </c>
      <c r="J5" s="336">
        <v>87.05</v>
      </c>
      <c r="K5" s="337">
        <v>74</v>
      </c>
      <c r="L5" s="338">
        <v>340.66860000000003</v>
      </c>
    </row>
    <row r="6" spans="1:12">
      <c r="A6" s="339" t="s">
        <v>180</v>
      </c>
      <c r="B6" s="340" t="s">
        <v>250</v>
      </c>
      <c r="C6" s="333">
        <v>4</v>
      </c>
      <c r="D6" s="334">
        <v>88.3</v>
      </c>
      <c r="E6" s="334">
        <v>17.799999999999997</v>
      </c>
      <c r="F6" s="341"/>
      <c r="G6" s="341"/>
    </row>
    <row r="7" spans="1:12">
      <c r="A7" s="342">
        <v>1</v>
      </c>
      <c r="B7" s="343" t="s">
        <v>460</v>
      </c>
      <c r="C7" s="344" t="s">
        <v>72</v>
      </c>
      <c r="D7" s="345">
        <v>80.5</v>
      </c>
      <c r="E7" s="345">
        <v>15</v>
      </c>
      <c r="F7" s="346" t="s">
        <v>461</v>
      </c>
      <c r="G7" s="346"/>
    </row>
    <row r="8" spans="1:12">
      <c r="A8" s="342">
        <v>2</v>
      </c>
      <c r="B8" s="343" t="s">
        <v>462</v>
      </c>
      <c r="C8" s="347" t="s">
        <v>72</v>
      </c>
      <c r="D8" s="345">
        <v>0.7</v>
      </c>
      <c r="E8" s="345">
        <v>0.7</v>
      </c>
      <c r="F8" s="346" t="s">
        <v>368</v>
      </c>
      <c r="G8" s="346"/>
    </row>
    <row r="9" spans="1:12" ht="30.6">
      <c r="A9" s="342">
        <v>3</v>
      </c>
      <c r="B9" s="342" t="s">
        <v>463</v>
      </c>
      <c r="C9" s="347" t="s">
        <v>72</v>
      </c>
      <c r="D9" s="345">
        <v>0.1</v>
      </c>
      <c r="E9" s="345">
        <v>0.1</v>
      </c>
      <c r="F9" s="346" t="s">
        <v>464</v>
      </c>
      <c r="G9" s="346"/>
    </row>
    <row r="10" spans="1:12" ht="30.6">
      <c r="A10" s="342">
        <v>4</v>
      </c>
      <c r="B10" s="349" t="s">
        <v>465</v>
      </c>
      <c r="C10" s="350" t="s">
        <v>75</v>
      </c>
      <c r="D10" s="351">
        <v>7</v>
      </c>
      <c r="E10" s="351">
        <v>2</v>
      </c>
      <c r="F10" s="350" t="s">
        <v>368</v>
      </c>
      <c r="G10" s="350"/>
    </row>
    <row r="11" spans="1:12" ht="30">
      <c r="A11" s="339" t="s">
        <v>183</v>
      </c>
      <c r="B11" s="340" t="s">
        <v>466</v>
      </c>
      <c r="C11" s="333">
        <v>18</v>
      </c>
      <c r="D11" s="352">
        <v>173.83999999999995</v>
      </c>
      <c r="E11" s="352">
        <v>101.13000000000001</v>
      </c>
      <c r="F11" s="341"/>
      <c r="G11" s="341"/>
    </row>
    <row r="12" spans="1:12">
      <c r="A12" s="353">
        <v>1</v>
      </c>
      <c r="B12" s="343" t="s">
        <v>367</v>
      </c>
      <c r="C12" s="354" t="s">
        <v>106</v>
      </c>
      <c r="D12" s="345">
        <v>14.84</v>
      </c>
      <c r="E12" s="345">
        <v>6.76</v>
      </c>
      <c r="F12" s="346" t="s">
        <v>368</v>
      </c>
      <c r="G12" s="346"/>
    </row>
    <row r="13" spans="1:12" s="359" customFormat="1" ht="16.2">
      <c r="A13" s="355">
        <v>2</v>
      </c>
      <c r="B13" s="356" t="s">
        <v>467</v>
      </c>
      <c r="C13" s="350" t="s">
        <v>98</v>
      </c>
      <c r="D13" s="357">
        <v>0.19</v>
      </c>
      <c r="E13" s="357">
        <v>0.19</v>
      </c>
      <c r="F13" s="358" t="s">
        <v>440</v>
      </c>
      <c r="G13" s="358"/>
    </row>
    <row r="14" spans="1:12">
      <c r="A14" s="353">
        <v>3</v>
      </c>
      <c r="B14" s="360" t="s">
        <v>378</v>
      </c>
      <c r="C14" s="361" t="s">
        <v>98</v>
      </c>
      <c r="D14" s="362">
        <v>0.15000000000000002</v>
      </c>
      <c r="E14" s="362">
        <v>0.03</v>
      </c>
      <c r="F14" s="341" t="s">
        <v>379</v>
      </c>
      <c r="G14" s="341"/>
    </row>
    <row r="15" spans="1:12" ht="30.6">
      <c r="A15" s="355">
        <v>4</v>
      </c>
      <c r="B15" s="363" t="s">
        <v>387</v>
      </c>
      <c r="C15" s="364" t="s">
        <v>98</v>
      </c>
      <c r="D15" s="365">
        <v>47.169999999999995</v>
      </c>
      <c r="E15" s="366">
        <v>27.8</v>
      </c>
      <c r="F15" s="367" t="s">
        <v>468</v>
      </c>
      <c r="G15" s="367"/>
    </row>
    <row r="16" spans="1:12" s="373" customFormat="1" ht="30.6">
      <c r="A16" s="368"/>
      <c r="B16" s="369" t="s">
        <v>469</v>
      </c>
      <c r="C16" s="370" t="s">
        <v>98</v>
      </c>
      <c r="D16" s="371">
        <v>27.8</v>
      </c>
      <c r="E16" s="372">
        <v>27.8</v>
      </c>
      <c r="F16" s="368" t="s">
        <v>468</v>
      </c>
      <c r="G16" s="368"/>
    </row>
    <row r="17" spans="1:7" ht="30.6">
      <c r="A17" s="355">
        <v>5</v>
      </c>
      <c r="B17" s="374" t="s">
        <v>470</v>
      </c>
      <c r="C17" s="367" t="s">
        <v>98</v>
      </c>
      <c r="D17" s="345">
        <v>0.35</v>
      </c>
      <c r="E17" s="345">
        <v>0.35</v>
      </c>
      <c r="F17" s="375" t="s">
        <v>471</v>
      </c>
      <c r="G17" s="375"/>
    </row>
    <row r="18" spans="1:7">
      <c r="A18" s="353">
        <v>6</v>
      </c>
      <c r="B18" s="363" t="s">
        <v>472</v>
      </c>
      <c r="C18" s="364" t="s">
        <v>98</v>
      </c>
      <c r="D18" s="345">
        <v>0.21</v>
      </c>
      <c r="E18" s="345">
        <v>0.21</v>
      </c>
      <c r="F18" s="375" t="s">
        <v>473</v>
      </c>
      <c r="G18" s="375"/>
    </row>
    <row r="19" spans="1:7" s="377" customFormat="1" ht="30.6">
      <c r="A19" s="355">
        <v>7</v>
      </c>
      <c r="B19" s="376" t="s">
        <v>474</v>
      </c>
      <c r="C19" s="350" t="s">
        <v>98</v>
      </c>
      <c r="D19" s="345">
        <v>0.69</v>
      </c>
      <c r="E19" s="345">
        <v>0.66</v>
      </c>
      <c r="F19" s="375" t="s">
        <v>475</v>
      </c>
      <c r="G19" s="375"/>
    </row>
    <row r="20" spans="1:7">
      <c r="A20" s="353">
        <v>8</v>
      </c>
      <c r="B20" s="378" t="s">
        <v>476</v>
      </c>
      <c r="C20" s="354" t="s">
        <v>98</v>
      </c>
      <c r="D20" s="345">
        <v>7.2</v>
      </c>
      <c r="E20" s="345">
        <v>7.2</v>
      </c>
      <c r="F20" s="346" t="s">
        <v>477</v>
      </c>
      <c r="G20" s="346"/>
    </row>
    <row r="21" spans="1:7">
      <c r="A21" s="355">
        <v>9</v>
      </c>
      <c r="B21" s="343" t="s">
        <v>478</v>
      </c>
      <c r="C21" s="344" t="s">
        <v>98</v>
      </c>
      <c r="D21" s="379">
        <v>23.75</v>
      </c>
      <c r="E21" s="345">
        <v>23.75</v>
      </c>
      <c r="F21" s="347" t="s">
        <v>368</v>
      </c>
      <c r="G21" s="347"/>
    </row>
    <row r="22" spans="1:7" s="385" customFormat="1">
      <c r="A22" s="353">
        <v>10</v>
      </c>
      <c r="B22" s="380" t="s">
        <v>479</v>
      </c>
      <c r="C22" s="381" t="s">
        <v>98</v>
      </c>
      <c r="D22" s="382">
        <v>1.65</v>
      </c>
      <c r="E22" s="383">
        <v>0.38</v>
      </c>
      <c r="F22" s="384" t="s">
        <v>445</v>
      </c>
      <c r="G22" s="384"/>
    </row>
    <row r="23" spans="1:7">
      <c r="A23" s="355">
        <v>11</v>
      </c>
      <c r="B23" s="342" t="s">
        <v>480</v>
      </c>
      <c r="C23" s="347" t="s">
        <v>100</v>
      </c>
      <c r="D23" s="386">
        <v>71.5</v>
      </c>
      <c r="E23" s="345">
        <v>21.450000000000003</v>
      </c>
      <c r="F23" s="347" t="s">
        <v>464</v>
      </c>
      <c r="G23" s="347"/>
    </row>
    <row r="24" spans="1:7">
      <c r="A24" s="353">
        <v>12</v>
      </c>
      <c r="B24" s="343" t="s">
        <v>481</v>
      </c>
      <c r="C24" s="344" t="s">
        <v>100</v>
      </c>
      <c r="D24" s="345">
        <v>4.29</v>
      </c>
      <c r="E24" s="345">
        <v>4.29</v>
      </c>
      <c r="F24" s="347" t="s">
        <v>371</v>
      </c>
      <c r="G24" s="347"/>
    </row>
    <row r="25" spans="1:7">
      <c r="A25" s="355">
        <v>13</v>
      </c>
      <c r="B25" s="387" t="s">
        <v>482</v>
      </c>
      <c r="C25" s="388" t="s">
        <v>146</v>
      </c>
      <c r="D25" s="345">
        <v>0.3</v>
      </c>
      <c r="E25" s="345">
        <v>0.3</v>
      </c>
      <c r="F25" s="375" t="s">
        <v>438</v>
      </c>
      <c r="G25" s="375"/>
    </row>
    <row r="26" spans="1:7">
      <c r="A26" s="353">
        <v>14</v>
      </c>
      <c r="B26" s="387" t="s">
        <v>483</v>
      </c>
      <c r="C26" s="388" t="s">
        <v>146</v>
      </c>
      <c r="D26" s="345">
        <v>0.73</v>
      </c>
      <c r="E26" s="345">
        <v>0.73</v>
      </c>
      <c r="F26" s="375" t="s">
        <v>383</v>
      </c>
      <c r="G26" s="375"/>
    </row>
    <row r="27" spans="1:7">
      <c r="A27" s="355">
        <v>15</v>
      </c>
      <c r="B27" s="376" t="s">
        <v>484</v>
      </c>
      <c r="C27" s="388" t="s">
        <v>140</v>
      </c>
      <c r="D27" s="345">
        <v>9.6999999999999993</v>
      </c>
      <c r="E27" s="345">
        <v>9.6999999999999993</v>
      </c>
      <c r="F27" s="375" t="s">
        <v>400</v>
      </c>
      <c r="G27" s="375"/>
    </row>
    <row r="28" spans="1:7">
      <c r="A28" s="353">
        <v>16</v>
      </c>
      <c r="B28" s="389" t="s">
        <v>485</v>
      </c>
      <c r="C28" s="344" t="s">
        <v>122</v>
      </c>
      <c r="D28" s="379">
        <v>3.1</v>
      </c>
      <c r="E28" s="345">
        <v>2.08</v>
      </c>
      <c r="F28" s="347" t="s">
        <v>374</v>
      </c>
      <c r="G28" s="347"/>
    </row>
    <row r="29" spans="1:7">
      <c r="A29" s="355">
        <v>17</v>
      </c>
      <c r="B29" s="343" t="s">
        <v>486</v>
      </c>
      <c r="C29" s="344" t="s">
        <v>164</v>
      </c>
      <c r="D29" s="390">
        <v>2.76</v>
      </c>
      <c r="E29" s="345">
        <v>1.9099999999999997</v>
      </c>
      <c r="F29" s="347" t="s">
        <v>368</v>
      </c>
      <c r="G29" s="347"/>
    </row>
    <row r="30" spans="1:7">
      <c r="A30" s="353">
        <v>18</v>
      </c>
      <c r="B30" s="343" t="s">
        <v>487</v>
      </c>
      <c r="C30" s="344" t="s">
        <v>164</v>
      </c>
      <c r="D30" s="390">
        <v>0.1</v>
      </c>
      <c r="E30" s="345">
        <v>0.1</v>
      </c>
      <c r="F30" s="347" t="s">
        <v>473</v>
      </c>
      <c r="G30" s="347"/>
    </row>
    <row r="31" spans="1:7">
      <c r="A31" s="339" t="s">
        <v>401</v>
      </c>
      <c r="B31" s="340" t="s">
        <v>488</v>
      </c>
      <c r="C31" s="391">
        <v>17</v>
      </c>
      <c r="D31" s="352">
        <v>314.54920000000004</v>
      </c>
      <c r="E31" s="352">
        <v>132.47960000000003</v>
      </c>
      <c r="F31" s="341"/>
      <c r="G31" s="341"/>
    </row>
    <row r="32" spans="1:7">
      <c r="A32" s="392">
        <v>1</v>
      </c>
      <c r="B32" s="393" t="s">
        <v>489</v>
      </c>
      <c r="C32" s="394" t="s">
        <v>143</v>
      </c>
      <c r="D32" s="362">
        <v>6</v>
      </c>
      <c r="E32" s="362">
        <v>1.27</v>
      </c>
      <c r="F32" s="341" t="s">
        <v>368</v>
      </c>
      <c r="G32" s="341"/>
    </row>
    <row r="33" spans="1:16371">
      <c r="A33" s="392">
        <v>2</v>
      </c>
      <c r="B33" s="393" t="s">
        <v>490</v>
      </c>
      <c r="C33" s="394" t="s">
        <v>143</v>
      </c>
      <c r="D33" s="362">
        <v>30.099600000000002</v>
      </c>
      <c r="E33" s="362">
        <v>9.0300000000000011</v>
      </c>
      <c r="F33" s="341" t="s">
        <v>423</v>
      </c>
      <c r="G33" s="341"/>
    </row>
    <row r="34" spans="1:16371">
      <c r="A34" s="392">
        <v>3</v>
      </c>
      <c r="B34" s="374" t="s">
        <v>491</v>
      </c>
      <c r="C34" s="350" t="s">
        <v>143</v>
      </c>
      <c r="D34" s="345">
        <v>39.53</v>
      </c>
      <c r="E34" s="345">
        <v>15</v>
      </c>
      <c r="F34" s="375" t="s">
        <v>400</v>
      </c>
      <c r="G34" s="375"/>
      <c r="H34" s="377"/>
      <c r="I34" s="377"/>
      <c r="J34" s="377"/>
      <c r="K34" s="377"/>
      <c r="L34" s="377"/>
      <c r="M34" s="377"/>
      <c r="N34" s="377"/>
      <c r="O34" s="377"/>
      <c r="P34" s="377"/>
      <c r="Q34" s="377"/>
      <c r="R34" s="377"/>
      <c r="S34" s="377"/>
      <c r="T34" s="377"/>
      <c r="U34" s="377"/>
      <c r="V34" s="377"/>
      <c r="W34" s="377"/>
      <c r="X34" s="377"/>
      <c r="Y34" s="377"/>
      <c r="Z34" s="377"/>
      <c r="AA34" s="377"/>
      <c r="AB34" s="377"/>
      <c r="AC34" s="377"/>
      <c r="AD34" s="377"/>
      <c r="AE34" s="377"/>
      <c r="AF34" s="377"/>
      <c r="AG34" s="377"/>
      <c r="AH34" s="377"/>
      <c r="AI34" s="377"/>
      <c r="AJ34" s="377"/>
      <c r="AK34" s="377"/>
      <c r="AL34" s="377"/>
      <c r="AM34" s="377"/>
      <c r="AN34" s="377"/>
      <c r="AO34" s="377"/>
      <c r="AP34" s="377"/>
      <c r="AQ34" s="377"/>
      <c r="AR34" s="377"/>
      <c r="AS34" s="377"/>
      <c r="AT34" s="377"/>
      <c r="AU34" s="377"/>
      <c r="AV34" s="377"/>
      <c r="AW34" s="377"/>
      <c r="AX34" s="377"/>
      <c r="AY34" s="377"/>
      <c r="AZ34" s="377"/>
      <c r="BA34" s="377"/>
      <c r="BB34" s="377"/>
      <c r="BC34" s="377"/>
      <c r="BD34" s="377"/>
      <c r="BE34" s="377"/>
      <c r="BF34" s="377"/>
      <c r="BG34" s="377"/>
      <c r="BH34" s="377"/>
      <c r="BI34" s="377"/>
      <c r="BJ34" s="377"/>
      <c r="BK34" s="377"/>
      <c r="BL34" s="377"/>
      <c r="BM34" s="377"/>
      <c r="BN34" s="377"/>
      <c r="BO34" s="377"/>
      <c r="BP34" s="377"/>
      <c r="BQ34" s="377"/>
      <c r="BR34" s="377"/>
      <c r="BS34" s="377"/>
      <c r="BT34" s="377"/>
      <c r="BU34" s="377"/>
      <c r="BV34" s="377"/>
      <c r="BW34" s="377"/>
      <c r="BX34" s="377"/>
      <c r="BY34" s="377"/>
      <c r="BZ34" s="377"/>
      <c r="CA34" s="377"/>
      <c r="CB34" s="377"/>
      <c r="CC34" s="377"/>
      <c r="CD34" s="377"/>
      <c r="CE34" s="377"/>
      <c r="CF34" s="377"/>
      <c r="CG34" s="377"/>
      <c r="CH34" s="377"/>
      <c r="CI34" s="377"/>
      <c r="CJ34" s="377"/>
      <c r="CK34" s="377"/>
      <c r="CL34" s="377"/>
      <c r="CM34" s="377"/>
      <c r="CN34" s="377"/>
      <c r="CO34" s="377"/>
      <c r="CP34" s="377"/>
      <c r="CQ34" s="377"/>
      <c r="CR34" s="377"/>
      <c r="CS34" s="377"/>
      <c r="CT34" s="377"/>
      <c r="CU34" s="377"/>
      <c r="CV34" s="377"/>
      <c r="CW34" s="377"/>
      <c r="CX34" s="377"/>
      <c r="CY34" s="377"/>
      <c r="CZ34" s="377"/>
      <c r="DA34" s="377"/>
      <c r="DB34" s="377"/>
      <c r="DC34" s="377"/>
      <c r="DD34" s="377"/>
      <c r="DE34" s="377"/>
      <c r="DF34" s="377"/>
      <c r="DG34" s="377"/>
      <c r="DH34" s="377"/>
      <c r="DI34" s="377"/>
      <c r="DJ34" s="377"/>
      <c r="DK34" s="377"/>
      <c r="DL34" s="377"/>
      <c r="DM34" s="377"/>
      <c r="DN34" s="377"/>
      <c r="DO34" s="377"/>
      <c r="DP34" s="377"/>
      <c r="DQ34" s="377"/>
      <c r="DR34" s="377"/>
      <c r="DS34" s="377"/>
      <c r="DT34" s="377"/>
      <c r="DU34" s="377"/>
      <c r="DV34" s="377"/>
      <c r="DW34" s="377"/>
      <c r="DX34" s="377"/>
      <c r="DY34" s="377"/>
      <c r="DZ34" s="377"/>
      <c r="EA34" s="377"/>
      <c r="EB34" s="377"/>
      <c r="EC34" s="377"/>
      <c r="ED34" s="377"/>
      <c r="EE34" s="377"/>
      <c r="EF34" s="377"/>
      <c r="EG34" s="377"/>
      <c r="EH34" s="377"/>
      <c r="EI34" s="377"/>
      <c r="EJ34" s="377"/>
      <c r="EK34" s="377"/>
      <c r="EL34" s="377"/>
      <c r="EM34" s="377"/>
      <c r="EN34" s="377"/>
      <c r="EO34" s="377"/>
      <c r="EP34" s="377"/>
      <c r="EQ34" s="377"/>
      <c r="ER34" s="377"/>
      <c r="ES34" s="377"/>
      <c r="ET34" s="377"/>
      <c r="EU34" s="377"/>
      <c r="EV34" s="377"/>
      <c r="EW34" s="377"/>
      <c r="EX34" s="377"/>
      <c r="EY34" s="377"/>
      <c r="EZ34" s="377"/>
      <c r="FA34" s="377"/>
      <c r="FB34" s="377"/>
      <c r="FC34" s="377"/>
      <c r="FD34" s="377"/>
      <c r="FE34" s="377"/>
      <c r="FF34" s="377"/>
      <c r="FG34" s="377"/>
      <c r="FH34" s="377"/>
      <c r="FI34" s="377"/>
      <c r="FJ34" s="377"/>
      <c r="FK34" s="377"/>
      <c r="FL34" s="377"/>
      <c r="FM34" s="377"/>
      <c r="FN34" s="377"/>
      <c r="FO34" s="377"/>
      <c r="FP34" s="377"/>
      <c r="FQ34" s="377"/>
      <c r="FR34" s="377"/>
      <c r="FS34" s="377"/>
      <c r="FT34" s="377"/>
      <c r="FU34" s="377"/>
      <c r="FV34" s="377"/>
      <c r="FW34" s="377"/>
      <c r="FX34" s="377"/>
      <c r="FY34" s="377"/>
      <c r="FZ34" s="377"/>
      <c r="GA34" s="377"/>
      <c r="GB34" s="377"/>
      <c r="GC34" s="377"/>
      <c r="GD34" s="377"/>
      <c r="GE34" s="377"/>
      <c r="GF34" s="377"/>
      <c r="GG34" s="377"/>
      <c r="GH34" s="377"/>
      <c r="GI34" s="377"/>
      <c r="GJ34" s="377"/>
      <c r="GK34" s="377"/>
      <c r="GL34" s="377"/>
      <c r="GM34" s="377"/>
      <c r="GN34" s="377"/>
      <c r="GO34" s="377"/>
      <c r="GP34" s="377"/>
      <c r="GQ34" s="377"/>
      <c r="GR34" s="377"/>
      <c r="GS34" s="377"/>
      <c r="GT34" s="377"/>
      <c r="GU34" s="377"/>
      <c r="GV34" s="377"/>
      <c r="GW34" s="377"/>
      <c r="GX34" s="377"/>
      <c r="GY34" s="377"/>
      <c r="GZ34" s="377"/>
      <c r="HA34" s="377"/>
      <c r="HB34" s="377"/>
      <c r="HC34" s="377"/>
      <c r="HD34" s="377"/>
      <c r="HE34" s="377"/>
      <c r="HF34" s="377"/>
      <c r="HG34" s="377"/>
      <c r="HH34" s="377"/>
      <c r="HI34" s="377"/>
      <c r="HJ34" s="377"/>
      <c r="HK34" s="377"/>
      <c r="HL34" s="377"/>
      <c r="HM34" s="377"/>
      <c r="HN34" s="377"/>
      <c r="HO34" s="377"/>
      <c r="HP34" s="377"/>
      <c r="HQ34" s="377"/>
      <c r="HR34" s="377"/>
      <c r="HS34" s="377"/>
      <c r="HT34" s="377"/>
      <c r="HU34" s="377"/>
      <c r="HV34" s="377"/>
      <c r="HW34" s="377"/>
      <c r="HX34" s="377"/>
      <c r="HY34" s="377"/>
      <c r="HZ34" s="377"/>
      <c r="IA34" s="377"/>
      <c r="IB34" s="377"/>
      <c r="IC34" s="377"/>
      <c r="ID34" s="377"/>
      <c r="IE34" s="377"/>
      <c r="IF34" s="377"/>
      <c r="IG34" s="377"/>
      <c r="IH34" s="377"/>
      <c r="II34" s="377"/>
      <c r="IJ34" s="377"/>
      <c r="IK34" s="377"/>
      <c r="IL34" s="377"/>
      <c r="IM34" s="377"/>
      <c r="IN34" s="377"/>
      <c r="IO34" s="377"/>
      <c r="IP34" s="377"/>
      <c r="IQ34" s="377"/>
      <c r="IR34" s="377"/>
      <c r="IS34" s="377"/>
      <c r="IT34" s="377"/>
      <c r="IU34" s="377"/>
      <c r="IV34" s="377"/>
      <c r="IW34" s="377"/>
      <c r="IX34" s="377"/>
      <c r="IY34" s="377"/>
      <c r="IZ34" s="377"/>
      <c r="JA34" s="377"/>
      <c r="JB34" s="377"/>
      <c r="JC34" s="377"/>
      <c r="JD34" s="377"/>
      <c r="JE34" s="377"/>
      <c r="JF34" s="377"/>
      <c r="JG34" s="377"/>
      <c r="JH34" s="377"/>
      <c r="JI34" s="377"/>
      <c r="JJ34" s="377"/>
      <c r="JK34" s="377"/>
      <c r="JL34" s="377"/>
      <c r="JM34" s="377"/>
      <c r="JN34" s="377"/>
      <c r="JO34" s="377"/>
      <c r="JP34" s="377"/>
      <c r="JQ34" s="377"/>
      <c r="JR34" s="377"/>
      <c r="JS34" s="377"/>
      <c r="JT34" s="377"/>
      <c r="JU34" s="377"/>
      <c r="JV34" s="377"/>
      <c r="JW34" s="377"/>
      <c r="JX34" s="377"/>
      <c r="JY34" s="377"/>
      <c r="JZ34" s="377"/>
      <c r="KA34" s="377"/>
      <c r="KB34" s="377"/>
      <c r="KC34" s="377"/>
      <c r="KD34" s="377"/>
      <c r="KE34" s="377"/>
      <c r="KF34" s="377"/>
      <c r="KG34" s="377"/>
      <c r="KH34" s="377"/>
      <c r="KI34" s="377"/>
      <c r="KJ34" s="377"/>
      <c r="KK34" s="377"/>
      <c r="KL34" s="377"/>
      <c r="KM34" s="377"/>
      <c r="KN34" s="377"/>
      <c r="KO34" s="377"/>
      <c r="KP34" s="377"/>
      <c r="KQ34" s="377"/>
      <c r="KR34" s="377"/>
      <c r="KS34" s="377"/>
      <c r="KT34" s="377"/>
      <c r="KU34" s="377"/>
      <c r="KV34" s="377"/>
      <c r="KW34" s="377"/>
      <c r="KX34" s="377"/>
      <c r="KY34" s="377"/>
      <c r="KZ34" s="377"/>
      <c r="LA34" s="377"/>
      <c r="LB34" s="377"/>
      <c r="LC34" s="377"/>
      <c r="LD34" s="377"/>
      <c r="LE34" s="377"/>
      <c r="LF34" s="377"/>
      <c r="LG34" s="377"/>
      <c r="LH34" s="377"/>
      <c r="LI34" s="377"/>
      <c r="LJ34" s="377"/>
      <c r="LK34" s="377"/>
      <c r="LL34" s="377"/>
      <c r="LM34" s="377"/>
      <c r="LN34" s="377"/>
      <c r="LO34" s="377"/>
      <c r="LP34" s="377"/>
      <c r="LQ34" s="377"/>
      <c r="LR34" s="377"/>
      <c r="LS34" s="377"/>
      <c r="LT34" s="377"/>
      <c r="LU34" s="377"/>
      <c r="LV34" s="377"/>
      <c r="LW34" s="377"/>
      <c r="LX34" s="377"/>
      <c r="LY34" s="377"/>
      <c r="LZ34" s="377"/>
      <c r="MA34" s="377"/>
      <c r="MB34" s="377"/>
      <c r="MC34" s="377"/>
      <c r="MD34" s="377"/>
      <c r="ME34" s="377"/>
      <c r="MF34" s="377"/>
      <c r="MG34" s="377"/>
      <c r="MH34" s="377"/>
      <c r="MI34" s="377"/>
      <c r="MJ34" s="377"/>
      <c r="MK34" s="377"/>
      <c r="ML34" s="377"/>
      <c r="MM34" s="377"/>
      <c r="MN34" s="377"/>
      <c r="MO34" s="377"/>
      <c r="MP34" s="377"/>
      <c r="MQ34" s="377"/>
      <c r="MR34" s="377"/>
      <c r="MS34" s="377"/>
      <c r="MT34" s="377"/>
      <c r="MU34" s="377"/>
      <c r="MV34" s="377"/>
      <c r="MW34" s="377"/>
      <c r="MX34" s="377"/>
      <c r="MY34" s="377"/>
      <c r="MZ34" s="377"/>
      <c r="NA34" s="377"/>
      <c r="NB34" s="377"/>
      <c r="NC34" s="377"/>
      <c r="ND34" s="377"/>
      <c r="NE34" s="377"/>
      <c r="NF34" s="377"/>
      <c r="NG34" s="377"/>
      <c r="NH34" s="377"/>
      <c r="NI34" s="377"/>
      <c r="NJ34" s="377"/>
      <c r="NK34" s="377"/>
      <c r="NL34" s="377"/>
      <c r="NM34" s="377"/>
      <c r="NN34" s="377"/>
      <c r="NO34" s="377"/>
      <c r="NP34" s="377"/>
      <c r="NQ34" s="377"/>
      <c r="NR34" s="377"/>
      <c r="NS34" s="377"/>
      <c r="NT34" s="377"/>
      <c r="NU34" s="377"/>
      <c r="NV34" s="377"/>
      <c r="NW34" s="377"/>
      <c r="NX34" s="377"/>
      <c r="NY34" s="377"/>
      <c r="NZ34" s="377"/>
      <c r="OA34" s="377"/>
      <c r="OB34" s="377"/>
      <c r="OC34" s="377"/>
      <c r="OD34" s="377"/>
      <c r="OE34" s="377"/>
      <c r="OF34" s="377"/>
      <c r="OG34" s="377"/>
      <c r="OH34" s="377"/>
      <c r="OI34" s="377"/>
      <c r="OJ34" s="377"/>
      <c r="OK34" s="377"/>
      <c r="OL34" s="377"/>
      <c r="OM34" s="377"/>
      <c r="ON34" s="377"/>
      <c r="OO34" s="377"/>
      <c r="OP34" s="377"/>
      <c r="OQ34" s="377"/>
      <c r="OR34" s="377"/>
      <c r="OS34" s="377"/>
      <c r="OT34" s="377"/>
      <c r="OU34" s="377"/>
      <c r="OV34" s="377"/>
      <c r="OW34" s="377"/>
      <c r="OX34" s="377"/>
      <c r="OY34" s="377"/>
      <c r="OZ34" s="377"/>
      <c r="PA34" s="377"/>
      <c r="PB34" s="377"/>
      <c r="PC34" s="377"/>
      <c r="PD34" s="377"/>
      <c r="PE34" s="377"/>
      <c r="PF34" s="377"/>
      <c r="PG34" s="377"/>
      <c r="PH34" s="377"/>
      <c r="PI34" s="377"/>
      <c r="PJ34" s="377"/>
      <c r="PK34" s="377"/>
      <c r="PL34" s="377"/>
      <c r="PM34" s="377"/>
      <c r="PN34" s="377"/>
      <c r="PO34" s="377"/>
      <c r="PP34" s="377"/>
      <c r="PQ34" s="377"/>
      <c r="PR34" s="377"/>
      <c r="PS34" s="377"/>
      <c r="PT34" s="377"/>
      <c r="PU34" s="377"/>
      <c r="PV34" s="377"/>
      <c r="PW34" s="377"/>
      <c r="PX34" s="377"/>
      <c r="PY34" s="377"/>
      <c r="PZ34" s="377"/>
      <c r="QA34" s="377"/>
      <c r="QB34" s="377"/>
      <c r="QC34" s="377"/>
      <c r="QD34" s="377"/>
      <c r="QE34" s="377"/>
      <c r="QF34" s="377"/>
      <c r="QG34" s="377"/>
      <c r="QH34" s="377"/>
      <c r="QI34" s="377"/>
      <c r="QJ34" s="377"/>
      <c r="QK34" s="377"/>
      <c r="QL34" s="377"/>
      <c r="QM34" s="377"/>
      <c r="QN34" s="377"/>
      <c r="QO34" s="377"/>
      <c r="QP34" s="377"/>
      <c r="QQ34" s="377"/>
      <c r="QR34" s="377"/>
      <c r="QS34" s="377"/>
      <c r="QT34" s="377"/>
      <c r="QU34" s="377"/>
      <c r="QV34" s="377"/>
      <c r="QW34" s="377"/>
      <c r="QX34" s="377"/>
      <c r="QY34" s="377"/>
      <c r="QZ34" s="377"/>
      <c r="RA34" s="377"/>
      <c r="RB34" s="377"/>
      <c r="RC34" s="377"/>
      <c r="RD34" s="377"/>
      <c r="RE34" s="377"/>
      <c r="RF34" s="377"/>
      <c r="RG34" s="377"/>
      <c r="RH34" s="377"/>
      <c r="RI34" s="377"/>
      <c r="RJ34" s="377"/>
      <c r="RK34" s="377"/>
      <c r="RL34" s="377"/>
      <c r="RM34" s="377"/>
      <c r="RN34" s="377"/>
      <c r="RO34" s="377"/>
      <c r="RP34" s="377"/>
      <c r="RQ34" s="377"/>
      <c r="RR34" s="377"/>
      <c r="RS34" s="377"/>
      <c r="RT34" s="377"/>
      <c r="RU34" s="377"/>
      <c r="RV34" s="377"/>
      <c r="RW34" s="377"/>
      <c r="RX34" s="377"/>
      <c r="RY34" s="377"/>
      <c r="RZ34" s="377"/>
      <c r="SA34" s="377"/>
      <c r="SB34" s="377"/>
      <c r="SC34" s="377"/>
      <c r="SD34" s="377"/>
      <c r="SE34" s="377"/>
      <c r="SF34" s="377"/>
      <c r="SG34" s="377"/>
      <c r="SH34" s="377"/>
      <c r="SI34" s="377"/>
      <c r="SJ34" s="377"/>
      <c r="SK34" s="377"/>
      <c r="SL34" s="377"/>
      <c r="SM34" s="377"/>
      <c r="SN34" s="377"/>
      <c r="SO34" s="377"/>
      <c r="SP34" s="377"/>
      <c r="SQ34" s="377"/>
      <c r="SR34" s="377"/>
      <c r="SS34" s="377"/>
      <c r="ST34" s="377"/>
      <c r="SU34" s="377"/>
      <c r="SV34" s="377"/>
      <c r="SW34" s="377"/>
      <c r="SX34" s="377"/>
      <c r="SY34" s="377"/>
      <c r="SZ34" s="377"/>
      <c r="TA34" s="377"/>
      <c r="TB34" s="377"/>
      <c r="TC34" s="377"/>
      <c r="TD34" s="377"/>
      <c r="TE34" s="377"/>
      <c r="TF34" s="377"/>
      <c r="TG34" s="377"/>
      <c r="TH34" s="377"/>
      <c r="TI34" s="377"/>
      <c r="TJ34" s="377"/>
      <c r="TK34" s="377"/>
      <c r="TL34" s="377"/>
      <c r="TM34" s="377"/>
      <c r="TN34" s="377"/>
      <c r="TO34" s="377"/>
      <c r="TP34" s="377"/>
      <c r="TQ34" s="377"/>
      <c r="TR34" s="377"/>
      <c r="TS34" s="377"/>
      <c r="TT34" s="377"/>
      <c r="TU34" s="377"/>
      <c r="TV34" s="377"/>
      <c r="TW34" s="377"/>
      <c r="TX34" s="377"/>
      <c r="TY34" s="377"/>
      <c r="TZ34" s="377"/>
      <c r="UA34" s="377"/>
      <c r="UB34" s="377"/>
      <c r="UC34" s="377"/>
      <c r="UD34" s="377"/>
      <c r="UE34" s="377"/>
      <c r="UF34" s="377"/>
      <c r="UG34" s="377"/>
      <c r="UH34" s="377"/>
      <c r="UI34" s="377"/>
      <c r="UJ34" s="377"/>
      <c r="UK34" s="377"/>
      <c r="UL34" s="377"/>
      <c r="UM34" s="377"/>
      <c r="UN34" s="377"/>
      <c r="UO34" s="377"/>
      <c r="UP34" s="377"/>
      <c r="UQ34" s="377"/>
      <c r="UR34" s="377"/>
      <c r="US34" s="377"/>
      <c r="UT34" s="377"/>
      <c r="UU34" s="377"/>
      <c r="UV34" s="377"/>
      <c r="UW34" s="377"/>
      <c r="UX34" s="377"/>
      <c r="UY34" s="377"/>
      <c r="UZ34" s="377"/>
      <c r="VA34" s="377"/>
      <c r="VB34" s="377"/>
      <c r="VC34" s="377"/>
      <c r="VD34" s="377"/>
      <c r="VE34" s="377"/>
      <c r="VF34" s="377"/>
      <c r="VG34" s="377"/>
      <c r="VH34" s="377"/>
      <c r="VI34" s="377"/>
      <c r="VJ34" s="377"/>
      <c r="VK34" s="377"/>
      <c r="VL34" s="377"/>
      <c r="VM34" s="377"/>
      <c r="VN34" s="377"/>
      <c r="VO34" s="377"/>
      <c r="VP34" s="377"/>
      <c r="VQ34" s="377"/>
      <c r="VR34" s="377"/>
      <c r="VS34" s="377"/>
      <c r="VT34" s="377"/>
      <c r="VU34" s="377"/>
      <c r="VV34" s="377"/>
      <c r="VW34" s="377"/>
      <c r="VX34" s="377"/>
      <c r="VY34" s="377"/>
      <c r="VZ34" s="377"/>
      <c r="WA34" s="377"/>
      <c r="WB34" s="377"/>
      <c r="WC34" s="377"/>
      <c r="WD34" s="377"/>
      <c r="WE34" s="377"/>
      <c r="WF34" s="377"/>
      <c r="WG34" s="377"/>
      <c r="WH34" s="377"/>
      <c r="WI34" s="377"/>
      <c r="WJ34" s="377"/>
      <c r="WK34" s="377"/>
      <c r="WL34" s="377"/>
      <c r="WM34" s="377"/>
      <c r="WN34" s="377"/>
      <c r="WO34" s="377"/>
      <c r="WP34" s="377"/>
      <c r="WQ34" s="377"/>
      <c r="WR34" s="377"/>
      <c r="WS34" s="377"/>
      <c r="WT34" s="377"/>
      <c r="WU34" s="377"/>
      <c r="WV34" s="377"/>
      <c r="WW34" s="377"/>
      <c r="WX34" s="377"/>
      <c r="WY34" s="377"/>
      <c r="WZ34" s="377"/>
      <c r="XA34" s="377"/>
      <c r="XB34" s="377"/>
      <c r="XC34" s="377"/>
      <c r="XD34" s="377"/>
      <c r="XE34" s="377"/>
      <c r="XF34" s="377"/>
      <c r="XG34" s="377"/>
      <c r="XH34" s="377"/>
      <c r="XI34" s="377"/>
      <c r="XJ34" s="377"/>
      <c r="XK34" s="377"/>
      <c r="XL34" s="377"/>
      <c r="XM34" s="377"/>
      <c r="XN34" s="377"/>
      <c r="XO34" s="377"/>
      <c r="XP34" s="377"/>
      <c r="XQ34" s="377"/>
      <c r="XR34" s="377"/>
      <c r="XS34" s="377"/>
      <c r="XT34" s="377"/>
      <c r="XU34" s="377"/>
      <c r="XV34" s="377"/>
      <c r="XW34" s="377"/>
      <c r="XX34" s="377"/>
      <c r="XY34" s="377"/>
      <c r="XZ34" s="377"/>
      <c r="YA34" s="377"/>
      <c r="YB34" s="377"/>
      <c r="YC34" s="377"/>
      <c r="YD34" s="377"/>
      <c r="YE34" s="377"/>
      <c r="YF34" s="377"/>
      <c r="YG34" s="377"/>
      <c r="YH34" s="377"/>
      <c r="YI34" s="377"/>
      <c r="YJ34" s="377"/>
      <c r="YK34" s="377"/>
      <c r="YL34" s="377"/>
      <c r="YM34" s="377"/>
      <c r="YN34" s="377"/>
      <c r="YO34" s="377"/>
      <c r="YP34" s="377"/>
      <c r="YQ34" s="377"/>
      <c r="YR34" s="377"/>
      <c r="YS34" s="377"/>
      <c r="YT34" s="377"/>
      <c r="YU34" s="377"/>
      <c r="YV34" s="377"/>
      <c r="YW34" s="377"/>
      <c r="YX34" s="377"/>
      <c r="YY34" s="377"/>
      <c r="YZ34" s="377"/>
      <c r="ZA34" s="377"/>
      <c r="ZB34" s="377"/>
      <c r="ZC34" s="377"/>
      <c r="ZD34" s="377"/>
      <c r="ZE34" s="377"/>
      <c r="ZF34" s="377"/>
      <c r="ZG34" s="377"/>
      <c r="ZH34" s="377"/>
      <c r="ZI34" s="377"/>
      <c r="ZJ34" s="377"/>
      <c r="ZK34" s="377"/>
      <c r="ZL34" s="377"/>
      <c r="ZM34" s="377"/>
      <c r="ZN34" s="377"/>
      <c r="ZO34" s="377"/>
      <c r="ZP34" s="377"/>
      <c r="ZQ34" s="377"/>
      <c r="ZR34" s="377"/>
      <c r="ZS34" s="377"/>
      <c r="ZT34" s="377"/>
      <c r="ZU34" s="377"/>
      <c r="ZV34" s="377"/>
      <c r="ZW34" s="377"/>
      <c r="ZX34" s="377"/>
      <c r="ZY34" s="377"/>
      <c r="ZZ34" s="377"/>
      <c r="AAA34" s="377"/>
      <c r="AAB34" s="377"/>
      <c r="AAC34" s="377"/>
      <c r="AAD34" s="377"/>
      <c r="AAE34" s="377"/>
      <c r="AAF34" s="377"/>
      <c r="AAG34" s="377"/>
      <c r="AAH34" s="377"/>
      <c r="AAI34" s="377"/>
      <c r="AAJ34" s="377"/>
      <c r="AAK34" s="377"/>
      <c r="AAL34" s="377"/>
      <c r="AAM34" s="377"/>
      <c r="AAN34" s="377"/>
      <c r="AAO34" s="377"/>
      <c r="AAP34" s="377"/>
      <c r="AAQ34" s="377"/>
      <c r="AAR34" s="377"/>
      <c r="AAS34" s="377"/>
      <c r="AAT34" s="377"/>
      <c r="AAU34" s="377"/>
      <c r="AAV34" s="377"/>
      <c r="AAW34" s="377"/>
      <c r="AAX34" s="377"/>
      <c r="AAY34" s="377"/>
      <c r="AAZ34" s="377"/>
      <c r="ABA34" s="377"/>
      <c r="ABB34" s="377"/>
      <c r="ABC34" s="377"/>
      <c r="ABD34" s="377"/>
      <c r="ABE34" s="377"/>
      <c r="ABF34" s="377"/>
      <c r="ABG34" s="377"/>
      <c r="ABH34" s="377"/>
      <c r="ABI34" s="377"/>
      <c r="ABJ34" s="377"/>
      <c r="ABK34" s="377"/>
      <c r="ABL34" s="377"/>
      <c r="ABM34" s="377"/>
      <c r="ABN34" s="377"/>
      <c r="ABO34" s="377"/>
      <c r="ABP34" s="377"/>
      <c r="ABQ34" s="377"/>
      <c r="ABR34" s="377"/>
      <c r="ABS34" s="377"/>
      <c r="ABT34" s="377"/>
      <c r="ABU34" s="377"/>
      <c r="ABV34" s="377"/>
      <c r="ABW34" s="377"/>
      <c r="ABX34" s="377"/>
      <c r="ABY34" s="377"/>
      <c r="ABZ34" s="377"/>
      <c r="ACA34" s="377"/>
      <c r="ACB34" s="377"/>
      <c r="ACC34" s="377"/>
      <c r="ACD34" s="377"/>
      <c r="ACE34" s="377"/>
      <c r="ACF34" s="377"/>
      <c r="ACG34" s="377"/>
      <c r="ACH34" s="377"/>
      <c r="ACI34" s="377"/>
      <c r="ACJ34" s="377"/>
      <c r="ACK34" s="377"/>
      <c r="ACL34" s="377"/>
      <c r="ACM34" s="377"/>
      <c r="ACN34" s="377"/>
      <c r="ACO34" s="377"/>
      <c r="ACP34" s="377"/>
      <c r="ACQ34" s="377"/>
      <c r="ACR34" s="377"/>
      <c r="ACS34" s="377"/>
      <c r="ACT34" s="377"/>
      <c r="ACU34" s="377"/>
      <c r="ACV34" s="377"/>
      <c r="ACW34" s="377"/>
      <c r="ACX34" s="377"/>
      <c r="ACY34" s="377"/>
      <c r="ACZ34" s="377"/>
      <c r="ADA34" s="377"/>
      <c r="ADB34" s="377"/>
      <c r="ADC34" s="377"/>
      <c r="ADD34" s="377"/>
      <c r="ADE34" s="377"/>
      <c r="ADF34" s="377"/>
      <c r="ADG34" s="377"/>
      <c r="ADH34" s="377"/>
      <c r="ADI34" s="377"/>
      <c r="ADJ34" s="377"/>
      <c r="ADK34" s="377"/>
      <c r="ADL34" s="377"/>
      <c r="ADM34" s="377"/>
      <c r="ADN34" s="377"/>
      <c r="ADO34" s="377"/>
      <c r="ADP34" s="377"/>
      <c r="ADQ34" s="377"/>
      <c r="ADR34" s="377"/>
      <c r="ADS34" s="377"/>
      <c r="ADT34" s="377"/>
      <c r="ADU34" s="377"/>
      <c r="ADV34" s="377"/>
      <c r="ADW34" s="377"/>
      <c r="ADX34" s="377"/>
      <c r="ADY34" s="377"/>
      <c r="ADZ34" s="377"/>
      <c r="AEA34" s="377"/>
      <c r="AEB34" s="377"/>
      <c r="AEC34" s="377"/>
      <c r="AED34" s="377"/>
      <c r="AEE34" s="377"/>
      <c r="AEF34" s="377"/>
      <c r="AEG34" s="377"/>
      <c r="AEH34" s="377"/>
      <c r="AEI34" s="377"/>
      <c r="AEJ34" s="377"/>
      <c r="AEK34" s="377"/>
      <c r="AEL34" s="377"/>
      <c r="AEM34" s="377"/>
      <c r="AEN34" s="377"/>
      <c r="AEO34" s="377"/>
      <c r="AEP34" s="377"/>
      <c r="AEQ34" s="377"/>
      <c r="AER34" s="377"/>
      <c r="AES34" s="377"/>
      <c r="AET34" s="377"/>
      <c r="AEU34" s="377"/>
      <c r="AEV34" s="377"/>
      <c r="AEW34" s="377"/>
      <c r="AEX34" s="377"/>
      <c r="AEY34" s="377"/>
      <c r="AEZ34" s="377"/>
      <c r="AFA34" s="377"/>
      <c r="AFB34" s="377"/>
      <c r="AFC34" s="377"/>
      <c r="AFD34" s="377"/>
      <c r="AFE34" s="377"/>
      <c r="AFF34" s="377"/>
      <c r="AFG34" s="377"/>
      <c r="AFH34" s="377"/>
      <c r="AFI34" s="377"/>
      <c r="AFJ34" s="377"/>
      <c r="AFK34" s="377"/>
      <c r="AFL34" s="377"/>
      <c r="AFM34" s="377"/>
      <c r="AFN34" s="377"/>
      <c r="AFO34" s="377"/>
      <c r="AFP34" s="377"/>
      <c r="AFQ34" s="377"/>
      <c r="AFR34" s="377"/>
      <c r="AFS34" s="377"/>
      <c r="AFT34" s="377"/>
      <c r="AFU34" s="377"/>
      <c r="AFV34" s="377"/>
      <c r="AFW34" s="377"/>
      <c r="AFX34" s="377"/>
      <c r="AFY34" s="377"/>
      <c r="AFZ34" s="377"/>
      <c r="AGA34" s="377"/>
      <c r="AGB34" s="377"/>
      <c r="AGC34" s="377"/>
      <c r="AGD34" s="377"/>
      <c r="AGE34" s="377"/>
      <c r="AGF34" s="377"/>
      <c r="AGG34" s="377"/>
      <c r="AGH34" s="377"/>
      <c r="AGI34" s="377"/>
      <c r="AGJ34" s="377"/>
      <c r="AGK34" s="377"/>
      <c r="AGL34" s="377"/>
      <c r="AGM34" s="377"/>
      <c r="AGN34" s="377"/>
      <c r="AGO34" s="377"/>
      <c r="AGP34" s="377"/>
      <c r="AGQ34" s="377"/>
      <c r="AGR34" s="377"/>
      <c r="AGS34" s="377"/>
      <c r="AGT34" s="377"/>
      <c r="AGU34" s="377"/>
      <c r="AGV34" s="377"/>
      <c r="AGW34" s="377"/>
      <c r="AGX34" s="377"/>
      <c r="AGY34" s="377"/>
      <c r="AGZ34" s="377"/>
      <c r="AHA34" s="377"/>
      <c r="AHB34" s="377"/>
      <c r="AHC34" s="377"/>
      <c r="AHD34" s="377"/>
      <c r="AHE34" s="377"/>
      <c r="AHF34" s="377"/>
      <c r="AHG34" s="377"/>
      <c r="AHH34" s="377"/>
      <c r="AHI34" s="377"/>
      <c r="AHJ34" s="377"/>
      <c r="AHK34" s="377"/>
      <c r="AHL34" s="377"/>
      <c r="AHM34" s="377"/>
      <c r="AHN34" s="377"/>
      <c r="AHO34" s="377"/>
      <c r="AHP34" s="377"/>
      <c r="AHQ34" s="377"/>
      <c r="AHR34" s="377"/>
      <c r="AHS34" s="377"/>
      <c r="AHT34" s="377"/>
      <c r="AHU34" s="377"/>
      <c r="AHV34" s="377"/>
      <c r="AHW34" s="377"/>
      <c r="AHX34" s="377"/>
      <c r="AHY34" s="377"/>
      <c r="AHZ34" s="377"/>
      <c r="AIA34" s="377"/>
      <c r="AIB34" s="377"/>
      <c r="AIC34" s="377"/>
      <c r="AID34" s="377"/>
      <c r="AIE34" s="377"/>
      <c r="AIF34" s="377"/>
      <c r="AIG34" s="377"/>
      <c r="AIH34" s="377"/>
      <c r="AII34" s="377"/>
      <c r="AIJ34" s="377"/>
      <c r="AIK34" s="377"/>
      <c r="AIL34" s="377"/>
      <c r="AIM34" s="377"/>
      <c r="AIN34" s="377"/>
      <c r="AIO34" s="377"/>
      <c r="AIP34" s="377"/>
      <c r="AIQ34" s="377"/>
      <c r="AIR34" s="377"/>
      <c r="AIS34" s="377"/>
      <c r="AIT34" s="377"/>
      <c r="AIU34" s="377"/>
      <c r="AIV34" s="377"/>
      <c r="AIW34" s="377"/>
      <c r="AIX34" s="377"/>
      <c r="AIY34" s="377"/>
      <c r="AIZ34" s="377"/>
      <c r="AJA34" s="377"/>
      <c r="AJB34" s="377"/>
      <c r="AJC34" s="377"/>
      <c r="AJD34" s="377"/>
      <c r="AJE34" s="377"/>
      <c r="AJF34" s="377"/>
      <c r="AJG34" s="377"/>
      <c r="AJH34" s="377"/>
      <c r="AJI34" s="377"/>
      <c r="AJJ34" s="377"/>
      <c r="AJK34" s="377"/>
      <c r="AJL34" s="377"/>
      <c r="AJM34" s="377"/>
      <c r="AJN34" s="377"/>
      <c r="AJO34" s="377"/>
      <c r="AJP34" s="377"/>
      <c r="AJQ34" s="377"/>
      <c r="AJR34" s="377"/>
      <c r="AJS34" s="377"/>
      <c r="AJT34" s="377"/>
      <c r="AJU34" s="377"/>
      <c r="AJV34" s="377"/>
      <c r="AJW34" s="377"/>
      <c r="AJX34" s="377"/>
      <c r="AJY34" s="377"/>
      <c r="AJZ34" s="377"/>
      <c r="AKA34" s="377"/>
      <c r="AKB34" s="377"/>
      <c r="AKC34" s="377"/>
      <c r="AKD34" s="377"/>
      <c r="AKE34" s="377"/>
      <c r="AKF34" s="377"/>
      <c r="AKG34" s="377"/>
      <c r="AKH34" s="377"/>
      <c r="AKI34" s="377"/>
      <c r="AKJ34" s="377"/>
      <c r="AKK34" s="377"/>
      <c r="AKL34" s="377"/>
      <c r="AKM34" s="377"/>
      <c r="AKN34" s="377"/>
      <c r="AKO34" s="377"/>
      <c r="AKP34" s="377"/>
      <c r="AKQ34" s="377"/>
      <c r="AKR34" s="377"/>
      <c r="AKS34" s="377"/>
      <c r="AKT34" s="377"/>
      <c r="AKU34" s="377"/>
      <c r="AKV34" s="377"/>
      <c r="AKW34" s="377"/>
      <c r="AKX34" s="377"/>
      <c r="AKY34" s="377"/>
      <c r="AKZ34" s="377"/>
      <c r="ALA34" s="377"/>
      <c r="ALB34" s="377"/>
      <c r="ALC34" s="377"/>
      <c r="ALD34" s="377"/>
      <c r="ALE34" s="377"/>
      <c r="ALF34" s="377"/>
      <c r="ALG34" s="377"/>
      <c r="ALH34" s="377"/>
      <c r="ALI34" s="377"/>
      <c r="ALJ34" s="377"/>
      <c r="ALK34" s="377"/>
      <c r="ALL34" s="377"/>
      <c r="ALM34" s="377"/>
      <c r="ALN34" s="377"/>
      <c r="ALO34" s="377"/>
      <c r="ALP34" s="377"/>
      <c r="ALQ34" s="377"/>
      <c r="ALR34" s="377"/>
      <c r="ALS34" s="377"/>
      <c r="ALT34" s="377"/>
      <c r="ALU34" s="377"/>
      <c r="ALV34" s="377"/>
      <c r="ALW34" s="377"/>
      <c r="ALX34" s="377"/>
      <c r="ALY34" s="377"/>
      <c r="ALZ34" s="377"/>
      <c r="AMA34" s="377"/>
      <c r="AMB34" s="377"/>
      <c r="AMC34" s="377"/>
      <c r="AMD34" s="377"/>
      <c r="AME34" s="377"/>
      <c r="AMF34" s="377"/>
      <c r="AMG34" s="377"/>
      <c r="AMH34" s="377"/>
      <c r="AMI34" s="377"/>
      <c r="AMJ34" s="377"/>
      <c r="AMK34" s="377"/>
      <c r="AML34" s="377"/>
      <c r="AMM34" s="377"/>
      <c r="AMN34" s="377"/>
      <c r="AMO34" s="377"/>
      <c r="AMP34" s="377"/>
      <c r="AMQ34" s="377"/>
      <c r="AMR34" s="377"/>
      <c r="AMS34" s="377"/>
      <c r="AMT34" s="377"/>
      <c r="AMU34" s="377"/>
      <c r="AMV34" s="377"/>
      <c r="AMW34" s="377"/>
      <c r="AMX34" s="377"/>
      <c r="AMY34" s="377"/>
      <c r="AMZ34" s="377"/>
      <c r="ANA34" s="377"/>
      <c r="ANB34" s="377"/>
      <c r="ANC34" s="377"/>
      <c r="AND34" s="377"/>
      <c r="ANE34" s="377"/>
      <c r="ANF34" s="377"/>
      <c r="ANG34" s="377"/>
      <c r="ANH34" s="377"/>
      <c r="ANI34" s="377"/>
      <c r="ANJ34" s="377"/>
      <c r="ANK34" s="377"/>
      <c r="ANL34" s="377"/>
      <c r="ANM34" s="377"/>
      <c r="ANN34" s="377"/>
      <c r="ANO34" s="377"/>
      <c r="ANP34" s="377"/>
      <c r="ANQ34" s="377"/>
      <c r="ANR34" s="377"/>
      <c r="ANS34" s="377"/>
      <c r="ANT34" s="377"/>
      <c r="ANU34" s="377"/>
      <c r="ANV34" s="377"/>
      <c r="ANW34" s="377"/>
      <c r="ANX34" s="377"/>
      <c r="ANY34" s="377"/>
      <c r="ANZ34" s="377"/>
      <c r="AOA34" s="377"/>
      <c r="AOB34" s="377"/>
      <c r="AOC34" s="377"/>
      <c r="AOD34" s="377"/>
      <c r="AOE34" s="377"/>
      <c r="AOF34" s="377"/>
      <c r="AOG34" s="377"/>
      <c r="AOH34" s="377"/>
      <c r="AOI34" s="377"/>
      <c r="AOJ34" s="377"/>
      <c r="AOK34" s="377"/>
      <c r="AOL34" s="377"/>
      <c r="AOM34" s="377"/>
      <c r="AON34" s="377"/>
      <c r="AOO34" s="377"/>
      <c r="AOP34" s="377"/>
      <c r="AOQ34" s="377"/>
      <c r="AOR34" s="377"/>
      <c r="AOS34" s="377"/>
      <c r="AOT34" s="377"/>
      <c r="AOU34" s="377"/>
      <c r="AOV34" s="377"/>
      <c r="AOW34" s="377"/>
      <c r="AOX34" s="377"/>
      <c r="AOY34" s="377"/>
      <c r="AOZ34" s="377"/>
      <c r="APA34" s="377"/>
      <c r="APB34" s="377"/>
      <c r="APC34" s="377"/>
      <c r="APD34" s="377"/>
      <c r="APE34" s="377"/>
      <c r="APF34" s="377"/>
      <c r="APG34" s="377"/>
      <c r="APH34" s="377"/>
      <c r="API34" s="377"/>
      <c r="APJ34" s="377"/>
      <c r="APK34" s="377"/>
      <c r="APL34" s="377"/>
      <c r="APM34" s="377"/>
      <c r="APN34" s="377"/>
      <c r="APO34" s="377"/>
      <c r="APP34" s="377"/>
      <c r="APQ34" s="377"/>
      <c r="APR34" s="377"/>
      <c r="APS34" s="377"/>
      <c r="APT34" s="377"/>
      <c r="APU34" s="377"/>
      <c r="APV34" s="377"/>
      <c r="APW34" s="377"/>
      <c r="APX34" s="377"/>
      <c r="APY34" s="377"/>
      <c r="APZ34" s="377"/>
      <c r="AQA34" s="377"/>
      <c r="AQB34" s="377"/>
      <c r="AQC34" s="377"/>
      <c r="AQD34" s="377"/>
      <c r="AQE34" s="377"/>
      <c r="AQF34" s="377"/>
      <c r="AQG34" s="377"/>
      <c r="AQH34" s="377"/>
      <c r="AQI34" s="377"/>
      <c r="AQJ34" s="377"/>
      <c r="AQK34" s="377"/>
      <c r="AQL34" s="377"/>
      <c r="AQM34" s="377"/>
      <c r="AQN34" s="377"/>
      <c r="AQO34" s="377"/>
      <c r="AQP34" s="377"/>
      <c r="AQQ34" s="377"/>
      <c r="AQR34" s="377"/>
      <c r="AQS34" s="377"/>
      <c r="AQT34" s="377"/>
      <c r="AQU34" s="377"/>
      <c r="AQV34" s="377"/>
      <c r="AQW34" s="377"/>
      <c r="AQX34" s="377"/>
      <c r="AQY34" s="377"/>
      <c r="AQZ34" s="377"/>
      <c r="ARA34" s="377"/>
      <c r="ARB34" s="377"/>
      <c r="ARC34" s="377"/>
      <c r="ARD34" s="377"/>
      <c r="ARE34" s="377"/>
      <c r="ARF34" s="377"/>
      <c r="ARG34" s="377"/>
      <c r="ARH34" s="377"/>
      <c r="ARI34" s="377"/>
      <c r="ARJ34" s="377"/>
      <c r="ARK34" s="377"/>
      <c r="ARL34" s="377"/>
      <c r="ARM34" s="377"/>
      <c r="ARN34" s="377"/>
      <c r="ARO34" s="377"/>
      <c r="ARP34" s="377"/>
      <c r="ARQ34" s="377"/>
      <c r="ARR34" s="377"/>
      <c r="ARS34" s="377"/>
      <c r="ART34" s="377"/>
      <c r="ARU34" s="377"/>
      <c r="ARV34" s="377"/>
      <c r="ARW34" s="377"/>
      <c r="ARX34" s="377"/>
      <c r="ARY34" s="377"/>
      <c r="ARZ34" s="377"/>
      <c r="ASA34" s="377"/>
      <c r="ASB34" s="377"/>
      <c r="ASC34" s="377"/>
      <c r="ASD34" s="377"/>
      <c r="ASE34" s="377"/>
      <c r="ASF34" s="377"/>
      <c r="ASG34" s="377"/>
      <c r="ASH34" s="377"/>
      <c r="ASI34" s="377"/>
      <c r="ASJ34" s="377"/>
      <c r="ASK34" s="377"/>
      <c r="ASL34" s="377"/>
      <c r="ASM34" s="377"/>
      <c r="ASN34" s="377"/>
      <c r="ASO34" s="377"/>
      <c r="ASP34" s="377"/>
      <c r="ASQ34" s="377"/>
      <c r="ASR34" s="377"/>
      <c r="ASS34" s="377"/>
      <c r="AST34" s="377"/>
      <c r="ASU34" s="377"/>
      <c r="ASV34" s="377"/>
      <c r="ASW34" s="377"/>
      <c r="ASX34" s="377"/>
      <c r="ASY34" s="377"/>
      <c r="ASZ34" s="377"/>
      <c r="ATA34" s="377"/>
      <c r="ATB34" s="377"/>
      <c r="ATC34" s="377"/>
      <c r="ATD34" s="377"/>
      <c r="ATE34" s="377"/>
      <c r="ATF34" s="377"/>
      <c r="ATG34" s="377"/>
      <c r="ATH34" s="377"/>
      <c r="ATI34" s="377"/>
      <c r="ATJ34" s="377"/>
      <c r="ATK34" s="377"/>
      <c r="ATL34" s="377"/>
      <c r="ATM34" s="377"/>
      <c r="ATN34" s="377"/>
      <c r="ATO34" s="377"/>
      <c r="ATP34" s="377"/>
      <c r="ATQ34" s="377"/>
      <c r="ATR34" s="377"/>
      <c r="ATS34" s="377"/>
      <c r="ATT34" s="377"/>
      <c r="ATU34" s="377"/>
      <c r="ATV34" s="377"/>
      <c r="ATW34" s="377"/>
      <c r="ATX34" s="377"/>
      <c r="ATY34" s="377"/>
      <c r="ATZ34" s="377"/>
      <c r="AUA34" s="377"/>
      <c r="AUB34" s="377"/>
      <c r="AUC34" s="377"/>
      <c r="AUD34" s="377"/>
      <c r="AUE34" s="377"/>
      <c r="AUF34" s="377"/>
      <c r="AUG34" s="377"/>
      <c r="AUH34" s="377"/>
      <c r="AUI34" s="377"/>
      <c r="AUJ34" s="377"/>
      <c r="AUK34" s="377"/>
      <c r="AUL34" s="377"/>
      <c r="AUM34" s="377"/>
      <c r="AUN34" s="377"/>
      <c r="AUO34" s="377"/>
      <c r="AUP34" s="377"/>
      <c r="AUQ34" s="377"/>
      <c r="AUR34" s="377"/>
      <c r="AUS34" s="377"/>
      <c r="AUT34" s="377"/>
      <c r="AUU34" s="377"/>
      <c r="AUV34" s="377"/>
      <c r="AUW34" s="377"/>
      <c r="AUX34" s="377"/>
      <c r="AUY34" s="377"/>
      <c r="AUZ34" s="377"/>
      <c r="AVA34" s="377"/>
      <c r="AVB34" s="377"/>
      <c r="AVC34" s="377"/>
      <c r="AVD34" s="377"/>
      <c r="AVE34" s="377"/>
      <c r="AVF34" s="377"/>
      <c r="AVG34" s="377"/>
      <c r="AVH34" s="377"/>
      <c r="AVI34" s="377"/>
      <c r="AVJ34" s="377"/>
      <c r="AVK34" s="377"/>
      <c r="AVL34" s="377"/>
      <c r="AVM34" s="377"/>
      <c r="AVN34" s="377"/>
      <c r="AVO34" s="377"/>
      <c r="AVP34" s="377"/>
      <c r="AVQ34" s="377"/>
      <c r="AVR34" s="377"/>
      <c r="AVS34" s="377"/>
      <c r="AVT34" s="377"/>
      <c r="AVU34" s="377"/>
      <c r="AVV34" s="377"/>
      <c r="AVW34" s="377"/>
      <c r="AVX34" s="377"/>
      <c r="AVY34" s="377"/>
      <c r="AVZ34" s="377"/>
      <c r="AWA34" s="377"/>
      <c r="AWB34" s="377"/>
      <c r="AWC34" s="377"/>
      <c r="AWD34" s="377"/>
      <c r="AWE34" s="377"/>
      <c r="AWF34" s="377"/>
      <c r="AWG34" s="377"/>
      <c r="AWH34" s="377"/>
      <c r="AWI34" s="377"/>
      <c r="AWJ34" s="377"/>
      <c r="AWK34" s="377"/>
      <c r="AWL34" s="377"/>
      <c r="AWM34" s="377"/>
      <c r="AWN34" s="377"/>
      <c r="AWO34" s="377"/>
      <c r="AWP34" s="377"/>
      <c r="AWQ34" s="377"/>
      <c r="AWR34" s="377"/>
      <c r="AWS34" s="377"/>
      <c r="AWT34" s="377"/>
      <c r="AWU34" s="377"/>
      <c r="AWV34" s="377"/>
      <c r="AWW34" s="377"/>
      <c r="AWX34" s="377"/>
      <c r="AWY34" s="377"/>
      <c r="AWZ34" s="377"/>
      <c r="AXA34" s="377"/>
      <c r="AXB34" s="377"/>
      <c r="AXC34" s="377"/>
      <c r="AXD34" s="377"/>
      <c r="AXE34" s="377"/>
      <c r="AXF34" s="377"/>
      <c r="AXG34" s="377"/>
      <c r="AXH34" s="377"/>
      <c r="AXI34" s="377"/>
      <c r="AXJ34" s="377"/>
      <c r="AXK34" s="377"/>
      <c r="AXL34" s="377"/>
      <c r="AXM34" s="377"/>
      <c r="AXN34" s="377"/>
      <c r="AXO34" s="377"/>
      <c r="AXP34" s="377"/>
      <c r="AXQ34" s="377"/>
      <c r="AXR34" s="377"/>
      <c r="AXS34" s="377"/>
      <c r="AXT34" s="377"/>
      <c r="AXU34" s="377"/>
      <c r="AXV34" s="377"/>
      <c r="AXW34" s="377"/>
      <c r="AXX34" s="377"/>
      <c r="AXY34" s="377"/>
      <c r="AXZ34" s="377"/>
      <c r="AYA34" s="377"/>
      <c r="AYB34" s="377"/>
      <c r="AYC34" s="377"/>
      <c r="AYD34" s="377"/>
      <c r="AYE34" s="377"/>
      <c r="AYF34" s="377"/>
      <c r="AYG34" s="377"/>
      <c r="AYH34" s="377"/>
      <c r="AYI34" s="377"/>
      <c r="AYJ34" s="377"/>
      <c r="AYK34" s="377"/>
      <c r="AYL34" s="377"/>
      <c r="AYM34" s="377"/>
      <c r="AYN34" s="377"/>
      <c r="AYO34" s="377"/>
      <c r="AYP34" s="377"/>
      <c r="AYQ34" s="377"/>
      <c r="AYR34" s="377"/>
      <c r="AYS34" s="377"/>
      <c r="AYT34" s="377"/>
      <c r="AYU34" s="377"/>
      <c r="AYV34" s="377"/>
      <c r="AYW34" s="377"/>
      <c r="AYX34" s="377"/>
      <c r="AYY34" s="377"/>
      <c r="AYZ34" s="377"/>
      <c r="AZA34" s="377"/>
      <c r="AZB34" s="377"/>
      <c r="AZC34" s="377"/>
      <c r="AZD34" s="377"/>
      <c r="AZE34" s="377"/>
      <c r="AZF34" s="377"/>
      <c r="AZG34" s="377"/>
      <c r="AZH34" s="377"/>
      <c r="AZI34" s="377"/>
      <c r="AZJ34" s="377"/>
      <c r="AZK34" s="377"/>
      <c r="AZL34" s="377"/>
      <c r="AZM34" s="377"/>
      <c r="AZN34" s="377"/>
      <c r="AZO34" s="377"/>
      <c r="AZP34" s="377"/>
      <c r="AZQ34" s="377"/>
      <c r="AZR34" s="377"/>
      <c r="AZS34" s="377"/>
      <c r="AZT34" s="377"/>
      <c r="AZU34" s="377"/>
      <c r="AZV34" s="377"/>
      <c r="AZW34" s="377"/>
      <c r="AZX34" s="377"/>
      <c r="AZY34" s="377"/>
      <c r="AZZ34" s="377"/>
      <c r="BAA34" s="377"/>
      <c r="BAB34" s="377"/>
      <c r="BAC34" s="377"/>
      <c r="BAD34" s="377"/>
      <c r="BAE34" s="377"/>
      <c r="BAF34" s="377"/>
      <c r="BAG34" s="377"/>
      <c r="BAH34" s="377"/>
      <c r="BAI34" s="377"/>
      <c r="BAJ34" s="377"/>
      <c r="BAK34" s="377"/>
      <c r="BAL34" s="377"/>
      <c r="BAM34" s="377"/>
      <c r="BAN34" s="377"/>
      <c r="BAO34" s="377"/>
      <c r="BAP34" s="377"/>
      <c r="BAQ34" s="377"/>
      <c r="BAR34" s="377"/>
      <c r="BAS34" s="377"/>
      <c r="BAT34" s="377"/>
      <c r="BAU34" s="377"/>
      <c r="BAV34" s="377"/>
      <c r="BAW34" s="377"/>
      <c r="BAX34" s="377"/>
      <c r="BAY34" s="377"/>
      <c r="BAZ34" s="377"/>
      <c r="BBA34" s="377"/>
      <c r="BBB34" s="377"/>
      <c r="BBC34" s="377"/>
      <c r="BBD34" s="377"/>
      <c r="BBE34" s="377"/>
      <c r="BBF34" s="377"/>
      <c r="BBG34" s="377"/>
      <c r="BBH34" s="377"/>
      <c r="BBI34" s="377"/>
      <c r="BBJ34" s="377"/>
      <c r="BBK34" s="377"/>
      <c r="BBL34" s="377"/>
      <c r="BBM34" s="377"/>
      <c r="BBN34" s="377"/>
      <c r="BBO34" s="377"/>
      <c r="BBP34" s="377"/>
      <c r="BBQ34" s="377"/>
      <c r="BBR34" s="377"/>
      <c r="BBS34" s="377"/>
      <c r="BBT34" s="377"/>
      <c r="BBU34" s="377"/>
      <c r="BBV34" s="377"/>
      <c r="BBW34" s="377"/>
      <c r="BBX34" s="377"/>
      <c r="BBY34" s="377"/>
      <c r="BBZ34" s="377"/>
      <c r="BCA34" s="377"/>
      <c r="BCB34" s="377"/>
      <c r="BCC34" s="377"/>
      <c r="BCD34" s="377"/>
      <c r="BCE34" s="377"/>
      <c r="BCF34" s="377"/>
      <c r="BCG34" s="377"/>
      <c r="BCH34" s="377"/>
      <c r="BCI34" s="377"/>
      <c r="BCJ34" s="377"/>
      <c r="BCK34" s="377"/>
      <c r="BCL34" s="377"/>
      <c r="BCM34" s="377"/>
      <c r="BCN34" s="377"/>
      <c r="BCO34" s="377"/>
      <c r="BCP34" s="377"/>
      <c r="BCQ34" s="377"/>
      <c r="BCR34" s="377"/>
      <c r="BCS34" s="377"/>
      <c r="BCT34" s="377"/>
      <c r="BCU34" s="377"/>
      <c r="BCV34" s="377"/>
      <c r="BCW34" s="377"/>
      <c r="BCX34" s="377"/>
      <c r="BCY34" s="377"/>
      <c r="BCZ34" s="377"/>
      <c r="BDA34" s="377"/>
      <c r="BDB34" s="377"/>
      <c r="BDC34" s="377"/>
      <c r="BDD34" s="377"/>
      <c r="BDE34" s="377"/>
      <c r="BDF34" s="377"/>
      <c r="BDG34" s="377"/>
      <c r="BDH34" s="377"/>
      <c r="BDI34" s="377"/>
      <c r="BDJ34" s="377"/>
      <c r="BDK34" s="377"/>
      <c r="BDL34" s="377"/>
      <c r="BDM34" s="377"/>
      <c r="BDN34" s="377"/>
      <c r="BDO34" s="377"/>
      <c r="BDP34" s="377"/>
      <c r="BDQ34" s="377"/>
      <c r="BDR34" s="377"/>
      <c r="BDS34" s="377"/>
      <c r="BDT34" s="377"/>
      <c r="BDU34" s="377"/>
      <c r="BDV34" s="377"/>
      <c r="BDW34" s="377"/>
      <c r="BDX34" s="377"/>
      <c r="BDY34" s="377"/>
      <c r="BDZ34" s="377"/>
      <c r="BEA34" s="377"/>
      <c r="BEB34" s="377"/>
      <c r="BEC34" s="377"/>
      <c r="BED34" s="377"/>
      <c r="BEE34" s="377"/>
      <c r="BEF34" s="377"/>
      <c r="BEG34" s="377"/>
      <c r="BEH34" s="377"/>
      <c r="BEI34" s="377"/>
      <c r="BEJ34" s="377"/>
      <c r="BEK34" s="377"/>
      <c r="BEL34" s="377"/>
      <c r="BEM34" s="377"/>
      <c r="BEN34" s="377"/>
      <c r="BEO34" s="377"/>
      <c r="BEP34" s="377"/>
      <c r="BEQ34" s="377"/>
      <c r="BER34" s="377"/>
      <c r="BES34" s="377"/>
      <c r="BET34" s="377"/>
      <c r="BEU34" s="377"/>
      <c r="BEV34" s="377"/>
      <c r="BEW34" s="377"/>
      <c r="BEX34" s="377"/>
      <c r="BEY34" s="377"/>
      <c r="BEZ34" s="377"/>
      <c r="BFA34" s="377"/>
      <c r="BFB34" s="377"/>
      <c r="BFC34" s="377"/>
      <c r="BFD34" s="377"/>
      <c r="BFE34" s="377"/>
      <c r="BFF34" s="377"/>
      <c r="BFG34" s="377"/>
      <c r="BFH34" s="377"/>
      <c r="BFI34" s="377"/>
      <c r="BFJ34" s="377"/>
      <c r="BFK34" s="377"/>
      <c r="BFL34" s="377"/>
      <c r="BFM34" s="377"/>
      <c r="BFN34" s="377"/>
      <c r="BFO34" s="377"/>
      <c r="BFP34" s="377"/>
      <c r="BFQ34" s="377"/>
      <c r="BFR34" s="377"/>
      <c r="BFS34" s="377"/>
      <c r="BFT34" s="377"/>
      <c r="BFU34" s="377"/>
      <c r="BFV34" s="377"/>
      <c r="BFW34" s="377"/>
      <c r="BFX34" s="377"/>
      <c r="BFY34" s="377"/>
      <c r="BFZ34" s="377"/>
      <c r="BGA34" s="377"/>
      <c r="BGB34" s="377"/>
      <c r="BGC34" s="377"/>
      <c r="BGD34" s="377"/>
      <c r="BGE34" s="377"/>
      <c r="BGF34" s="377"/>
      <c r="BGG34" s="377"/>
      <c r="BGH34" s="377"/>
      <c r="BGI34" s="377"/>
      <c r="BGJ34" s="377"/>
      <c r="BGK34" s="377"/>
      <c r="BGL34" s="377"/>
      <c r="BGM34" s="377"/>
      <c r="BGN34" s="377"/>
      <c r="BGO34" s="377"/>
      <c r="BGP34" s="377"/>
      <c r="BGQ34" s="377"/>
      <c r="BGR34" s="377"/>
      <c r="BGS34" s="377"/>
      <c r="BGT34" s="377"/>
      <c r="BGU34" s="377"/>
      <c r="BGV34" s="377"/>
      <c r="BGW34" s="377"/>
      <c r="BGX34" s="377"/>
      <c r="BGY34" s="377"/>
      <c r="BGZ34" s="377"/>
      <c r="BHA34" s="377"/>
      <c r="BHB34" s="377"/>
      <c r="BHC34" s="377"/>
      <c r="BHD34" s="377"/>
      <c r="BHE34" s="377"/>
      <c r="BHF34" s="377"/>
      <c r="BHG34" s="377"/>
      <c r="BHH34" s="377"/>
      <c r="BHI34" s="377"/>
      <c r="BHJ34" s="377"/>
      <c r="BHK34" s="377"/>
      <c r="BHL34" s="377"/>
      <c r="BHM34" s="377"/>
      <c r="BHN34" s="377"/>
      <c r="BHO34" s="377"/>
      <c r="BHP34" s="377"/>
      <c r="BHQ34" s="377"/>
      <c r="BHR34" s="377"/>
      <c r="BHS34" s="377"/>
      <c r="BHT34" s="377"/>
      <c r="BHU34" s="377"/>
      <c r="BHV34" s="377"/>
      <c r="BHW34" s="377"/>
      <c r="BHX34" s="377"/>
      <c r="BHY34" s="377"/>
      <c r="BHZ34" s="377"/>
      <c r="BIA34" s="377"/>
      <c r="BIB34" s="377"/>
      <c r="BIC34" s="377"/>
      <c r="BID34" s="377"/>
      <c r="BIE34" s="377"/>
      <c r="BIF34" s="377"/>
      <c r="BIG34" s="377"/>
      <c r="BIH34" s="377"/>
      <c r="BII34" s="377"/>
      <c r="BIJ34" s="377"/>
      <c r="BIK34" s="377"/>
      <c r="BIL34" s="377"/>
      <c r="BIM34" s="377"/>
      <c r="BIN34" s="377"/>
      <c r="BIO34" s="377"/>
      <c r="BIP34" s="377"/>
      <c r="BIQ34" s="377"/>
      <c r="BIR34" s="377"/>
      <c r="BIS34" s="377"/>
      <c r="BIT34" s="377"/>
      <c r="BIU34" s="377"/>
      <c r="BIV34" s="377"/>
      <c r="BIW34" s="377"/>
      <c r="BIX34" s="377"/>
      <c r="BIY34" s="377"/>
      <c r="BIZ34" s="377"/>
      <c r="BJA34" s="377"/>
      <c r="BJB34" s="377"/>
      <c r="BJC34" s="377"/>
      <c r="BJD34" s="377"/>
      <c r="BJE34" s="377"/>
      <c r="BJF34" s="377"/>
      <c r="BJG34" s="377"/>
      <c r="BJH34" s="377"/>
      <c r="BJI34" s="377"/>
      <c r="BJJ34" s="377"/>
      <c r="BJK34" s="377"/>
      <c r="BJL34" s="377"/>
      <c r="BJM34" s="377"/>
      <c r="BJN34" s="377"/>
      <c r="BJO34" s="377"/>
      <c r="BJP34" s="377"/>
      <c r="BJQ34" s="377"/>
      <c r="BJR34" s="377"/>
      <c r="BJS34" s="377"/>
      <c r="BJT34" s="377"/>
      <c r="BJU34" s="377"/>
      <c r="BJV34" s="377"/>
      <c r="BJW34" s="377"/>
      <c r="BJX34" s="377"/>
      <c r="BJY34" s="377"/>
      <c r="BJZ34" s="377"/>
      <c r="BKA34" s="377"/>
      <c r="BKB34" s="377"/>
      <c r="BKC34" s="377"/>
      <c r="BKD34" s="377"/>
      <c r="BKE34" s="377"/>
      <c r="BKF34" s="377"/>
      <c r="BKG34" s="377"/>
      <c r="BKH34" s="377"/>
      <c r="BKI34" s="377"/>
      <c r="BKJ34" s="377"/>
      <c r="BKK34" s="377"/>
      <c r="BKL34" s="377"/>
      <c r="BKM34" s="377"/>
      <c r="BKN34" s="377"/>
      <c r="BKO34" s="377"/>
      <c r="BKP34" s="377"/>
      <c r="BKQ34" s="377"/>
      <c r="BKR34" s="377"/>
      <c r="BKS34" s="377"/>
      <c r="BKT34" s="377"/>
      <c r="BKU34" s="377"/>
      <c r="BKV34" s="377"/>
      <c r="BKW34" s="377"/>
      <c r="BKX34" s="377"/>
      <c r="BKY34" s="377"/>
      <c r="BKZ34" s="377"/>
      <c r="BLA34" s="377"/>
      <c r="BLB34" s="377"/>
      <c r="BLC34" s="377"/>
      <c r="BLD34" s="377"/>
      <c r="BLE34" s="377"/>
      <c r="BLF34" s="377"/>
      <c r="BLG34" s="377"/>
      <c r="BLH34" s="377"/>
      <c r="BLI34" s="377"/>
      <c r="BLJ34" s="377"/>
      <c r="BLK34" s="377"/>
      <c r="BLL34" s="377"/>
      <c r="BLM34" s="377"/>
      <c r="BLN34" s="377"/>
      <c r="BLO34" s="377"/>
      <c r="BLP34" s="377"/>
      <c r="BLQ34" s="377"/>
      <c r="BLR34" s="377"/>
      <c r="BLS34" s="377"/>
      <c r="BLT34" s="377"/>
      <c r="BLU34" s="377"/>
      <c r="BLV34" s="377"/>
      <c r="BLW34" s="377"/>
      <c r="BLX34" s="377"/>
      <c r="BLY34" s="377"/>
      <c r="BLZ34" s="377"/>
      <c r="BMA34" s="377"/>
      <c r="BMB34" s="377"/>
      <c r="BMC34" s="377"/>
      <c r="BMD34" s="377"/>
      <c r="BME34" s="377"/>
      <c r="BMF34" s="377"/>
      <c r="BMG34" s="377"/>
      <c r="BMH34" s="377"/>
      <c r="BMI34" s="377"/>
      <c r="BMJ34" s="377"/>
      <c r="BMK34" s="377"/>
      <c r="BML34" s="377"/>
      <c r="BMM34" s="377"/>
      <c r="BMN34" s="377"/>
      <c r="BMO34" s="377"/>
      <c r="BMP34" s="377"/>
      <c r="BMQ34" s="377"/>
      <c r="BMR34" s="377"/>
      <c r="BMS34" s="377"/>
      <c r="BMT34" s="377"/>
      <c r="BMU34" s="377"/>
      <c r="BMV34" s="377"/>
      <c r="BMW34" s="377"/>
      <c r="BMX34" s="377"/>
      <c r="BMY34" s="377"/>
      <c r="BMZ34" s="377"/>
      <c r="BNA34" s="377"/>
      <c r="BNB34" s="377"/>
      <c r="BNC34" s="377"/>
      <c r="BND34" s="377"/>
      <c r="BNE34" s="377"/>
      <c r="BNF34" s="377"/>
      <c r="BNG34" s="377"/>
      <c r="BNH34" s="377"/>
      <c r="BNI34" s="377"/>
      <c r="BNJ34" s="377"/>
      <c r="BNK34" s="377"/>
      <c r="BNL34" s="377"/>
      <c r="BNM34" s="377"/>
      <c r="BNN34" s="377"/>
      <c r="BNO34" s="377"/>
      <c r="BNP34" s="377"/>
      <c r="BNQ34" s="377"/>
      <c r="BNR34" s="377"/>
      <c r="BNS34" s="377"/>
      <c r="BNT34" s="377"/>
      <c r="BNU34" s="377"/>
      <c r="BNV34" s="377"/>
      <c r="BNW34" s="377"/>
      <c r="BNX34" s="377"/>
      <c r="BNY34" s="377"/>
      <c r="BNZ34" s="377"/>
      <c r="BOA34" s="377"/>
      <c r="BOB34" s="377"/>
      <c r="BOC34" s="377"/>
      <c r="BOD34" s="377"/>
      <c r="BOE34" s="377"/>
      <c r="BOF34" s="377"/>
      <c r="BOG34" s="377"/>
      <c r="BOH34" s="377"/>
      <c r="BOI34" s="377"/>
      <c r="BOJ34" s="377"/>
      <c r="BOK34" s="377"/>
      <c r="BOL34" s="377"/>
      <c r="BOM34" s="377"/>
      <c r="BON34" s="377"/>
      <c r="BOO34" s="377"/>
      <c r="BOP34" s="377"/>
      <c r="BOQ34" s="377"/>
      <c r="BOR34" s="377"/>
      <c r="BOS34" s="377"/>
      <c r="BOT34" s="377"/>
      <c r="BOU34" s="377"/>
      <c r="BOV34" s="377"/>
      <c r="BOW34" s="377"/>
      <c r="BOX34" s="377"/>
      <c r="BOY34" s="377"/>
      <c r="BOZ34" s="377"/>
      <c r="BPA34" s="377"/>
      <c r="BPB34" s="377"/>
      <c r="BPC34" s="377"/>
      <c r="BPD34" s="377"/>
      <c r="BPE34" s="377"/>
      <c r="BPF34" s="377"/>
      <c r="BPG34" s="377"/>
      <c r="BPH34" s="377"/>
      <c r="BPI34" s="377"/>
      <c r="BPJ34" s="377"/>
      <c r="BPK34" s="377"/>
      <c r="BPL34" s="377"/>
      <c r="BPM34" s="377"/>
      <c r="BPN34" s="377"/>
      <c r="BPO34" s="377"/>
      <c r="BPP34" s="377"/>
      <c r="BPQ34" s="377"/>
      <c r="BPR34" s="377"/>
      <c r="BPS34" s="377"/>
      <c r="BPT34" s="377"/>
      <c r="BPU34" s="377"/>
      <c r="BPV34" s="377"/>
      <c r="BPW34" s="377"/>
      <c r="BPX34" s="377"/>
      <c r="BPY34" s="377"/>
      <c r="BPZ34" s="377"/>
      <c r="BQA34" s="377"/>
      <c r="BQB34" s="377"/>
      <c r="BQC34" s="377"/>
      <c r="BQD34" s="377"/>
      <c r="BQE34" s="377"/>
      <c r="BQF34" s="377"/>
      <c r="BQG34" s="377"/>
      <c r="BQH34" s="377"/>
      <c r="BQI34" s="377"/>
      <c r="BQJ34" s="377"/>
      <c r="BQK34" s="377"/>
      <c r="BQL34" s="377"/>
      <c r="BQM34" s="377"/>
      <c r="BQN34" s="377"/>
      <c r="BQO34" s="377"/>
      <c r="BQP34" s="377"/>
      <c r="BQQ34" s="377"/>
      <c r="BQR34" s="377"/>
      <c r="BQS34" s="377"/>
      <c r="BQT34" s="377"/>
      <c r="BQU34" s="377"/>
      <c r="BQV34" s="377"/>
      <c r="BQW34" s="377"/>
      <c r="BQX34" s="377"/>
      <c r="BQY34" s="377"/>
      <c r="BQZ34" s="377"/>
      <c r="BRA34" s="377"/>
      <c r="BRB34" s="377"/>
      <c r="BRC34" s="377"/>
      <c r="BRD34" s="377"/>
      <c r="BRE34" s="377"/>
      <c r="BRF34" s="377"/>
      <c r="BRG34" s="377"/>
      <c r="BRH34" s="377"/>
      <c r="BRI34" s="377"/>
      <c r="BRJ34" s="377"/>
      <c r="BRK34" s="377"/>
      <c r="BRL34" s="377"/>
      <c r="BRM34" s="377"/>
      <c r="BRN34" s="377"/>
      <c r="BRO34" s="377"/>
      <c r="BRP34" s="377"/>
      <c r="BRQ34" s="377"/>
      <c r="BRR34" s="377"/>
      <c r="BRS34" s="377"/>
      <c r="BRT34" s="377"/>
      <c r="BRU34" s="377"/>
      <c r="BRV34" s="377"/>
      <c r="BRW34" s="377"/>
      <c r="BRX34" s="377"/>
      <c r="BRY34" s="377"/>
      <c r="BRZ34" s="377"/>
      <c r="BSA34" s="377"/>
      <c r="BSB34" s="377"/>
      <c r="BSC34" s="377"/>
      <c r="BSD34" s="377"/>
      <c r="BSE34" s="377"/>
      <c r="BSF34" s="377"/>
      <c r="BSG34" s="377"/>
      <c r="BSH34" s="377"/>
      <c r="BSI34" s="377"/>
      <c r="BSJ34" s="377"/>
      <c r="BSK34" s="377"/>
      <c r="BSL34" s="377"/>
      <c r="BSM34" s="377"/>
      <c r="BSN34" s="377"/>
      <c r="BSO34" s="377"/>
      <c r="BSP34" s="377"/>
      <c r="BSQ34" s="377"/>
      <c r="BSR34" s="377"/>
      <c r="BSS34" s="377"/>
      <c r="BST34" s="377"/>
      <c r="BSU34" s="377"/>
      <c r="BSV34" s="377"/>
      <c r="BSW34" s="377"/>
      <c r="BSX34" s="377"/>
      <c r="BSY34" s="377"/>
      <c r="BSZ34" s="377"/>
      <c r="BTA34" s="377"/>
      <c r="BTB34" s="377"/>
      <c r="BTC34" s="377"/>
      <c r="BTD34" s="377"/>
      <c r="BTE34" s="377"/>
      <c r="BTF34" s="377"/>
      <c r="BTG34" s="377"/>
      <c r="BTH34" s="377"/>
      <c r="BTI34" s="377"/>
      <c r="BTJ34" s="377"/>
      <c r="BTK34" s="377"/>
      <c r="BTL34" s="377"/>
      <c r="BTM34" s="377"/>
      <c r="BTN34" s="377"/>
      <c r="BTO34" s="377"/>
      <c r="BTP34" s="377"/>
      <c r="BTQ34" s="377"/>
      <c r="BTR34" s="377"/>
      <c r="BTS34" s="377"/>
      <c r="BTT34" s="377"/>
      <c r="BTU34" s="377"/>
      <c r="BTV34" s="377"/>
      <c r="BTW34" s="377"/>
      <c r="BTX34" s="377"/>
      <c r="BTY34" s="377"/>
      <c r="BTZ34" s="377"/>
      <c r="BUA34" s="377"/>
      <c r="BUB34" s="377"/>
      <c r="BUC34" s="377"/>
      <c r="BUD34" s="377"/>
      <c r="BUE34" s="377"/>
      <c r="BUF34" s="377"/>
      <c r="BUG34" s="377"/>
      <c r="BUH34" s="377"/>
      <c r="BUI34" s="377"/>
      <c r="BUJ34" s="377"/>
      <c r="BUK34" s="377"/>
      <c r="BUL34" s="377"/>
      <c r="BUM34" s="377"/>
      <c r="BUN34" s="377"/>
      <c r="BUO34" s="377"/>
      <c r="BUP34" s="377"/>
      <c r="BUQ34" s="377"/>
      <c r="BUR34" s="377"/>
      <c r="BUS34" s="377"/>
      <c r="BUT34" s="377"/>
      <c r="BUU34" s="377"/>
      <c r="BUV34" s="377"/>
      <c r="BUW34" s="377"/>
      <c r="BUX34" s="377"/>
      <c r="BUY34" s="377"/>
      <c r="BUZ34" s="377"/>
      <c r="BVA34" s="377"/>
      <c r="BVB34" s="377"/>
      <c r="BVC34" s="377"/>
      <c r="BVD34" s="377"/>
      <c r="BVE34" s="377"/>
      <c r="BVF34" s="377"/>
      <c r="BVG34" s="377"/>
      <c r="BVH34" s="377"/>
      <c r="BVI34" s="377"/>
      <c r="BVJ34" s="377"/>
      <c r="BVK34" s="377"/>
      <c r="BVL34" s="377"/>
      <c r="BVM34" s="377"/>
      <c r="BVN34" s="377"/>
      <c r="BVO34" s="377"/>
      <c r="BVP34" s="377"/>
      <c r="BVQ34" s="377"/>
      <c r="BVR34" s="377"/>
      <c r="BVS34" s="377"/>
      <c r="BVT34" s="377"/>
      <c r="BVU34" s="377"/>
      <c r="BVV34" s="377"/>
      <c r="BVW34" s="377"/>
      <c r="BVX34" s="377"/>
      <c r="BVY34" s="377"/>
      <c r="BVZ34" s="377"/>
      <c r="BWA34" s="377"/>
      <c r="BWB34" s="377"/>
      <c r="BWC34" s="377"/>
      <c r="BWD34" s="377"/>
      <c r="BWE34" s="377"/>
      <c r="BWF34" s="377"/>
      <c r="BWG34" s="377"/>
      <c r="BWH34" s="377"/>
      <c r="BWI34" s="377"/>
      <c r="BWJ34" s="377"/>
      <c r="BWK34" s="377"/>
      <c r="BWL34" s="377"/>
      <c r="BWM34" s="377"/>
      <c r="BWN34" s="377"/>
      <c r="BWO34" s="377"/>
      <c r="BWP34" s="377"/>
      <c r="BWQ34" s="377"/>
      <c r="BWR34" s="377"/>
      <c r="BWS34" s="377"/>
      <c r="BWT34" s="377"/>
      <c r="BWU34" s="377"/>
      <c r="BWV34" s="377"/>
      <c r="BWW34" s="377"/>
      <c r="BWX34" s="377"/>
      <c r="BWY34" s="377"/>
      <c r="BWZ34" s="377"/>
      <c r="BXA34" s="377"/>
      <c r="BXB34" s="377"/>
      <c r="BXC34" s="377"/>
      <c r="BXD34" s="377"/>
      <c r="BXE34" s="377"/>
      <c r="BXF34" s="377"/>
      <c r="BXG34" s="377"/>
      <c r="BXH34" s="377"/>
      <c r="BXI34" s="377"/>
      <c r="BXJ34" s="377"/>
      <c r="BXK34" s="377"/>
      <c r="BXL34" s="377"/>
      <c r="BXM34" s="377"/>
      <c r="BXN34" s="377"/>
      <c r="BXO34" s="377"/>
      <c r="BXP34" s="377"/>
      <c r="BXQ34" s="377"/>
      <c r="BXR34" s="377"/>
      <c r="BXS34" s="377"/>
      <c r="BXT34" s="377"/>
      <c r="BXU34" s="377"/>
      <c r="BXV34" s="377"/>
      <c r="BXW34" s="377"/>
      <c r="BXX34" s="377"/>
      <c r="BXY34" s="377"/>
      <c r="BXZ34" s="377"/>
      <c r="BYA34" s="377"/>
      <c r="BYB34" s="377"/>
      <c r="BYC34" s="377"/>
      <c r="BYD34" s="377"/>
      <c r="BYE34" s="377"/>
      <c r="BYF34" s="377"/>
      <c r="BYG34" s="377"/>
      <c r="BYH34" s="377"/>
      <c r="BYI34" s="377"/>
      <c r="BYJ34" s="377"/>
      <c r="BYK34" s="377"/>
      <c r="BYL34" s="377"/>
      <c r="BYM34" s="377"/>
      <c r="BYN34" s="377"/>
      <c r="BYO34" s="377"/>
      <c r="BYP34" s="377"/>
      <c r="BYQ34" s="377"/>
      <c r="BYR34" s="377"/>
      <c r="BYS34" s="377"/>
      <c r="BYT34" s="377"/>
      <c r="BYU34" s="377"/>
      <c r="BYV34" s="377"/>
      <c r="BYW34" s="377"/>
      <c r="BYX34" s="377"/>
      <c r="BYY34" s="377"/>
      <c r="BYZ34" s="377"/>
      <c r="BZA34" s="377"/>
      <c r="BZB34" s="377"/>
      <c r="BZC34" s="377"/>
      <c r="BZD34" s="377"/>
      <c r="BZE34" s="377"/>
      <c r="BZF34" s="377"/>
      <c r="BZG34" s="377"/>
      <c r="BZH34" s="377"/>
      <c r="BZI34" s="377"/>
      <c r="BZJ34" s="377"/>
      <c r="BZK34" s="377"/>
      <c r="BZL34" s="377"/>
      <c r="BZM34" s="377"/>
      <c r="BZN34" s="377"/>
      <c r="BZO34" s="377"/>
      <c r="BZP34" s="377"/>
      <c r="BZQ34" s="377"/>
      <c r="BZR34" s="377"/>
      <c r="BZS34" s="377"/>
      <c r="BZT34" s="377"/>
      <c r="BZU34" s="377"/>
      <c r="BZV34" s="377"/>
      <c r="BZW34" s="377"/>
      <c r="BZX34" s="377"/>
      <c r="BZY34" s="377"/>
      <c r="BZZ34" s="377"/>
      <c r="CAA34" s="377"/>
      <c r="CAB34" s="377"/>
      <c r="CAC34" s="377"/>
      <c r="CAD34" s="377"/>
      <c r="CAE34" s="377"/>
      <c r="CAF34" s="377"/>
      <c r="CAG34" s="377"/>
      <c r="CAH34" s="377"/>
      <c r="CAI34" s="377"/>
      <c r="CAJ34" s="377"/>
      <c r="CAK34" s="377"/>
      <c r="CAL34" s="377"/>
      <c r="CAM34" s="377"/>
      <c r="CAN34" s="377"/>
      <c r="CAO34" s="377"/>
      <c r="CAP34" s="377"/>
      <c r="CAQ34" s="377"/>
      <c r="CAR34" s="377"/>
      <c r="CAS34" s="377"/>
      <c r="CAT34" s="377"/>
      <c r="CAU34" s="377"/>
      <c r="CAV34" s="377"/>
      <c r="CAW34" s="377"/>
      <c r="CAX34" s="377"/>
      <c r="CAY34" s="377"/>
      <c r="CAZ34" s="377"/>
      <c r="CBA34" s="377"/>
      <c r="CBB34" s="377"/>
      <c r="CBC34" s="377"/>
      <c r="CBD34" s="377"/>
      <c r="CBE34" s="377"/>
      <c r="CBF34" s="377"/>
      <c r="CBG34" s="377"/>
      <c r="CBH34" s="377"/>
      <c r="CBI34" s="377"/>
      <c r="CBJ34" s="377"/>
      <c r="CBK34" s="377"/>
      <c r="CBL34" s="377"/>
      <c r="CBM34" s="377"/>
      <c r="CBN34" s="377"/>
      <c r="CBO34" s="377"/>
      <c r="CBP34" s="377"/>
      <c r="CBQ34" s="377"/>
      <c r="CBR34" s="377"/>
      <c r="CBS34" s="377"/>
      <c r="CBT34" s="377"/>
      <c r="CBU34" s="377"/>
      <c r="CBV34" s="377"/>
      <c r="CBW34" s="377"/>
      <c r="CBX34" s="377"/>
      <c r="CBY34" s="377"/>
      <c r="CBZ34" s="377"/>
      <c r="CCA34" s="377"/>
      <c r="CCB34" s="377"/>
      <c r="CCC34" s="377"/>
      <c r="CCD34" s="377"/>
      <c r="CCE34" s="377"/>
      <c r="CCF34" s="377"/>
      <c r="CCG34" s="377"/>
      <c r="CCH34" s="377"/>
      <c r="CCI34" s="377"/>
      <c r="CCJ34" s="377"/>
      <c r="CCK34" s="377"/>
      <c r="CCL34" s="377"/>
      <c r="CCM34" s="377"/>
      <c r="CCN34" s="377"/>
      <c r="CCO34" s="377"/>
      <c r="CCP34" s="377"/>
      <c r="CCQ34" s="377"/>
      <c r="CCR34" s="377"/>
      <c r="CCS34" s="377"/>
      <c r="CCT34" s="377"/>
      <c r="CCU34" s="377"/>
      <c r="CCV34" s="377"/>
      <c r="CCW34" s="377"/>
      <c r="CCX34" s="377"/>
      <c r="CCY34" s="377"/>
      <c r="CCZ34" s="377"/>
      <c r="CDA34" s="377"/>
      <c r="CDB34" s="377"/>
      <c r="CDC34" s="377"/>
      <c r="CDD34" s="377"/>
      <c r="CDE34" s="377"/>
      <c r="CDF34" s="377"/>
      <c r="CDG34" s="377"/>
      <c r="CDH34" s="377"/>
      <c r="CDI34" s="377"/>
      <c r="CDJ34" s="377"/>
      <c r="CDK34" s="377"/>
      <c r="CDL34" s="377"/>
      <c r="CDM34" s="377"/>
      <c r="CDN34" s="377"/>
      <c r="CDO34" s="377"/>
      <c r="CDP34" s="377"/>
      <c r="CDQ34" s="377"/>
      <c r="CDR34" s="377"/>
      <c r="CDS34" s="377"/>
      <c r="CDT34" s="377"/>
      <c r="CDU34" s="377"/>
      <c r="CDV34" s="377"/>
      <c r="CDW34" s="377"/>
      <c r="CDX34" s="377"/>
      <c r="CDY34" s="377"/>
      <c r="CDZ34" s="377"/>
      <c r="CEA34" s="377"/>
      <c r="CEB34" s="377"/>
      <c r="CEC34" s="377"/>
      <c r="CED34" s="377"/>
      <c r="CEE34" s="377"/>
      <c r="CEF34" s="377"/>
      <c r="CEG34" s="377"/>
      <c r="CEH34" s="377"/>
      <c r="CEI34" s="377"/>
      <c r="CEJ34" s="377"/>
      <c r="CEK34" s="377"/>
      <c r="CEL34" s="377"/>
      <c r="CEM34" s="377"/>
      <c r="CEN34" s="377"/>
      <c r="CEO34" s="377"/>
      <c r="CEP34" s="377"/>
      <c r="CEQ34" s="377"/>
      <c r="CER34" s="377"/>
      <c r="CES34" s="377"/>
      <c r="CET34" s="377"/>
      <c r="CEU34" s="377"/>
      <c r="CEV34" s="377"/>
      <c r="CEW34" s="377"/>
      <c r="CEX34" s="377"/>
      <c r="CEY34" s="377"/>
      <c r="CEZ34" s="377"/>
      <c r="CFA34" s="377"/>
      <c r="CFB34" s="377"/>
      <c r="CFC34" s="377"/>
      <c r="CFD34" s="377"/>
      <c r="CFE34" s="377"/>
      <c r="CFF34" s="377"/>
      <c r="CFG34" s="377"/>
      <c r="CFH34" s="377"/>
      <c r="CFI34" s="377"/>
      <c r="CFJ34" s="377"/>
      <c r="CFK34" s="377"/>
      <c r="CFL34" s="377"/>
      <c r="CFM34" s="377"/>
      <c r="CFN34" s="377"/>
      <c r="CFO34" s="377"/>
      <c r="CFP34" s="377"/>
      <c r="CFQ34" s="377"/>
      <c r="CFR34" s="377"/>
      <c r="CFS34" s="377"/>
      <c r="CFT34" s="377"/>
      <c r="CFU34" s="377"/>
      <c r="CFV34" s="377"/>
      <c r="CFW34" s="377"/>
      <c r="CFX34" s="377"/>
      <c r="CFY34" s="377"/>
      <c r="CFZ34" s="377"/>
      <c r="CGA34" s="377"/>
      <c r="CGB34" s="377"/>
      <c r="CGC34" s="377"/>
      <c r="CGD34" s="377"/>
      <c r="CGE34" s="377"/>
      <c r="CGF34" s="377"/>
      <c r="CGG34" s="377"/>
      <c r="CGH34" s="377"/>
      <c r="CGI34" s="377"/>
      <c r="CGJ34" s="377"/>
      <c r="CGK34" s="377"/>
      <c r="CGL34" s="377"/>
      <c r="CGM34" s="377"/>
      <c r="CGN34" s="377"/>
      <c r="CGO34" s="377"/>
      <c r="CGP34" s="377"/>
      <c r="CGQ34" s="377"/>
      <c r="CGR34" s="377"/>
      <c r="CGS34" s="377"/>
      <c r="CGT34" s="377"/>
      <c r="CGU34" s="377"/>
      <c r="CGV34" s="377"/>
      <c r="CGW34" s="377"/>
      <c r="CGX34" s="377"/>
      <c r="CGY34" s="377"/>
      <c r="CGZ34" s="377"/>
      <c r="CHA34" s="377"/>
      <c r="CHB34" s="377"/>
      <c r="CHC34" s="377"/>
      <c r="CHD34" s="377"/>
      <c r="CHE34" s="377"/>
      <c r="CHF34" s="377"/>
      <c r="CHG34" s="377"/>
      <c r="CHH34" s="377"/>
      <c r="CHI34" s="377"/>
      <c r="CHJ34" s="377"/>
      <c r="CHK34" s="377"/>
      <c r="CHL34" s="377"/>
      <c r="CHM34" s="377"/>
      <c r="CHN34" s="377"/>
      <c r="CHO34" s="377"/>
      <c r="CHP34" s="377"/>
      <c r="CHQ34" s="377"/>
      <c r="CHR34" s="377"/>
      <c r="CHS34" s="377"/>
      <c r="CHT34" s="377"/>
      <c r="CHU34" s="377"/>
      <c r="CHV34" s="377"/>
      <c r="CHW34" s="377"/>
      <c r="CHX34" s="377"/>
      <c r="CHY34" s="377"/>
      <c r="CHZ34" s="377"/>
      <c r="CIA34" s="377"/>
      <c r="CIB34" s="377"/>
      <c r="CIC34" s="377"/>
      <c r="CID34" s="377"/>
      <c r="CIE34" s="377"/>
      <c r="CIF34" s="377"/>
      <c r="CIG34" s="377"/>
      <c r="CIH34" s="377"/>
      <c r="CII34" s="377"/>
      <c r="CIJ34" s="377"/>
      <c r="CIK34" s="377"/>
      <c r="CIL34" s="377"/>
      <c r="CIM34" s="377"/>
      <c r="CIN34" s="377"/>
      <c r="CIO34" s="377"/>
      <c r="CIP34" s="377"/>
      <c r="CIQ34" s="377"/>
      <c r="CIR34" s="377"/>
      <c r="CIS34" s="377"/>
      <c r="CIT34" s="377"/>
      <c r="CIU34" s="377"/>
      <c r="CIV34" s="377"/>
      <c r="CIW34" s="377"/>
      <c r="CIX34" s="377"/>
      <c r="CIY34" s="377"/>
      <c r="CIZ34" s="377"/>
      <c r="CJA34" s="377"/>
      <c r="CJB34" s="377"/>
      <c r="CJC34" s="377"/>
      <c r="CJD34" s="377"/>
      <c r="CJE34" s="377"/>
      <c r="CJF34" s="377"/>
      <c r="CJG34" s="377"/>
      <c r="CJH34" s="377"/>
      <c r="CJI34" s="377"/>
      <c r="CJJ34" s="377"/>
      <c r="CJK34" s="377"/>
      <c r="CJL34" s="377"/>
      <c r="CJM34" s="377"/>
      <c r="CJN34" s="377"/>
      <c r="CJO34" s="377"/>
      <c r="CJP34" s="377"/>
      <c r="CJQ34" s="377"/>
      <c r="CJR34" s="377"/>
      <c r="CJS34" s="377"/>
      <c r="CJT34" s="377"/>
      <c r="CJU34" s="377"/>
      <c r="CJV34" s="377"/>
      <c r="CJW34" s="377"/>
      <c r="CJX34" s="377"/>
      <c r="CJY34" s="377"/>
      <c r="CJZ34" s="377"/>
      <c r="CKA34" s="377"/>
      <c r="CKB34" s="377"/>
      <c r="CKC34" s="377"/>
      <c r="CKD34" s="377"/>
      <c r="CKE34" s="377"/>
      <c r="CKF34" s="377"/>
      <c r="CKG34" s="377"/>
      <c r="CKH34" s="377"/>
      <c r="CKI34" s="377"/>
      <c r="CKJ34" s="377"/>
      <c r="CKK34" s="377"/>
      <c r="CKL34" s="377"/>
      <c r="CKM34" s="377"/>
      <c r="CKN34" s="377"/>
      <c r="CKO34" s="377"/>
      <c r="CKP34" s="377"/>
      <c r="CKQ34" s="377"/>
      <c r="CKR34" s="377"/>
      <c r="CKS34" s="377"/>
      <c r="CKT34" s="377"/>
      <c r="CKU34" s="377"/>
      <c r="CKV34" s="377"/>
      <c r="CKW34" s="377"/>
      <c r="CKX34" s="377"/>
      <c r="CKY34" s="377"/>
      <c r="CKZ34" s="377"/>
      <c r="CLA34" s="377"/>
      <c r="CLB34" s="377"/>
      <c r="CLC34" s="377"/>
      <c r="CLD34" s="377"/>
      <c r="CLE34" s="377"/>
      <c r="CLF34" s="377"/>
      <c r="CLG34" s="377"/>
      <c r="CLH34" s="377"/>
      <c r="CLI34" s="377"/>
      <c r="CLJ34" s="377"/>
      <c r="CLK34" s="377"/>
      <c r="CLL34" s="377"/>
      <c r="CLM34" s="377"/>
      <c r="CLN34" s="377"/>
      <c r="CLO34" s="377"/>
      <c r="CLP34" s="377"/>
      <c r="CLQ34" s="377"/>
      <c r="CLR34" s="377"/>
      <c r="CLS34" s="377"/>
      <c r="CLT34" s="377"/>
      <c r="CLU34" s="377"/>
      <c r="CLV34" s="377"/>
      <c r="CLW34" s="377"/>
      <c r="CLX34" s="377"/>
      <c r="CLY34" s="377"/>
      <c r="CLZ34" s="377"/>
      <c r="CMA34" s="377"/>
      <c r="CMB34" s="377"/>
      <c r="CMC34" s="377"/>
      <c r="CMD34" s="377"/>
      <c r="CME34" s="377"/>
      <c r="CMF34" s="377"/>
      <c r="CMG34" s="377"/>
      <c r="CMH34" s="377"/>
      <c r="CMI34" s="377"/>
      <c r="CMJ34" s="377"/>
      <c r="CMK34" s="377"/>
      <c r="CML34" s="377"/>
      <c r="CMM34" s="377"/>
      <c r="CMN34" s="377"/>
      <c r="CMO34" s="377"/>
      <c r="CMP34" s="377"/>
      <c r="CMQ34" s="377"/>
      <c r="CMR34" s="377"/>
      <c r="CMS34" s="377"/>
      <c r="CMT34" s="377"/>
      <c r="CMU34" s="377"/>
      <c r="CMV34" s="377"/>
      <c r="CMW34" s="377"/>
      <c r="CMX34" s="377"/>
      <c r="CMY34" s="377"/>
      <c r="CMZ34" s="377"/>
      <c r="CNA34" s="377"/>
      <c r="CNB34" s="377"/>
      <c r="CNC34" s="377"/>
      <c r="CND34" s="377"/>
      <c r="CNE34" s="377"/>
      <c r="CNF34" s="377"/>
      <c r="CNG34" s="377"/>
      <c r="CNH34" s="377"/>
      <c r="CNI34" s="377"/>
      <c r="CNJ34" s="377"/>
      <c r="CNK34" s="377"/>
      <c r="CNL34" s="377"/>
      <c r="CNM34" s="377"/>
      <c r="CNN34" s="377"/>
      <c r="CNO34" s="377"/>
      <c r="CNP34" s="377"/>
      <c r="CNQ34" s="377"/>
      <c r="CNR34" s="377"/>
      <c r="CNS34" s="377"/>
      <c r="CNT34" s="377"/>
      <c r="CNU34" s="377"/>
      <c r="CNV34" s="377"/>
      <c r="CNW34" s="377"/>
      <c r="CNX34" s="377"/>
      <c r="CNY34" s="377"/>
      <c r="CNZ34" s="377"/>
      <c r="COA34" s="377"/>
      <c r="COB34" s="377"/>
      <c r="COC34" s="377"/>
      <c r="COD34" s="377"/>
      <c r="COE34" s="377"/>
      <c r="COF34" s="377"/>
      <c r="COG34" s="377"/>
      <c r="COH34" s="377"/>
      <c r="COI34" s="377"/>
      <c r="COJ34" s="377"/>
      <c r="COK34" s="377"/>
      <c r="COL34" s="377"/>
      <c r="COM34" s="377"/>
      <c r="CON34" s="377"/>
      <c r="COO34" s="377"/>
      <c r="COP34" s="377"/>
      <c r="COQ34" s="377"/>
      <c r="COR34" s="377"/>
      <c r="COS34" s="377"/>
      <c r="COT34" s="377"/>
      <c r="COU34" s="377"/>
      <c r="COV34" s="377"/>
      <c r="COW34" s="377"/>
      <c r="COX34" s="377"/>
      <c r="COY34" s="377"/>
      <c r="COZ34" s="377"/>
      <c r="CPA34" s="377"/>
      <c r="CPB34" s="377"/>
      <c r="CPC34" s="377"/>
      <c r="CPD34" s="377"/>
      <c r="CPE34" s="377"/>
      <c r="CPF34" s="377"/>
      <c r="CPG34" s="377"/>
      <c r="CPH34" s="377"/>
      <c r="CPI34" s="377"/>
      <c r="CPJ34" s="377"/>
      <c r="CPK34" s="377"/>
      <c r="CPL34" s="377"/>
      <c r="CPM34" s="377"/>
      <c r="CPN34" s="377"/>
      <c r="CPO34" s="377"/>
      <c r="CPP34" s="377"/>
      <c r="CPQ34" s="377"/>
      <c r="CPR34" s="377"/>
      <c r="CPS34" s="377"/>
      <c r="CPT34" s="377"/>
      <c r="CPU34" s="377"/>
      <c r="CPV34" s="377"/>
      <c r="CPW34" s="377"/>
      <c r="CPX34" s="377"/>
      <c r="CPY34" s="377"/>
      <c r="CPZ34" s="377"/>
      <c r="CQA34" s="377"/>
      <c r="CQB34" s="377"/>
      <c r="CQC34" s="377"/>
      <c r="CQD34" s="377"/>
      <c r="CQE34" s="377"/>
      <c r="CQF34" s="377"/>
      <c r="CQG34" s="377"/>
      <c r="CQH34" s="377"/>
      <c r="CQI34" s="377"/>
      <c r="CQJ34" s="377"/>
      <c r="CQK34" s="377"/>
      <c r="CQL34" s="377"/>
      <c r="CQM34" s="377"/>
      <c r="CQN34" s="377"/>
      <c r="CQO34" s="377"/>
      <c r="CQP34" s="377"/>
      <c r="CQQ34" s="377"/>
      <c r="CQR34" s="377"/>
      <c r="CQS34" s="377"/>
      <c r="CQT34" s="377"/>
      <c r="CQU34" s="377"/>
      <c r="CQV34" s="377"/>
      <c r="CQW34" s="377"/>
      <c r="CQX34" s="377"/>
      <c r="CQY34" s="377"/>
      <c r="CQZ34" s="377"/>
      <c r="CRA34" s="377"/>
      <c r="CRB34" s="377"/>
      <c r="CRC34" s="377"/>
      <c r="CRD34" s="377"/>
      <c r="CRE34" s="377"/>
      <c r="CRF34" s="377"/>
      <c r="CRG34" s="377"/>
      <c r="CRH34" s="377"/>
      <c r="CRI34" s="377"/>
      <c r="CRJ34" s="377"/>
      <c r="CRK34" s="377"/>
      <c r="CRL34" s="377"/>
      <c r="CRM34" s="377"/>
      <c r="CRN34" s="377"/>
      <c r="CRO34" s="377"/>
      <c r="CRP34" s="377"/>
      <c r="CRQ34" s="377"/>
      <c r="CRR34" s="377"/>
      <c r="CRS34" s="377"/>
      <c r="CRT34" s="377"/>
      <c r="CRU34" s="377"/>
      <c r="CRV34" s="377"/>
      <c r="CRW34" s="377"/>
      <c r="CRX34" s="377"/>
      <c r="CRY34" s="377"/>
      <c r="CRZ34" s="377"/>
      <c r="CSA34" s="377"/>
      <c r="CSB34" s="377"/>
      <c r="CSC34" s="377"/>
      <c r="CSD34" s="377"/>
      <c r="CSE34" s="377"/>
      <c r="CSF34" s="377"/>
      <c r="CSG34" s="377"/>
      <c r="CSH34" s="377"/>
      <c r="CSI34" s="377"/>
      <c r="CSJ34" s="377"/>
      <c r="CSK34" s="377"/>
      <c r="CSL34" s="377"/>
      <c r="CSM34" s="377"/>
      <c r="CSN34" s="377"/>
      <c r="CSO34" s="377"/>
      <c r="CSP34" s="377"/>
      <c r="CSQ34" s="377"/>
      <c r="CSR34" s="377"/>
      <c r="CSS34" s="377"/>
      <c r="CST34" s="377"/>
      <c r="CSU34" s="377"/>
      <c r="CSV34" s="377"/>
      <c r="CSW34" s="377"/>
      <c r="CSX34" s="377"/>
      <c r="CSY34" s="377"/>
      <c r="CSZ34" s="377"/>
      <c r="CTA34" s="377"/>
      <c r="CTB34" s="377"/>
      <c r="CTC34" s="377"/>
      <c r="CTD34" s="377"/>
      <c r="CTE34" s="377"/>
      <c r="CTF34" s="377"/>
      <c r="CTG34" s="377"/>
      <c r="CTH34" s="377"/>
      <c r="CTI34" s="377"/>
      <c r="CTJ34" s="377"/>
      <c r="CTK34" s="377"/>
      <c r="CTL34" s="377"/>
      <c r="CTM34" s="377"/>
      <c r="CTN34" s="377"/>
      <c r="CTO34" s="377"/>
      <c r="CTP34" s="377"/>
      <c r="CTQ34" s="377"/>
      <c r="CTR34" s="377"/>
      <c r="CTS34" s="377"/>
      <c r="CTT34" s="377"/>
      <c r="CTU34" s="377"/>
      <c r="CTV34" s="377"/>
      <c r="CTW34" s="377"/>
      <c r="CTX34" s="377"/>
      <c r="CTY34" s="377"/>
      <c r="CTZ34" s="377"/>
      <c r="CUA34" s="377"/>
      <c r="CUB34" s="377"/>
      <c r="CUC34" s="377"/>
      <c r="CUD34" s="377"/>
      <c r="CUE34" s="377"/>
      <c r="CUF34" s="377"/>
      <c r="CUG34" s="377"/>
      <c r="CUH34" s="377"/>
      <c r="CUI34" s="377"/>
      <c r="CUJ34" s="377"/>
      <c r="CUK34" s="377"/>
      <c r="CUL34" s="377"/>
      <c r="CUM34" s="377"/>
      <c r="CUN34" s="377"/>
      <c r="CUO34" s="377"/>
      <c r="CUP34" s="377"/>
      <c r="CUQ34" s="377"/>
      <c r="CUR34" s="377"/>
      <c r="CUS34" s="377"/>
      <c r="CUT34" s="377"/>
      <c r="CUU34" s="377"/>
      <c r="CUV34" s="377"/>
      <c r="CUW34" s="377"/>
      <c r="CUX34" s="377"/>
      <c r="CUY34" s="377"/>
      <c r="CUZ34" s="377"/>
      <c r="CVA34" s="377"/>
      <c r="CVB34" s="377"/>
      <c r="CVC34" s="377"/>
      <c r="CVD34" s="377"/>
      <c r="CVE34" s="377"/>
      <c r="CVF34" s="377"/>
      <c r="CVG34" s="377"/>
      <c r="CVH34" s="377"/>
      <c r="CVI34" s="377"/>
      <c r="CVJ34" s="377"/>
      <c r="CVK34" s="377"/>
      <c r="CVL34" s="377"/>
      <c r="CVM34" s="377"/>
      <c r="CVN34" s="377"/>
      <c r="CVO34" s="377"/>
      <c r="CVP34" s="377"/>
      <c r="CVQ34" s="377"/>
      <c r="CVR34" s="377"/>
      <c r="CVS34" s="377"/>
      <c r="CVT34" s="377"/>
      <c r="CVU34" s="377"/>
      <c r="CVV34" s="377"/>
      <c r="CVW34" s="377"/>
      <c r="CVX34" s="377"/>
      <c r="CVY34" s="377"/>
      <c r="CVZ34" s="377"/>
      <c r="CWA34" s="377"/>
      <c r="CWB34" s="377"/>
      <c r="CWC34" s="377"/>
      <c r="CWD34" s="377"/>
      <c r="CWE34" s="377"/>
      <c r="CWF34" s="377"/>
      <c r="CWG34" s="377"/>
      <c r="CWH34" s="377"/>
      <c r="CWI34" s="377"/>
      <c r="CWJ34" s="377"/>
      <c r="CWK34" s="377"/>
      <c r="CWL34" s="377"/>
      <c r="CWM34" s="377"/>
      <c r="CWN34" s="377"/>
      <c r="CWO34" s="377"/>
      <c r="CWP34" s="377"/>
      <c r="CWQ34" s="377"/>
      <c r="CWR34" s="377"/>
      <c r="CWS34" s="377"/>
      <c r="CWT34" s="377"/>
      <c r="CWU34" s="377"/>
      <c r="CWV34" s="377"/>
      <c r="CWW34" s="377"/>
      <c r="CWX34" s="377"/>
      <c r="CWY34" s="377"/>
      <c r="CWZ34" s="377"/>
      <c r="CXA34" s="377"/>
      <c r="CXB34" s="377"/>
      <c r="CXC34" s="377"/>
      <c r="CXD34" s="377"/>
      <c r="CXE34" s="377"/>
      <c r="CXF34" s="377"/>
      <c r="CXG34" s="377"/>
      <c r="CXH34" s="377"/>
      <c r="CXI34" s="377"/>
      <c r="CXJ34" s="377"/>
      <c r="CXK34" s="377"/>
      <c r="CXL34" s="377"/>
      <c r="CXM34" s="377"/>
      <c r="CXN34" s="377"/>
      <c r="CXO34" s="377"/>
      <c r="CXP34" s="377"/>
      <c r="CXQ34" s="377"/>
      <c r="CXR34" s="377"/>
      <c r="CXS34" s="377"/>
      <c r="CXT34" s="377"/>
      <c r="CXU34" s="377"/>
      <c r="CXV34" s="377"/>
      <c r="CXW34" s="377"/>
      <c r="CXX34" s="377"/>
      <c r="CXY34" s="377"/>
      <c r="CXZ34" s="377"/>
      <c r="CYA34" s="377"/>
      <c r="CYB34" s="377"/>
      <c r="CYC34" s="377"/>
      <c r="CYD34" s="377"/>
      <c r="CYE34" s="377"/>
      <c r="CYF34" s="377"/>
      <c r="CYG34" s="377"/>
      <c r="CYH34" s="377"/>
      <c r="CYI34" s="377"/>
      <c r="CYJ34" s="377"/>
      <c r="CYK34" s="377"/>
      <c r="CYL34" s="377"/>
      <c r="CYM34" s="377"/>
      <c r="CYN34" s="377"/>
      <c r="CYO34" s="377"/>
      <c r="CYP34" s="377"/>
      <c r="CYQ34" s="377"/>
      <c r="CYR34" s="377"/>
      <c r="CYS34" s="377"/>
      <c r="CYT34" s="377"/>
      <c r="CYU34" s="377"/>
      <c r="CYV34" s="377"/>
      <c r="CYW34" s="377"/>
      <c r="CYX34" s="377"/>
      <c r="CYY34" s="377"/>
      <c r="CYZ34" s="377"/>
      <c r="CZA34" s="377"/>
      <c r="CZB34" s="377"/>
      <c r="CZC34" s="377"/>
      <c r="CZD34" s="377"/>
      <c r="CZE34" s="377"/>
      <c r="CZF34" s="377"/>
      <c r="CZG34" s="377"/>
      <c r="CZH34" s="377"/>
      <c r="CZI34" s="377"/>
      <c r="CZJ34" s="377"/>
      <c r="CZK34" s="377"/>
      <c r="CZL34" s="377"/>
      <c r="CZM34" s="377"/>
      <c r="CZN34" s="377"/>
      <c r="CZO34" s="377"/>
      <c r="CZP34" s="377"/>
      <c r="CZQ34" s="377"/>
      <c r="CZR34" s="377"/>
      <c r="CZS34" s="377"/>
      <c r="CZT34" s="377"/>
      <c r="CZU34" s="377"/>
      <c r="CZV34" s="377"/>
      <c r="CZW34" s="377"/>
      <c r="CZX34" s="377"/>
      <c r="CZY34" s="377"/>
      <c r="CZZ34" s="377"/>
      <c r="DAA34" s="377"/>
      <c r="DAB34" s="377"/>
      <c r="DAC34" s="377"/>
      <c r="DAD34" s="377"/>
      <c r="DAE34" s="377"/>
      <c r="DAF34" s="377"/>
      <c r="DAG34" s="377"/>
      <c r="DAH34" s="377"/>
      <c r="DAI34" s="377"/>
      <c r="DAJ34" s="377"/>
      <c r="DAK34" s="377"/>
      <c r="DAL34" s="377"/>
      <c r="DAM34" s="377"/>
      <c r="DAN34" s="377"/>
      <c r="DAO34" s="377"/>
      <c r="DAP34" s="377"/>
      <c r="DAQ34" s="377"/>
      <c r="DAR34" s="377"/>
      <c r="DAS34" s="377"/>
      <c r="DAT34" s="377"/>
      <c r="DAU34" s="377"/>
      <c r="DAV34" s="377"/>
      <c r="DAW34" s="377"/>
      <c r="DAX34" s="377"/>
      <c r="DAY34" s="377"/>
      <c r="DAZ34" s="377"/>
      <c r="DBA34" s="377"/>
      <c r="DBB34" s="377"/>
      <c r="DBC34" s="377"/>
      <c r="DBD34" s="377"/>
      <c r="DBE34" s="377"/>
      <c r="DBF34" s="377"/>
      <c r="DBG34" s="377"/>
      <c r="DBH34" s="377"/>
      <c r="DBI34" s="377"/>
      <c r="DBJ34" s="377"/>
      <c r="DBK34" s="377"/>
      <c r="DBL34" s="377"/>
      <c r="DBM34" s="377"/>
      <c r="DBN34" s="377"/>
      <c r="DBO34" s="377"/>
      <c r="DBP34" s="377"/>
      <c r="DBQ34" s="377"/>
      <c r="DBR34" s="377"/>
      <c r="DBS34" s="377"/>
      <c r="DBT34" s="377"/>
      <c r="DBU34" s="377"/>
      <c r="DBV34" s="377"/>
      <c r="DBW34" s="377"/>
      <c r="DBX34" s="377"/>
      <c r="DBY34" s="377"/>
      <c r="DBZ34" s="377"/>
      <c r="DCA34" s="377"/>
      <c r="DCB34" s="377"/>
      <c r="DCC34" s="377"/>
      <c r="DCD34" s="377"/>
      <c r="DCE34" s="377"/>
      <c r="DCF34" s="377"/>
      <c r="DCG34" s="377"/>
      <c r="DCH34" s="377"/>
      <c r="DCI34" s="377"/>
      <c r="DCJ34" s="377"/>
      <c r="DCK34" s="377"/>
      <c r="DCL34" s="377"/>
      <c r="DCM34" s="377"/>
      <c r="DCN34" s="377"/>
      <c r="DCO34" s="377"/>
      <c r="DCP34" s="377"/>
      <c r="DCQ34" s="377"/>
      <c r="DCR34" s="377"/>
      <c r="DCS34" s="377"/>
      <c r="DCT34" s="377"/>
      <c r="DCU34" s="377"/>
      <c r="DCV34" s="377"/>
      <c r="DCW34" s="377"/>
      <c r="DCX34" s="377"/>
      <c r="DCY34" s="377"/>
      <c r="DCZ34" s="377"/>
      <c r="DDA34" s="377"/>
      <c r="DDB34" s="377"/>
      <c r="DDC34" s="377"/>
      <c r="DDD34" s="377"/>
      <c r="DDE34" s="377"/>
      <c r="DDF34" s="377"/>
      <c r="DDG34" s="377"/>
      <c r="DDH34" s="377"/>
      <c r="DDI34" s="377"/>
      <c r="DDJ34" s="377"/>
      <c r="DDK34" s="377"/>
      <c r="DDL34" s="377"/>
      <c r="DDM34" s="377"/>
      <c r="DDN34" s="377"/>
      <c r="DDO34" s="377"/>
      <c r="DDP34" s="377"/>
      <c r="DDQ34" s="377"/>
      <c r="DDR34" s="377"/>
      <c r="DDS34" s="377"/>
      <c r="DDT34" s="377"/>
      <c r="DDU34" s="377"/>
      <c r="DDV34" s="377"/>
      <c r="DDW34" s="377"/>
      <c r="DDX34" s="377"/>
      <c r="DDY34" s="377"/>
      <c r="DDZ34" s="377"/>
      <c r="DEA34" s="377"/>
      <c r="DEB34" s="377"/>
      <c r="DEC34" s="377"/>
      <c r="DED34" s="377"/>
      <c r="DEE34" s="377"/>
      <c r="DEF34" s="377"/>
      <c r="DEG34" s="377"/>
      <c r="DEH34" s="377"/>
      <c r="DEI34" s="377"/>
      <c r="DEJ34" s="377"/>
      <c r="DEK34" s="377"/>
      <c r="DEL34" s="377"/>
      <c r="DEM34" s="377"/>
      <c r="DEN34" s="377"/>
      <c r="DEO34" s="377"/>
      <c r="DEP34" s="377"/>
      <c r="DEQ34" s="377"/>
      <c r="DER34" s="377"/>
      <c r="DES34" s="377"/>
      <c r="DET34" s="377"/>
      <c r="DEU34" s="377"/>
      <c r="DEV34" s="377"/>
      <c r="DEW34" s="377"/>
      <c r="DEX34" s="377"/>
      <c r="DEY34" s="377"/>
      <c r="DEZ34" s="377"/>
      <c r="DFA34" s="377"/>
      <c r="DFB34" s="377"/>
      <c r="DFC34" s="377"/>
      <c r="DFD34" s="377"/>
      <c r="DFE34" s="377"/>
      <c r="DFF34" s="377"/>
      <c r="DFG34" s="377"/>
      <c r="DFH34" s="377"/>
      <c r="DFI34" s="377"/>
      <c r="DFJ34" s="377"/>
      <c r="DFK34" s="377"/>
      <c r="DFL34" s="377"/>
      <c r="DFM34" s="377"/>
      <c r="DFN34" s="377"/>
      <c r="DFO34" s="377"/>
      <c r="DFP34" s="377"/>
      <c r="DFQ34" s="377"/>
      <c r="DFR34" s="377"/>
      <c r="DFS34" s="377"/>
      <c r="DFT34" s="377"/>
      <c r="DFU34" s="377"/>
      <c r="DFV34" s="377"/>
      <c r="DFW34" s="377"/>
      <c r="DFX34" s="377"/>
      <c r="DFY34" s="377"/>
      <c r="DFZ34" s="377"/>
      <c r="DGA34" s="377"/>
      <c r="DGB34" s="377"/>
      <c r="DGC34" s="377"/>
      <c r="DGD34" s="377"/>
      <c r="DGE34" s="377"/>
      <c r="DGF34" s="377"/>
      <c r="DGG34" s="377"/>
      <c r="DGH34" s="377"/>
      <c r="DGI34" s="377"/>
      <c r="DGJ34" s="377"/>
      <c r="DGK34" s="377"/>
      <c r="DGL34" s="377"/>
      <c r="DGM34" s="377"/>
      <c r="DGN34" s="377"/>
      <c r="DGO34" s="377"/>
      <c r="DGP34" s="377"/>
      <c r="DGQ34" s="377"/>
      <c r="DGR34" s="377"/>
      <c r="DGS34" s="377"/>
      <c r="DGT34" s="377"/>
      <c r="DGU34" s="377"/>
      <c r="DGV34" s="377"/>
      <c r="DGW34" s="377"/>
      <c r="DGX34" s="377"/>
      <c r="DGY34" s="377"/>
      <c r="DGZ34" s="377"/>
      <c r="DHA34" s="377"/>
      <c r="DHB34" s="377"/>
      <c r="DHC34" s="377"/>
      <c r="DHD34" s="377"/>
      <c r="DHE34" s="377"/>
      <c r="DHF34" s="377"/>
      <c r="DHG34" s="377"/>
      <c r="DHH34" s="377"/>
      <c r="DHI34" s="377"/>
      <c r="DHJ34" s="377"/>
      <c r="DHK34" s="377"/>
      <c r="DHL34" s="377"/>
      <c r="DHM34" s="377"/>
      <c r="DHN34" s="377"/>
      <c r="DHO34" s="377"/>
      <c r="DHP34" s="377"/>
      <c r="DHQ34" s="377"/>
      <c r="DHR34" s="377"/>
      <c r="DHS34" s="377"/>
      <c r="DHT34" s="377"/>
      <c r="DHU34" s="377"/>
      <c r="DHV34" s="377"/>
      <c r="DHW34" s="377"/>
      <c r="DHX34" s="377"/>
      <c r="DHY34" s="377"/>
      <c r="DHZ34" s="377"/>
      <c r="DIA34" s="377"/>
      <c r="DIB34" s="377"/>
      <c r="DIC34" s="377"/>
      <c r="DID34" s="377"/>
      <c r="DIE34" s="377"/>
      <c r="DIF34" s="377"/>
      <c r="DIG34" s="377"/>
      <c r="DIH34" s="377"/>
      <c r="DII34" s="377"/>
      <c r="DIJ34" s="377"/>
      <c r="DIK34" s="377"/>
      <c r="DIL34" s="377"/>
      <c r="DIM34" s="377"/>
      <c r="DIN34" s="377"/>
      <c r="DIO34" s="377"/>
      <c r="DIP34" s="377"/>
      <c r="DIQ34" s="377"/>
      <c r="DIR34" s="377"/>
      <c r="DIS34" s="377"/>
      <c r="DIT34" s="377"/>
      <c r="DIU34" s="377"/>
      <c r="DIV34" s="377"/>
      <c r="DIW34" s="377"/>
      <c r="DIX34" s="377"/>
      <c r="DIY34" s="377"/>
      <c r="DIZ34" s="377"/>
      <c r="DJA34" s="377"/>
      <c r="DJB34" s="377"/>
      <c r="DJC34" s="377"/>
      <c r="DJD34" s="377"/>
      <c r="DJE34" s="377"/>
      <c r="DJF34" s="377"/>
      <c r="DJG34" s="377"/>
      <c r="DJH34" s="377"/>
      <c r="DJI34" s="377"/>
      <c r="DJJ34" s="377"/>
      <c r="DJK34" s="377"/>
      <c r="DJL34" s="377"/>
      <c r="DJM34" s="377"/>
      <c r="DJN34" s="377"/>
      <c r="DJO34" s="377"/>
      <c r="DJP34" s="377"/>
      <c r="DJQ34" s="377"/>
      <c r="DJR34" s="377"/>
      <c r="DJS34" s="377"/>
      <c r="DJT34" s="377"/>
      <c r="DJU34" s="377"/>
      <c r="DJV34" s="377"/>
      <c r="DJW34" s="377"/>
      <c r="DJX34" s="377"/>
      <c r="DJY34" s="377"/>
      <c r="DJZ34" s="377"/>
      <c r="DKA34" s="377"/>
      <c r="DKB34" s="377"/>
      <c r="DKC34" s="377"/>
      <c r="DKD34" s="377"/>
      <c r="DKE34" s="377"/>
      <c r="DKF34" s="377"/>
      <c r="DKG34" s="377"/>
      <c r="DKH34" s="377"/>
      <c r="DKI34" s="377"/>
      <c r="DKJ34" s="377"/>
      <c r="DKK34" s="377"/>
      <c r="DKL34" s="377"/>
      <c r="DKM34" s="377"/>
      <c r="DKN34" s="377"/>
      <c r="DKO34" s="377"/>
      <c r="DKP34" s="377"/>
      <c r="DKQ34" s="377"/>
      <c r="DKR34" s="377"/>
      <c r="DKS34" s="377"/>
      <c r="DKT34" s="377"/>
      <c r="DKU34" s="377"/>
      <c r="DKV34" s="377"/>
      <c r="DKW34" s="377"/>
      <c r="DKX34" s="377"/>
      <c r="DKY34" s="377"/>
      <c r="DKZ34" s="377"/>
      <c r="DLA34" s="377"/>
      <c r="DLB34" s="377"/>
      <c r="DLC34" s="377"/>
      <c r="DLD34" s="377"/>
      <c r="DLE34" s="377"/>
      <c r="DLF34" s="377"/>
      <c r="DLG34" s="377"/>
      <c r="DLH34" s="377"/>
      <c r="DLI34" s="377"/>
      <c r="DLJ34" s="377"/>
      <c r="DLK34" s="377"/>
      <c r="DLL34" s="377"/>
      <c r="DLM34" s="377"/>
      <c r="DLN34" s="377"/>
      <c r="DLO34" s="377"/>
      <c r="DLP34" s="377"/>
      <c r="DLQ34" s="377"/>
      <c r="DLR34" s="377"/>
      <c r="DLS34" s="377"/>
      <c r="DLT34" s="377"/>
      <c r="DLU34" s="377"/>
      <c r="DLV34" s="377"/>
      <c r="DLW34" s="377"/>
      <c r="DLX34" s="377"/>
      <c r="DLY34" s="377"/>
      <c r="DLZ34" s="377"/>
      <c r="DMA34" s="377"/>
      <c r="DMB34" s="377"/>
      <c r="DMC34" s="377"/>
      <c r="DMD34" s="377"/>
      <c r="DME34" s="377"/>
      <c r="DMF34" s="377"/>
      <c r="DMG34" s="377"/>
      <c r="DMH34" s="377"/>
      <c r="DMI34" s="377"/>
      <c r="DMJ34" s="377"/>
      <c r="DMK34" s="377"/>
      <c r="DML34" s="377"/>
      <c r="DMM34" s="377"/>
      <c r="DMN34" s="377"/>
      <c r="DMO34" s="377"/>
      <c r="DMP34" s="377"/>
      <c r="DMQ34" s="377"/>
      <c r="DMR34" s="377"/>
      <c r="DMS34" s="377"/>
      <c r="DMT34" s="377"/>
      <c r="DMU34" s="377"/>
      <c r="DMV34" s="377"/>
      <c r="DMW34" s="377"/>
      <c r="DMX34" s="377"/>
      <c r="DMY34" s="377"/>
      <c r="DMZ34" s="377"/>
      <c r="DNA34" s="377"/>
      <c r="DNB34" s="377"/>
      <c r="DNC34" s="377"/>
      <c r="DND34" s="377"/>
      <c r="DNE34" s="377"/>
      <c r="DNF34" s="377"/>
      <c r="DNG34" s="377"/>
      <c r="DNH34" s="377"/>
      <c r="DNI34" s="377"/>
      <c r="DNJ34" s="377"/>
      <c r="DNK34" s="377"/>
      <c r="DNL34" s="377"/>
      <c r="DNM34" s="377"/>
      <c r="DNN34" s="377"/>
      <c r="DNO34" s="377"/>
      <c r="DNP34" s="377"/>
      <c r="DNQ34" s="377"/>
      <c r="DNR34" s="377"/>
      <c r="DNS34" s="377"/>
      <c r="DNT34" s="377"/>
      <c r="DNU34" s="377"/>
      <c r="DNV34" s="377"/>
      <c r="DNW34" s="377"/>
      <c r="DNX34" s="377"/>
      <c r="DNY34" s="377"/>
      <c r="DNZ34" s="377"/>
      <c r="DOA34" s="377"/>
      <c r="DOB34" s="377"/>
      <c r="DOC34" s="377"/>
      <c r="DOD34" s="377"/>
      <c r="DOE34" s="377"/>
      <c r="DOF34" s="377"/>
      <c r="DOG34" s="377"/>
      <c r="DOH34" s="377"/>
      <c r="DOI34" s="377"/>
      <c r="DOJ34" s="377"/>
      <c r="DOK34" s="377"/>
      <c r="DOL34" s="377"/>
      <c r="DOM34" s="377"/>
      <c r="DON34" s="377"/>
      <c r="DOO34" s="377"/>
      <c r="DOP34" s="377"/>
      <c r="DOQ34" s="377"/>
      <c r="DOR34" s="377"/>
      <c r="DOS34" s="377"/>
      <c r="DOT34" s="377"/>
      <c r="DOU34" s="377"/>
      <c r="DOV34" s="377"/>
      <c r="DOW34" s="377"/>
      <c r="DOX34" s="377"/>
      <c r="DOY34" s="377"/>
      <c r="DOZ34" s="377"/>
      <c r="DPA34" s="377"/>
      <c r="DPB34" s="377"/>
      <c r="DPC34" s="377"/>
      <c r="DPD34" s="377"/>
      <c r="DPE34" s="377"/>
      <c r="DPF34" s="377"/>
      <c r="DPG34" s="377"/>
      <c r="DPH34" s="377"/>
      <c r="DPI34" s="377"/>
      <c r="DPJ34" s="377"/>
      <c r="DPK34" s="377"/>
      <c r="DPL34" s="377"/>
      <c r="DPM34" s="377"/>
      <c r="DPN34" s="377"/>
      <c r="DPO34" s="377"/>
      <c r="DPP34" s="377"/>
      <c r="DPQ34" s="377"/>
      <c r="DPR34" s="377"/>
      <c r="DPS34" s="377"/>
      <c r="DPT34" s="377"/>
      <c r="DPU34" s="377"/>
      <c r="DPV34" s="377"/>
      <c r="DPW34" s="377"/>
      <c r="DPX34" s="377"/>
      <c r="DPY34" s="377"/>
      <c r="DPZ34" s="377"/>
      <c r="DQA34" s="377"/>
      <c r="DQB34" s="377"/>
      <c r="DQC34" s="377"/>
      <c r="DQD34" s="377"/>
      <c r="DQE34" s="377"/>
      <c r="DQF34" s="377"/>
      <c r="DQG34" s="377"/>
      <c r="DQH34" s="377"/>
      <c r="DQI34" s="377"/>
      <c r="DQJ34" s="377"/>
      <c r="DQK34" s="377"/>
      <c r="DQL34" s="377"/>
      <c r="DQM34" s="377"/>
      <c r="DQN34" s="377"/>
      <c r="DQO34" s="377"/>
      <c r="DQP34" s="377"/>
      <c r="DQQ34" s="377"/>
      <c r="DQR34" s="377"/>
      <c r="DQS34" s="377"/>
      <c r="DQT34" s="377"/>
      <c r="DQU34" s="377"/>
      <c r="DQV34" s="377"/>
      <c r="DQW34" s="377"/>
      <c r="DQX34" s="377"/>
      <c r="DQY34" s="377"/>
      <c r="DQZ34" s="377"/>
      <c r="DRA34" s="377"/>
      <c r="DRB34" s="377"/>
      <c r="DRC34" s="377"/>
      <c r="DRD34" s="377"/>
      <c r="DRE34" s="377"/>
      <c r="DRF34" s="377"/>
      <c r="DRG34" s="377"/>
      <c r="DRH34" s="377"/>
      <c r="DRI34" s="377"/>
      <c r="DRJ34" s="377"/>
      <c r="DRK34" s="377"/>
      <c r="DRL34" s="377"/>
      <c r="DRM34" s="377"/>
      <c r="DRN34" s="377"/>
      <c r="DRO34" s="377"/>
      <c r="DRP34" s="377"/>
      <c r="DRQ34" s="377"/>
      <c r="DRR34" s="377"/>
      <c r="DRS34" s="377"/>
      <c r="DRT34" s="377"/>
      <c r="DRU34" s="377"/>
      <c r="DRV34" s="377"/>
      <c r="DRW34" s="377"/>
      <c r="DRX34" s="377"/>
      <c r="DRY34" s="377"/>
      <c r="DRZ34" s="377"/>
      <c r="DSA34" s="377"/>
      <c r="DSB34" s="377"/>
      <c r="DSC34" s="377"/>
      <c r="DSD34" s="377"/>
      <c r="DSE34" s="377"/>
      <c r="DSF34" s="377"/>
      <c r="DSG34" s="377"/>
      <c r="DSH34" s="377"/>
      <c r="DSI34" s="377"/>
      <c r="DSJ34" s="377"/>
      <c r="DSK34" s="377"/>
      <c r="DSL34" s="377"/>
      <c r="DSM34" s="377"/>
      <c r="DSN34" s="377"/>
      <c r="DSO34" s="377"/>
      <c r="DSP34" s="377"/>
      <c r="DSQ34" s="377"/>
      <c r="DSR34" s="377"/>
      <c r="DSS34" s="377"/>
      <c r="DST34" s="377"/>
      <c r="DSU34" s="377"/>
      <c r="DSV34" s="377"/>
      <c r="DSW34" s="377"/>
      <c r="DSX34" s="377"/>
      <c r="DSY34" s="377"/>
      <c r="DSZ34" s="377"/>
      <c r="DTA34" s="377"/>
      <c r="DTB34" s="377"/>
      <c r="DTC34" s="377"/>
      <c r="DTD34" s="377"/>
      <c r="DTE34" s="377"/>
      <c r="DTF34" s="377"/>
      <c r="DTG34" s="377"/>
      <c r="DTH34" s="377"/>
      <c r="DTI34" s="377"/>
      <c r="DTJ34" s="377"/>
      <c r="DTK34" s="377"/>
      <c r="DTL34" s="377"/>
      <c r="DTM34" s="377"/>
      <c r="DTN34" s="377"/>
      <c r="DTO34" s="377"/>
      <c r="DTP34" s="377"/>
      <c r="DTQ34" s="377"/>
      <c r="DTR34" s="377"/>
      <c r="DTS34" s="377"/>
      <c r="DTT34" s="377"/>
      <c r="DTU34" s="377"/>
      <c r="DTV34" s="377"/>
      <c r="DTW34" s="377"/>
      <c r="DTX34" s="377"/>
      <c r="DTY34" s="377"/>
      <c r="DTZ34" s="377"/>
      <c r="DUA34" s="377"/>
      <c r="DUB34" s="377"/>
      <c r="DUC34" s="377"/>
      <c r="DUD34" s="377"/>
      <c r="DUE34" s="377"/>
      <c r="DUF34" s="377"/>
      <c r="DUG34" s="377"/>
      <c r="DUH34" s="377"/>
      <c r="DUI34" s="377"/>
      <c r="DUJ34" s="377"/>
      <c r="DUK34" s="377"/>
      <c r="DUL34" s="377"/>
      <c r="DUM34" s="377"/>
      <c r="DUN34" s="377"/>
      <c r="DUO34" s="377"/>
      <c r="DUP34" s="377"/>
      <c r="DUQ34" s="377"/>
      <c r="DUR34" s="377"/>
      <c r="DUS34" s="377"/>
      <c r="DUT34" s="377"/>
      <c r="DUU34" s="377"/>
      <c r="DUV34" s="377"/>
      <c r="DUW34" s="377"/>
      <c r="DUX34" s="377"/>
      <c r="DUY34" s="377"/>
      <c r="DUZ34" s="377"/>
      <c r="DVA34" s="377"/>
      <c r="DVB34" s="377"/>
      <c r="DVC34" s="377"/>
      <c r="DVD34" s="377"/>
      <c r="DVE34" s="377"/>
      <c r="DVF34" s="377"/>
      <c r="DVG34" s="377"/>
      <c r="DVH34" s="377"/>
      <c r="DVI34" s="377"/>
      <c r="DVJ34" s="377"/>
      <c r="DVK34" s="377"/>
      <c r="DVL34" s="377"/>
      <c r="DVM34" s="377"/>
      <c r="DVN34" s="377"/>
      <c r="DVO34" s="377"/>
      <c r="DVP34" s="377"/>
      <c r="DVQ34" s="377"/>
      <c r="DVR34" s="377"/>
      <c r="DVS34" s="377"/>
      <c r="DVT34" s="377"/>
      <c r="DVU34" s="377"/>
      <c r="DVV34" s="377"/>
      <c r="DVW34" s="377"/>
      <c r="DVX34" s="377"/>
      <c r="DVY34" s="377"/>
      <c r="DVZ34" s="377"/>
      <c r="DWA34" s="377"/>
      <c r="DWB34" s="377"/>
      <c r="DWC34" s="377"/>
      <c r="DWD34" s="377"/>
      <c r="DWE34" s="377"/>
      <c r="DWF34" s="377"/>
      <c r="DWG34" s="377"/>
      <c r="DWH34" s="377"/>
      <c r="DWI34" s="377"/>
      <c r="DWJ34" s="377"/>
      <c r="DWK34" s="377"/>
      <c r="DWL34" s="377"/>
      <c r="DWM34" s="377"/>
      <c r="DWN34" s="377"/>
      <c r="DWO34" s="377"/>
      <c r="DWP34" s="377"/>
      <c r="DWQ34" s="377"/>
      <c r="DWR34" s="377"/>
      <c r="DWS34" s="377"/>
      <c r="DWT34" s="377"/>
      <c r="DWU34" s="377"/>
      <c r="DWV34" s="377"/>
      <c r="DWW34" s="377"/>
      <c r="DWX34" s="377"/>
      <c r="DWY34" s="377"/>
      <c r="DWZ34" s="377"/>
      <c r="DXA34" s="377"/>
      <c r="DXB34" s="377"/>
      <c r="DXC34" s="377"/>
      <c r="DXD34" s="377"/>
      <c r="DXE34" s="377"/>
      <c r="DXF34" s="377"/>
      <c r="DXG34" s="377"/>
      <c r="DXH34" s="377"/>
      <c r="DXI34" s="377"/>
      <c r="DXJ34" s="377"/>
      <c r="DXK34" s="377"/>
      <c r="DXL34" s="377"/>
      <c r="DXM34" s="377"/>
      <c r="DXN34" s="377"/>
      <c r="DXO34" s="377"/>
      <c r="DXP34" s="377"/>
      <c r="DXQ34" s="377"/>
      <c r="DXR34" s="377"/>
      <c r="DXS34" s="377"/>
      <c r="DXT34" s="377"/>
      <c r="DXU34" s="377"/>
      <c r="DXV34" s="377"/>
      <c r="DXW34" s="377"/>
      <c r="DXX34" s="377"/>
      <c r="DXY34" s="377"/>
      <c r="DXZ34" s="377"/>
      <c r="DYA34" s="377"/>
      <c r="DYB34" s="377"/>
      <c r="DYC34" s="377"/>
      <c r="DYD34" s="377"/>
      <c r="DYE34" s="377"/>
      <c r="DYF34" s="377"/>
      <c r="DYG34" s="377"/>
      <c r="DYH34" s="377"/>
      <c r="DYI34" s="377"/>
      <c r="DYJ34" s="377"/>
      <c r="DYK34" s="377"/>
      <c r="DYL34" s="377"/>
      <c r="DYM34" s="377"/>
      <c r="DYN34" s="377"/>
      <c r="DYO34" s="377"/>
      <c r="DYP34" s="377"/>
      <c r="DYQ34" s="377"/>
      <c r="DYR34" s="377"/>
      <c r="DYS34" s="377"/>
      <c r="DYT34" s="377"/>
      <c r="DYU34" s="377"/>
      <c r="DYV34" s="377"/>
      <c r="DYW34" s="377"/>
      <c r="DYX34" s="377"/>
      <c r="DYY34" s="377"/>
      <c r="DYZ34" s="377"/>
      <c r="DZA34" s="377"/>
      <c r="DZB34" s="377"/>
      <c r="DZC34" s="377"/>
      <c r="DZD34" s="377"/>
      <c r="DZE34" s="377"/>
      <c r="DZF34" s="377"/>
      <c r="DZG34" s="377"/>
      <c r="DZH34" s="377"/>
      <c r="DZI34" s="377"/>
      <c r="DZJ34" s="377"/>
      <c r="DZK34" s="377"/>
      <c r="DZL34" s="377"/>
      <c r="DZM34" s="377"/>
      <c r="DZN34" s="377"/>
      <c r="DZO34" s="377"/>
      <c r="DZP34" s="377"/>
      <c r="DZQ34" s="377"/>
      <c r="DZR34" s="377"/>
      <c r="DZS34" s="377"/>
      <c r="DZT34" s="377"/>
      <c r="DZU34" s="377"/>
      <c r="DZV34" s="377"/>
      <c r="DZW34" s="377"/>
      <c r="DZX34" s="377"/>
      <c r="DZY34" s="377"/>
      <c r="DZZ34" s="377"/>
      <c r="EAA34" s="377"/>
      <c r="EAB34" s="377"/>
      <c r="EAC34" s="377"/>
      <c r="EAD34" s="377"/>
      <c r="EAE34" s="377"/>
      <c r="EAF34" s="377"/>
      <c r="EAG34" s="377"/>
      <c r="EAH34" s="377"/>
      <c r="EAI34" s="377"/>
      <c r="EAJ34" s="377"/>
      <c r="EAK34" s="377"/>
      <c r="EAL34" s="377"/>
      <c r="EAM34" s="377"/>
      <c r="EAN34" s="377"/>
      <c r="EAO34" s="377"/>
      <c r="EAP34" s="377"/>
      <c r="EAQ34" s="377"/>
      <c r="EAR34" s="377"/>
      <c r="EAS34" s="377"/>
      <c r="EAT34" s="377"/>
      <c r="EAU34" s="377"/>
      <c r="EAV34" s="377"/>
      <c r="EAW34" s="377"/>
      <c r="EAX34" s="377"/>
      <c r="EAY34" s="377"/>
      <c r="EAZ34" s="377"/>
      <c r="EBA34" s="377"/>
      <c r="EBB34" s="377"/>
      <c r="EBC34" s="377"/>
      <c r="EBD34" s="377"/>
      <c r="EBE34" s="377"/>
      <c r="EBF34" s="377"/>
      <c r="EBG34" s="377"/>
      <c r="EBH34" s="377"/>
      <c r="EBI34" s="377"/>
      <c r="EBJ34" s="377"/>
      <c r="EBK34" s="377"/>
      <c r="EBL34" s="377"/>
      <c r="EBM34" s="377"/>
      <c r="EBN34" s="377"/>
      <c r="EBO34" s="377"/>
      <c r="EBP34" s="377"/>
      <c r="EBQ34" s="377"/>
      <c r="EBR34" s="377"/>
      <c r="EBS34" s="377"/>
      <c r="EBT34" s="377"/>
      <c r="EBU34" s="377"/>
      <c r="EBV34" s="377"/>
      <c r="EBW34" s="377"/>
      <c r="EBX34" s="377"/>
      <c r="EBY34" s="377"/>
      <c r="EBZ34" s="377"/>
      <c r="ECA34" s="377"/>
      <c r="ECB34" s="377"/>
      <c r="ECC34" s="377"/>
      <c r="ECD34" s="377"/>
      <c r="ECE34" s="377"/>
      <c r="ECF34" s="377"/>
      <c r="ECG34" s="377"/>
      <c r="ECH34" s="377"/>
      <c r="ECI34" s="377"/>
      <c r="ECJ34" s="377"/>
      <c r="ECK34" s="377"/>
      <c r="ECL34" s="377"/>
      <c r="ECM34" s="377"/>
      <c r="ECN34" s="377"/>
      <c r="ECO34" s="377"/>
      <c r="ECP34" s="377"/>
      <c r="ECQ34" s="377"/>
      <c r="ECR34" s="377"/>
      <c r="ECS34" s="377"/>
      <c r="ECT34" s="377"/>
      <c r="ECU34" s="377"/>
      <c r="ECV34" s="377"/>
      <c r="ECW34" s="377"/>
      <c r="ECX34" s="377"/>
      <c r="ECY34" s="377"/>
      <c r="ECZ34" s="377"/>
      <c r="EDA34" s="377"/>
      <c r="EDB34" s="377"/>
      <c r="EDC34" s="377"/>
      <c r="EDD34" s="377"/>
      <c r="EDE34" s="377"/>
      <c r="EDF34" s="377"/>
      <c r="EDG34" s="377"/>
      <c r="EDH34" s="377"/>
      <c r="EDI34" s="377"/>
      <c r="EDJ34" s="377"/>
      <c r="EDK34" s="377"/>
      <c r="EDL34" s="377"/>
      <c r="EDM34" s="377"/>
      <c r="EDN34" s="377"/>
      <c r="EDO34" s="377"/>
      <c r="EDP34" s="377"/>
      <c r="EDQ34" s="377"/>
      <c r="EDR34" s="377"/>
      <c r="EDS34" s="377"/>
      <c r="EDT34" s="377"/>
      <c r="EDU34" s="377"/>
      <c r="EDV34" s="377"/>
      <c r="EDW34" s="377"/>
      <c r="EDX34" s="377"/>
      <c r="EDY34" s="377"/>
      <c r="EDZ34" s="377"/>
      <c r="EEA34" s="377"/>
      <c r="EEB34" s="377"/>
      <c r="EEC34" s="377"/>
      <c r="EED34" s="377"/>
      <c r="EEE34" s="377"/>
      <c r="EEF34" s="377"/>
      <c r="EEG34" s="377"/>
      <c r="EEH34" s="377"/>
      <c r="EEI34" s="377"/>
      <c r="EEJ34" s="377"/>
      <c r="EEK34" s="377"/>
      <c r="EEL34" s="377"/>
      <c r="EEM34" s="377"/>
      <c r="EEN34" s="377"/>
      <c r="EEO34" s="377"/>
      <c r="EEP34" s="377"/>
      <c r="EEQ34" s="377"/>
      <c r="EER34" s="377"/>
      <c r="EES34" s="377"/>
      <c r="EET34" s="377"/>
      <c r="EEU34" s="377"/>
      <c r="EEV34" s="377"/>
      <c r="EEW34" s="377"/>
      <c r="EEX34" s="377"/>
      <c r="EEY34" s="377"/>
      <c r="EEZ34" s="377"/>
      <c r="EFA34" s="377"/>
      <c r="EFB34" s="377"/>
      <c r="EFC34" s="377"/>
      <c r="EFD34" s="377"/>
      <c r="EFE34" s="377"/>
      <c r="EFF34" s="377"/>
      <c r="EFG34" s="377"/>
      <c r="EFH34" s="377"/>
      <c r="EFI34" s="377"/>
      <c r="EFJ34" s="377"/>
      <c r="EFK34" s="377"/>
      <c r="EFL34" s="377"/>
      <c r="EFM34" s="377"/>
      <c r="EFN34" s="377"/>
      <c r="EFO34" s="377"/>
      <c r="EFP34" s="377"/>
      <c r="EFQ34" s="377"/>
      <c r="EFR34" s="377"/>
      <c r="EFS34" s="377"/>
      <c r="EFT34" s="377"/>
      <c r="EFU34" s="377"/>
      <c r="EFV34" s="377"/>
      <c r="EFW34" s="377"/>
      <c r="EFX34" s="377"/>
      <c r="EFY34" s="377"/>
      <c r="EFZ34" s="377"/>
      <c r="EGA34" s="377"/>
      <c r="EGB34" s="377"/>
      <c r="EGC34" s="377"/>
      <c r="EGD34" s="377"/>
      <c r="EGE34" s="377"/>
      <c r="EGF34" s="377"/>
      <c r="EGG34" s="377"/>
      <c r="EGH34" s="377"/>
      <c r="EGI34" s="377"/>
      <c r="EGJ34" s="377"/>
      <c r="EGK34" s="377"/>
      <c r="EGL34" s="377"/>
      <c r="EGM34" s="377"/>
      <c r="EGN34" s="377"/>
      <c r="EGO34" s="377"/>
      <c r="EGP34" s="377"/>
      <c r="EGQ34" s="377"/>
      <c r="EGR34" s="377"/>
      <c r="EGS34" s="377"/>
      <c r="EGT34" s="377"/>
      <c r="EGU34" s="377"/>
      <c r="EGV34" s="377"/>
      <c r="EGW34" s="377"/>
      <c r="EGX34" s="377"/>
      <c r="EGY34" s="377"/>
      <c r="EGZ34" s="377"/>
      <c r="EHA34" s="377"/>
      <c r="EHB34" s="377"/>
      <c r="EHC34" s="377"/>
      <c r="EHD34" s="377"/>
      <c r="EHE34" s="377"/>
      <c r="EHF34" s="377"/>
      <c r="EHG34" s="377"/>
      <c r="EHH34" s="377"/>
      <c r="EHI34" s="377"/>
      <c r="EHJ34" s="377"/>
      <c r="EHK34" s="377"/>
      <c r="EHL34" s="377"/>
      <c r="EHM34" s="377"/>
      <c r="EHN34" s="377"/>
      <c r="EHO34" s="377"/>
      <c r="EHP34" s="377"/>
      <c r="EHQ34" s="377"/>
      <c r="EHR34" s="377"/>
      <c r="EHS34" s="377"/>
      <c r="EHT34" s="377"/>
      <c r="EHU34" s="377"/>
      <c r="EHV34" s="377"/>
      <c r="EHW34" s="377"/>
      <c r="EHX34" s="377"/>
      <c r="EHY34" s="377"/>
      <c r="EHZ34" s="377"/>
      <c r="EIA34" s="377"/>
      <c r="EIB34" s="377"/>
      <c r="EIC34" s="377"/>
      <c r="EID34" s="377"/>
      <c r="EIE34" s="377"/>
      <c r="EIF34" s="377"/>
      <c r="EIG34" s="377"/>
      <c r="EIH34" s="377"/>
      <c r="EII34" s="377"/>
      <c r="EIJ34" s="377"/>
      <c r="EIK34" s="377"/>
      <c r="EIL34" s="377"/>
      <c r="EIM34" s="377"/>
      <c r="EIN34" s="377"/>
      <c r="EIO34" s="377"/>
      <c r="EIP34" s="377"/>
      <c r="EIQ34" s="377"/>
      <c r="EIR34" s="377"/>
      <c r="EIS34" s="377"/>
      <c r="EIT34" s="377"/>
      <c r="EIU34" s="377"/>
      <c r="EIV34" s="377"/>
      <c r="EIW34" s="377"/>
      <c r="EIX34" s="377"/>
      <c r="EIY34" s="377"/>
      <c r="EIZ34" s="377"/>
      <c r="EJA34" s="377"/>
      <c r="EJB34" s="377"/>
      <c r="EJC34" s="377"/>
      <c r="EJD34" s="377"/>
      <c r="EJE34" s="377"/>
      <c r="EJF34" s="377"/>
      <c r="EJG34" s="377"/>
      <c r="EJH34" s="377"/>
      <c r="EJI34" s="377"/>
      <c r="EJJ34" s="377"/>
      <c r="EJK34" s="377"/>
      <c r="EJL34" s="377"/>
      <c r="EJM34" s="377"/>
      <c r="EJN34" s="377"/>
      <c r="EJO34" s="377"/>
      <c r="EJP34" s="377"/>
      <c r="EJQ34" s="377"/>
      <c r="EJR34" s="377"/>
      <c r="EJS34" s="377"/>
      <c r="EJT34" s="377"/>
      <c r="EJU34" s="377"/>
      <c r="EJV34" s="377"/>
      <c r="EJW34" s="377"/>
      <c r="EJX34" s="377"/>
      <c r="EJY34" s="377"/>
      <c r="EJZ34" s="377"/>
      <c r="EKA34" s="377"/>
      <c r="EKB34" s="377"/>
      <c r="EKC34" s="377"/>
      <c r="EKD34" s="377"/>
      <c r="EKE34" s="377"/>
      <c r="EKF34" s="377"/>
      <c r="EKG34" s="377"/>
      <c r="EKH34" s="377"/>
      <c r="EKI34" s="377"/>
      <c r="EKJ34" s="377"/>
      <c r="EKK34" s="377"/>
      <c r="EKL34" s="377"/>
      <c r="EKM34" s="377"/>
      <c r="EKN34" s="377"/>
      <c r="EKO34" s="377"/>
      <c r="EKP34" s="377"/>
      <c r="EKQ34" s="377"/>
      <c r="EKR34" s="377"/>
      <c r="EKS34" s="377"/>
      <c r="EKT34" s="377"/>
      <c r="EKU34" s="377"/>
      <c r="EKV34" s="377"/>
      <c r="EKW34" s="377"/>
      <c r="EKX34" s="377"/>
      <c r="EKY34" s="377"/>
      <c r="EKZ34" s="377"/>
      <c r="ELA34" s="377"/>
      <c r="ELB34" s="377"/>
      <c r="ELC34" s="377"/>
      <c r="ELD34" s="377"/>
      <c r="ELE34" s="377"/>
      <c r="ELF34" s="377"/>
      <c r="ELG34" s="377"/>
      <c r="ELH34" s="377"/>
      <c r="ELI34" s="377"/>
      <c r="ELJ34" s="377"/>
      <c r="ELK34" s="377"/>
      <c r="ELL34" s="377"/>
      <c r="ELM34" s="377"/>
      <c r="ELN34" s="377"/>
      <c r="ELO34" s="377"/>
      <c r="ELP34" s="377"/>
      <c r="ELQ34" s="377"/>
      <c r="ELR34" s="377"/>
      <c r="ELS34" s="377"/>
      <c r="ELT34" s="377"/>
      <c r="ELU34" s="377"/>
      <c r="ELV34" s="377"/>
      <c r="ELW34" s="377"/>
      <c r="ELX34" s="377"/>
      <c r="ELY34" s="377"/>
      <c r="ELZ34" s="377"/>
      <c r="EMA34" s="377"/>
      <c r="EMB34" s="377"/>
      <c r="EMC34" s="377"/>
      <c r="EMD34" s="377"/>
      <c r="EME34" s="377"/>
      <c r="EMF34" s="377"/>
      <c r="EMG34" s="377"/>
      <c r="EMH34" s="377"/>
      <c r="EMI34" s="377"/>
      <c r="EMJ34" s="377"/>
      <c r="EMK34" s="377"/>
      <c r="EML34" s="377"/>
      <c r="EMM34" s="377"/>
      <c r="EMN34" s="377"/>
      <c r="EMO34" s="377"/>
      <c r="EMP34" s="377"/>
      <c r="EMQ34" s="377"/>
      <c r="EMR34" s="377"/>
      <c r="EMS34" s="377"/>
      <c r="EMT34" s="377"/>
      <c r="EMU34" s="377"/>
      <c r="EMV34" s="377"/>
      <c r="EMW34" s="377"/>
      <c r="EMX34" s="377"/>
      <c r="EMY34" s="377"/>
      <c r="EMZ34" s="377"/>
      <c r="ENA34" s="377"/>
      <c r="ENB34" s="377"/>
      <c r="ENC34" s="377"/>
      <c r="END34" s="377"/>
      <c r="ENE34" s="377"/>
      <c r="ENF34" s="377"/>
      <c r="ENG34" s="377"/>
      <c r="ENH34" s="377"/>
      <c r="ENI34" s="377"/>
      <c r="ENJ34" s="377"/>
      <c r="ENK34" s="377"/>
      <c r="ENL34" s="377"/>
      <c r="ENM34" s="377"/>
      <c r="ENN34" s="377"/>
      <c r="ENO34" s="377"/>
      <c r="ENP34" s="377"/>
      <c r="ENQ34" s="377"/>
      <c r="ENR34" s="377"/>
      <c r="ENS34" s="377"/>
      <c r="ENT34" s="377"/>
      <c r="ENU34" s="377"/>
      <c r="ENV34" s="377"/>
      <c r="ENW34" s="377"/>
      <c r="ENX34" s="377"/>
      <c r="ENY34" s="377"/>
      <c r="ENZ34" s="377"/>
      <c r="EOA34" s="377"/>
      <c r="EOB34" s="377"/>
      <c r="EOC34" s="377"/>
      <c r="EOD34" s="377"/>
      <c r="EOE34" s="377"/>
      <c r="EOF34" s="377"/>
      <c r="EOG34" s="377"/>
      <c r="EOH34" s="377"/>
      <c r="EOI34" s="377"/>
      <c r="EOJ34" s="377"/>
      <c r="EOK34" s="377"/>
      <c r="EOL34" s="377"/>
      <c r="EOM34" s="377"/>
      <c r="EON34" s="377"/>
      <c r="EOO34" s="377"/>
      <c r="EOP34" s="377"/>
      <c r="EOQ34" s="377"/>
      <c r="EOR34" s="377"/>
      <c r="EOS34" s="377"/>
      <c r="EOT34" s="377"/>
      <c r="EOU34" s="377"/>
      <c r="EOV34" s="377"/>
      <c r="EOW34" s="377"/>
      <c r="EOX34" s="377"/>
      <c r="EOY34" s="377"/>
      <c r="EOZ34" s="377"/>
      <c r="EPA34" s="377"/>
      <c r="EPB34" s="377"/>
      <c r="EPC34" s="377"/>
      <c r="EPD34" s="377"/>
      <c r="EPE34" s="377"/>
      <c r="EPF34" s="377"/>
      <c r="EPG34" s="377"/>
      <c r="EPH34" s="377"/>
      <c r="EPI34" s="377"/>
      <c r="EPJ34" s="377"/>
      <c r="EPK34" s="377"/>
      <c r="EPL34" s="377"/>
      <c r="EPM34" s="377"/>
      <c r="EPN34" s="377"/>
      <c r="EPO34" s="377"/>
      <c r="EPP34" s="377"/>
      <c r="EPQ34" s="377"/>
      <c r="EPR34" s="377"/>
      <c r="EPS34" s="377"/>
      <c r="EPT34" s="377"/>
      <c r="EPU34" s="377"/>
      <c r="EPV34" s="377"/>
      <c r="EPW34" s="377"/>
      <c r="EPX34" s="377"/>
      <c r="EPY34" s="377"/>
      <c r="EPZ34" s="377"/>
      <c r="EQA34" s="377"/>
      <c r="EQB34" s="377"/>
      <c r="EQC34" s="377"/>
      <c r="EQD34" s="377"/>
      <c r="EQE34" s="377"/>
      <c r="EQF34" s="377"/>
      <c r="EQG34" s="377"/>
      <c r="EQH34" s="377"/>
      <c r="EQI34" s="377"/>
      <c r="EQJ34" s="377"/>
      <c r="EQK34" s="377"/>
      <c r="EQL34" s="377"/>
      <c r="EQM34" s="377"/>
      <c r="EQN34" s="377"/>
      <c r="EQO34" s="377"/>
      <c r="EQP34" s="377"/>
      <c r="EQQ34" s="377"/>
      <c r="EQR34" s="377"/>
      <c r="EQS34" s="377"/>
      <c r="EQT34" s="377"/>
      <c r="EQU34" s="377"/>
      <c r="EQV34" s="377"/>
      <c r="EQW34" s="377"/>
      <c r="EQX34" s="377"/>
      <c r="EQY34" s="377"/>
      <c r="EQZ34" s="377"/>
      <c r="ERA34" s="377"/>
      <c r="ERB34" s="377"/>
      <c r="ERC34" s="377"/>
      <c r="ERD34" s="377"/>
      <c r="ERE34" s="377"/>
      <c r="ERF34" s="377"/>
      <c r="ERG34" s="377"/>
      <c r="ERH34" s="377"/>
      <c r="ERI34" s="377"/>
      <c r="ERJ34" s="377"/>
      <c r="ERK34" s="377"/>
      <c r="ERL34" s="377"/>
      <c r="ERM34" s="377"/>
      <c r="ERN34" s="377"/>
      <c r="ERO34" s="377"/>
      <c r="ERP34" s="377"/>
      <c r="ERQ34" s="377"/>
      <c r="ERR34" s="377"/>
      <c r="ERS34" s="377"/>
      <c r="ERT34" s="377"/>
      <c r="ERU34" s="377"/>
      <c r="ERV34" s="377"/>
      <c r="ERW34" s="377"/>
      <c r="ERX34" s="377"/>
      <c r="ERY34" s="377"/>
      <c r="ERZ34" s="377"/>
      <c r="ESA34" s="377"/>
      <c r="ESB34" s="377"/>
      <c r="ESC34" s="377"/>
      <c r="ESD34" s="377"/>
      <c r="ESE34" s="377"/>
      <c r="ESF34" s="377"/>
      <c r="ESG34" s="377"/>
      <c r="ESH34" s="377"/>
      <c r="ESI34" s="377"/>
      <c r="ESJ34" s="377"/>
      <c r="ESK34" s="377"/>
      <c r="ESL34" s="377"/>
      <c r="ESM34" s="377"/>
      <c r="ESN34" s="377"/>
      <c r="ESO34" s="377"/>
      <c r="ESP34" s="377"/>
      <c r="ESQ34" s="377"/>
      <c r="ESR34" s="377"/>
      <c r="ESS34" s="377"/>
      <c r="EST34" s="377"/>
      <c r="ESU34" s="377"/>
      <c r="ESV34" s="377"/>
      <c r="ESW34" s="377"/>
      <c r="ESX34" s="377"/>
      <c r="ESY34" s="377"/>
      <c r="ESZ34" s="377"/>
      <c r="ETA34" s="377"/>
      <c r="ETB34" s="377"/>
      <c r="ETC34" s="377"/>
      <c r="ETD34" s="377"/>
      <c r="ETE34" s="377"/>
      <c r="ETF34" s="377"/>
      <c r="ETG34" s="377"/>
      <c r="ETH34" s="377"/>
      <c r="ETI34" s="377"/>
      <c r="ETJ34" s="377"/>
      <c r="ETK34" s="377"/>
      <c r="ETL34" s="377"/>
      <c r="ETM34" s="377"/>
      <c r="ETN34" s="377"/>
      <c r="ETO34" s="377"/>
      <c r="ETP34" s="377"/>
      <c r="ETQ34" s="377"/>
      <c r="ETR34" s="377"/>
      <c r="ETS34" s="377"/>
      <c r="ETT34" s="377"/>
      <c r="ETU34" s="377"/>
      <c r="ETV34" s="377"/>
      <c r="ETW34" s="377"/>
      <c r="ETX34" s="377"/>
      <c r="ETY34" s="377"/>
      <c r="ETZ34" s="377"/>
      <c r="EUA34" s="377"/>
      <c r="EUB34" s="377"/>
      <c r="EUC34" s="377"/>
      <c r="EUD34" s="377"/>
      <c r="EUE34" s="377"/>
      <c r="EUF34" s="377"/>
      <c r="EUG34" s="377"/>
      <c r="EUH34" s="377"/>
      <c r="EUI34" s="377"/>
      <c r="EUJ34" s="377"/>
      <c r="EUK34" s="377"/>
      <c r="EUL34" s="377"/>
      <c r="EUM34" s="377"/>
      <c r="EUN34" s="377"/>
      <c r="EUO34" s="377"/>
      <c r="EUP34" s="377"/>
      <c r="EUQ34" s="377"/>
      <c r="EUR34" s="377"/>
      <c r="EUS34" s="377"/>
      <c r="EUT34" s="377"/>
      <c r="EUU34" s="377"/>
      <c r="EUV34" s="377"/>
      <c r="EUW34" s="377"/>
      <c r="EUX34" s="377"/>
      <c r="EUY34" s="377"/>
      <c r="EUZ34" s="377"/>
      <c r="EVA34" s="377"/>
      <c r="EVB34" s="377"/>
      <c r="EVC34" s="377"/>
      <c r="EVD34" s="377"/>
      <c r="EVE34" s="377"/>
      <c r="EVF34" s="377"/>
      <c r="EVG34" s="377"/>
      <c r="EVH34" s="377"/>
      <c r="EVI34" s="377"/>
      <c r="EVJ34" s="377"/>
      <c r="EVK34" s="377"/>
      <c r="EVL34" s="377"/>
      <c r="EVM34" s="377"/>
      <c r="EVN34" s="377"/>
      <c r="EVO34" s="377"/>
      <c r="EVP34" s="377"/>
      <c r="EVQ34" s="377"/>
      <c r="EVR34" s="377"/>
      <c r="EVS34" s="377"/>
      <c r="EVT34" s="377"/>
      <c r="EVU34" s="377"/>
      <c r="EVV34" s="377"/>
      <c r="EVW34" s="377"/>
      <c r="EVX34" s="377"/>
      <c r="EVY34" s="377"/>
      <c r="EVZ34" s="377"/>
      <c r="EWA34" s="377"/>
      <c r="EWB34" s="377"/>
      <c r="EWC34" s="377"/>
      <c r="EWD34" s="377"/>
      <c r="EWE34" s="377"/>
      <c r="EWF34" s="377"/>
      <c r="EWG34" s="377"/>
      <c r="EWH34" s="377"/>
      <c r="EWI34" s="377"/>
      <c r="EWJ34" s="377"/>
      <c r="EWK34" s="377"/>
      <c r="EWL34" s="377"/>
      <c r="EWM34" s="377"/>
      <c r="EWN34" s="377"/>
      <c r="EWO34" s="377"/>
      <c r="EWP34" s="377"/>
      <c r="EWQ34" s="377"/>
      <c r="EWR34" s="377"/>
      <c r="EWS34" s="377"/>
      <c r="EWT34" s="377"/>
      <c r="EWU34" s="377"/>
      <c r="EWV34" s="377"/>
      <c r="EWW34" s="377"/>
      <c r="EWX34" s="377"/>
      <c r="EWY34" s="377"/>
      <c r="EWZ34" s="377"/>
      <c r="EXA34" s="377"/>
      <c r="EXB34" s="377"/>
      <c r="EXC34" s="377"/>
      <c r="EXD34" s="377"/>
      <c r="EXE34" s="377"/>
      <c r="EXF34" s="377"/>
      <c r="EXG34" s="377"/>
      <c r="EXH34" s="377"/>
      <c r="EXI34" s="377"/>
      <c r="EXJ34" s="377"/>
      <c r="EXK34" s="377"/>
      <c r="EXL34" s="377"/>
      <c r="EXM34" s="377"/>
      <c r="EXN34" s="377"/>
      <c r="EXO34" s="377"/>
      <c r="EXP34" s="377"/>
      <c r="EXQ34" s="377"/>
      <c r="EXR34" s="377"/>
      <c r="EXS34" s="377"/>
      <c r="EXT34" s="377"/>
      <c r="EXU34" s="377"/>
      <c r="EXV34" s="377"/>
      <c r="EXW34" s="377"/>
      <c r="EXX34" s="377"/>
      <c r="EXY34" s="377"/>
      <c r="EXZ34" s="377"/>
      <c r="EYA34" s="377"/>
      <c r="EYB34" s="377"/>
      <c r="EYC34" s="377"/>
      <c r="EYD34" s="377"/>
      <c r="EYE34" s="377"/>
      <c r="EYF34" s="377"/>
      <c r="EYG34" s="377"/>
      <c r="EYH34" s="377"/>
      <c r="EYI34" s="377"/>
      <c r="EYJ34" s="377"/>
      <c r="EYK34" s="377"/>
      <c r="EYL34" s="377"/>
      <c r="EYM34" s="377"/>
      <c r="EYN34" s="377"/>
      <c r="EYO34" s="377"/>
      <c r="EYP34" s="377"/>
      <c r="EYQ34" s="377"/>
      <c r="EYR34" s="377"/>
      <c r="EYS34" s="377"/>
      <c r="EYT34" s="377"/>
      <c r="EYU34" s="377"/>
      <c r="EYV34" s="377"/>
      <c r="EYW34" s="377"/>
      <c r="EYX34" s="377"/>
      <c r="EYY34" s="377"/>
      <c r="EYZ34" s="377"/>
      <c r="EZA34" s="377"/>
      <c r="EZB34" s="377"/>
      <c r="EZC34" s="377"/>
      <c r="EZD34" s="377"/>
      <c r="EZE34" s="377"/>
      <c r="EZF34" s="377"/>
      <c r="EZG34" s="377"/>
      <c r="EZH34" s="377"/>
      <c r="EZI34" s="377"/>
      <c r="EZJ34" s="377"/>
      <c r="EZK34" s="377"/>
      <c r="EZL34" s="377"/>
      <c r="EZM34" s="377"/>
      <c r="EZN34" s="377"/>
      <c r="EZO34" s="377"/>
      <c r="EZP34" s="377"/>
      <c r="EZQ34" s="377"/>
      <c r="EZR34" s="377"/>
      <c r="EZS34" s="377"/>
      <c r="EZT34" s="377"/>
      <c r="EZU34" s="377"/>
      <c r="EZV34" s="377"/>
      <c r="EZW34" s="377"/>
      <c r="EZX34" s="377"/>
      <c r="EZY34" s="377"/>
      <c r="EZZ34" s="377"/>
      <c r="FAA34" s="377"/>
      <c r="FAB34" s="377"/>
      <c r="FAC34" s="377"/>
      <c r="FAD34" s="377"/>
      <c r="FAE34" s="377"/>
      <c r="FAF34" s="377"/>
      <c r="FAG34" s="377"/>
      <c r="FAH34" s="377"/>
      <c r="FAI34" s="377"/>
      <c r="FAJ34" s="377"/>
      <c r="FAK34" s="377"/>
      <c r="FAL34" s="377"/>
      <c r="FAM34" s="377"/>
      <c r="FAN34" s="377"/>
      <c r="FAO34" s="377"/>
      <c r="FAP34" s="377"/>
      <c r="FAQ34" s="377"/>
      <c r="FAR34" s="377"/>
      <c r="FAS34" s="377"/>
      <c r="FAT34" s="377"/>
      <c r="FAU34" s="377"/>
      <c r="FAV34" s="377"/>
      <c r="FAW34" s="377"/>
      <c r="FAX34" s="377"/>
      <c r="FAY34" s="377"/>
      <c r="FAZ34" s="377"/>
      <c r="FBA34" s="377"/>
      <c r="FBB34" s="377"/>
      <c r="FBC34" s="377"/>
      <c r="FBD34" s="377"/>
      <c r="FBE34" s="377"/>
      <c r="FBF34" s="377"/>
      <c r="FBG34" s="377"/>
      <c r="FBH34" s="377"/>
      <c r="FBI34" s="377"/>
      <c r="FBJ34" s="377"/>
      <c r="FBK34" s="377"/>
      <c r="FBL34" s="377"/>
      <c r="FBM34" s="377"/>
      <c r="FBN34" s="377"/>
      <c r="FBO34" s="377"/>
      <c r="FBP34" s="377"/>
      <c r="FBQ34" s="377"/>
      <c r="FBR34" s="377"/>
      <c r="FBS34" s="377"/>
      <c r="FBT34" s="377"/>
      <c r="FBU34" s="377"/>
      <c r="FBV34" s="377"/>
      <c r="FBW34" s="377"/>
      <c r="FBX34" s="377"/>
      <c r="FBY34" s="377"/>
      <c r="FBZ34" s="377"/>
      <c r="FCA34" s="377"/>
      <c r="FCB34" s="377"/>
      <c r="FCC34" s="377"/>
      <c r="FCD34" s="377"/>
      <c r="FCE34" s="377"/>
      <c r="FCF34" s="377"/>
      <c r="FCG34" s="377"/>
      <c r="FCH34" s="377"/>
      <c r="FCI34" s="377"/>
      <c r="FCJ34" s="377"/>
      <c r="FCK34" s="377"/>
      <c r="FCL34" s="377"/>
      <c r="FCM34" s="377"/>
      <c r="FCN34" s="377"/>
      <c r="FCO34" s="377"/>
      <c r="FCP34" s="377"/>
      <c r="FCQ34" s="377"/>
      <c r="FCR34" s="377"/>
      <c r="FCS34" s="377"/>
      <c r="FCT34" s="377"/>
      <c r="FCU34" s="377"/>
      <c r="FCV34" s="377"/>
      <c r="FCW34" s="377"/>
      <c r="FCX34" s="377"/>
      <c r="FCY34" s="377"/>
      <c r="FCZ34" s="377"/>
      <c r="FDA34" s="377"/>
      <c r="FDB34" s="377"/>
      <c r="FDC34" s="377"/>
      <c r="FDD34" s="377"/>
      <c r="FDE34" s="377"/>
      <c r="FDF34" s="377"/>
      <c r="FDG34" s="377"/>
      <c r="FDH34" s="377"/>
      <c r="FDI34" s="377"/>
      <c r="FDJ34" s="377"/>
      <c r="FDK34" s="377"/>
      <c r="FDL34" s="377"/>
      <c r="FDM34" s="377"/>
      <c r="FDN34" s="377"/>
      <c r="FDO34" s="377"/>
      <c r="FDP34" s="377"/>
      <c r="FDQ34" s="377"/>
      <c r="FDR34" s="377"/>
      <c r="FDS34" s="377"/>
      <c r="FDT34" s="377"/>
      <c r="FDU34" s="377"/>
      <c r="FDV34" s="377"/>
      <c r="FDW34" s="377"/>
      <c r="FDX34" s="377"/>
      <c r="FDY34" s="377"/>
      <c r="FDZ34" s="377"/>
      <c r="FEA34" s="377"/>
      <c r="FEB34" s="377"/>
      <c r="FEC34" s="377"/>
      <c r="FED34" s="377"/>
      <c r="FEE34" s="377"/>
      <c r="FEF34" s="377"/>
      <c r="FEG34" s="377"/>
      <c r="FEH34" s="377"/>
      <c r="FEI34" s="377"/>
      <c r="FEJ34" s="377"/>
      <c r="FEK34" s="377"/>
      <c r="FEL34" s="377"/>
      <c r="FEM34" s="377"/>
      <c r="FEN34" s="377"/>
      <c r="FEO34" s="377"/>
      <c r="FEP34" s="377"/>
      <c r="FEQ34" s="377"/>
      <c r="FER34" s="377"/>
      <c r="FES34" s="377"/>
      <c r="FET34" s="377"/>
      <c r="FEU34" s="377"/>
      <c r="FEV34" s="377"/>
      <c r="FEW34" s="377"/>
      <c r="FEX34" s="377"/>
      <c r="FEY34" s="377"/>
      <c r="FEZ34" s="377"/>
      <c r="FFA34" s="377"/>
      <c r="FFB34" s="377"/>
      <c r="FFC34" s="377"/>
      <c r="FFD34" s="377"/>
      <c r="FFE34" s="377"/>
      <c r="FFF34" s="377"/>
      <c r="FFG34" s="377"/>
      <c r="FFH34" s="377"/>
      <c r="FFI34" s="377"/>
      <c r="FFJ34" s="377"/>
      <c r="FFK34" s="377"/>
      <c r="FFL34" s="377"/>
      <c r="FFM34" s="377"/>
      <c r="FFN34" s="377"/>
      <c r="FFO34" s="377"/>
      <c r="FFP34" s="377"/>
      <c r="FFQ34" s="377"/>
      <c r="FFR34" s="377"/>
      <c r="FFS34" s="377"/>
      <c r="FFT34" s="377"/>
      <c r="FFU34" s="377"/>
      <c r="FFV34" s="377"/>
      <c r="FFW34" s="377"/>
      <c r="FFX34" s="377"/>
      <c r="FFY34" s="377"/>
      <c r="FFZ34" s="377"/>
      <c r="FGA34" s="377"/>
      <c r="FGB34" s="377"/>
      <c r="FGC34" s="377"/>
      <c r="FGD34" s="377"/>
      <c r="FGE34" s="377"/>
      <c r="FGF34" s="377"/>
      <c r="FGG34" s="377"/>
      <c r="FGH34" s="377"/>
      <c r="FGI34" s="377"/>
      <c r="FGJ34" s="377"/>
      <c r="FGK34" s="377"/>
      <c r="FGL34" s="377"/>
      <c r="FGM34" s="377"/>
      <c r="FGN34" s="377"/>
      <c r="FGO34" s="377"/>
      <c r="FGP34" s="377"/>
      <c r="FGQ34" s="377"/>
      <c r="FGR34" s="377"/>
      <c r="FGS34" s="377"/>
      <c r="FGT34" s="377"/>
      <c r="FGU34" s="377"/>
      <c r="FGV34" s="377"/>
      <c r="FGW34" s="377"/>
      <c r="FGX34" s="377"/>
      <c r="FGY34" s="377"/>
      <c r="FGZ34" s="377"/>
      <c r="FHA34" s="377"/>
      <c r="FHB34" s="377"/>
      <c r="FHC34" s="377"/>
      <c r="FHD34" s="377"/>
      <c r="FHE34" s="377"/>
      <c r="FHF34" s="377"/>
      <c r="FHG34" s="377"/>
      <c r="FHH34" s="377"/>
      <c r="FHI34" s="377"/>
      <c r="FHJ34" s="377"/>
      <c r="FHK34" s="377"/>
      <c r="FHL34" s="377"/>
      <c r="FHM34" s="377"/>
      <c r="FHN34" s="377"/>
      <c r="FHO34" s="377"/>
      <c r="FHP34" s="377"/>
      <c r="FHQ34" s="377"/>
      <c r="FHR34" s="377"/>
      <c r="FHS34" s="377"/>
      <c r="FHT34" s="377"/>
      <c r="FHU34" s="377"/>
      <c r="FHV34" s="377"/>
      <c r="FHW34" s="377"/>
      <c r="FHX34" s="377"/>
      <c r="FHY34" s="377"/>
      <c r="FHZ34" s="377"/>
      <c r="FIA34" s="377"/>
      <c r="FIB34" s="377"/>
      <c r="FIC34" s="377"/>
      <c r="FID34" s="377"/>
      <c r="FIE34" s="377"/>
      <c r="FIF34" s="377"/>
      <c r="FIG34" s="377"/>
      <c r="FIH34" s="377"/>
      <c r="FII34" s="377"/>
      <c r="FIJ34" s="377"/>
      <c r="FIK34" s="377"/>
      <c r="FIL34" s="377"/>
      <c r="FIM34" s="377"/>
      <c r="FIN34" s="377"/>
      <c r="FIO34" s="377"/>
      <c r="FIP34" s="377"/>
      <c r="FIQ34" s="377"/>
      <c r="FIR34" s="377"/>
      <c r="FIS34" s="377"/>
      <c r="FIT34" s="377"/>
      <c r="FIU34" s="377"/>
      <c r="FIV34" s="377"/>
      <c r="FIW34" s="377"/>
      <c r="FIX34" s="377"/>
      <c r="FIY34" s="377"/>
      <c r="FIZ34" s="377"/>
      <c r="FJA34" s="377"/>
      <c r="FJB34" s="377"/>
      <c r="FJC34" s="377"/>
      <c r="FJD34" s="377"/>
      <c r="FJE34" s="377"/>
      <c r="FJF34" s="377"/>
      <c r="FJG34" s="377"/>
      <c r="FJH34" s="377"/>
      <c r="FJI34" s="377"/>
      <c r="FJJ34" s="377"/>
      <c r="FJK34" s="377"/>
      <c r="FJL34" s="377"/>
      <c r="FJM34" s="377"/>
      <c r="FJN34" s="377"/>
      <c r="FJO34" s="377"/>
      <c r="FJP34" s="377"/>
      <c r="FJQ34" s="377"/>
      <c r="FJR34" s="377"/>
      <c r="FJS34" s="377"/>
      <c r="FJT34" s="377"/>
      <c r="FJU34" s="377"/>
      <c r="FJV34" s="377"/>
      <c r="FJW34" s="377"/>
      <c r="FJX34" s="377"/>
      <c r="FJY34" s="377"/>
      <c r="FJZ34" s="377"/>
      <c r="FKA34" s="377"/>
      <c r="FKB34" s="377"/>
      <c r="FKC34" s="377"/>
      <c r="FKD34" s="377"/>
      <c r="FKE34" s="377"/>
      <c r="FKF34" s="377"/>
      <c r="FKG34" s="377"/>
      <c r="FKH34" s="377"/>
      <c r="FKI34" s="377"/>
      <c r="FKJ34" s="377"/>
      <c r="FKK34" s="377"/>
      <c r="FKL34" s="377"/>
      <c r="FKM34" s="377"/>
      <c r="FKN34" s="377"/>
      <c r="FKO34" s="377"/>
      <c r="FKP34" s="377"/>
      <c r="FKQ34" s="377"/>
      <c r="FKR34" s="377"/>
      <c r="FKS34" s="377"/>
      <c r="FKT34" s="377"/>
      <c r="FKU34" s="377"/>
      <c r="FKV34" s="377"/>
      <c r="FKW34" s="377"/>
      <c r="FKX34" s="377"/>
      <c r="FKY34" s="377"/>
      <c r="FKZ34" s="377"/>
      <c r="FLA34" s="377"/>
      <c r="FLB34" s="377"/>
      <c r="FLC34" s="377"/>
      <c r="FLD34" s="377"/>
      <c r="FLE34" s="377"/>
      <c r="FLF34" s="377"/>
      <c r="FLG34" s="377"/>
      <c r="FLH34" s="377"/>
      <c r="FLI34" s="377"/>
      <c r="FLJ34" s="377"/>
      <c r="FLK34" s="377"/>
      <c r="FLL34" s="377"/>
      <c r="FLM34" s="377"/>
      <c r="FLN34" s="377"/>
      <c r="FLO34" s="377"/>
      <c r="FLP34" s="377"/>
      <c r="FLQ34" s="377"/>
      <c r="FLR34" s="377"/>
      <c r="FLS34" s="377"/>
      <c r="FLT34" s="377"/>
      <c r="FLU34" s="377"/>
      <c r="FLV34" s="377"/>
      <c r="FLW34" s="377"/>
      <c r="FLX34" s="377"/>
      <c r="FLY34" s="377"/>
      <c r="FLZ34" s="377"/>
      <c r="FMA34" s="377"/>
      <c r="FMB34" s="377"/>
      <c r="FMC34" s="377"/>
      <c r="FMD34" s="377"/>
      <c r="FME34" s="377"/>
      <c r="FMF34" s="377"/>
      <c r="FMG34" s="377"/>
      <c r="FMH34" s="377"/>
      <c r="FMI34" s="377"/>
      <c r="FMJ34" s="377"/>
      <c r="FMK34" s="377"/>
      <c r="FML34" s="377"/>
      <c r="FMM34" s="377"/>
      <c r="FMN34" s="377"/>
      <c r="FMO34" s="377"/>
      <c r="FMP34" s="377"/>
      <c r="FMQ34" s="377"/>
      <c r="FMR34" s="377"/>
      <c r="FMS34" s="377"/>
      <c r="FMT34" s="377"/>
      <c r="FMU34" s="377"/>
      <c r="FMV34" s="377"/>
      <c r="FMW34" s="377"/>
      <c r="FMX34" s="377"/>
      <c r="FMY34" s="377"/>
      <c r="FMZ34" s="377"/>
      <c r="FNA34" s="377"/>
      <c r="FNB34" s="377"/>
      <c r="FNC34" s="377"/>
      <c r="FND34" s="377"/>
      <c r="FNE34" s="377"/>
      <c r="FNF34" s="377"/>
      <c r="FNG34" s="377"/>
      <c r="FNH34" s="377"/>
      <c r="FNI34" s="377"/>
      <c r="FNJ34" s="377"/>
      <c r="FNK34" s="377"/>
      <c r="FNL34" s="377"/>
      <c r="FNM34" s="377"/>
      <c r="FNN34" s="377"/>
      <c r="FNO34" s="377"/>
      <c r="FNP34" s="377"/>
      <c r="FNQ34" s="377"/>
      <c r="FNR34" s="377"/>
      <c r="FNS34" s="377"/>
      <c r="FNT34" s="377"/>
      <c r="FNU34" s="377"/>
      <c r="FNV34" s="377"/>
      <c r="FNW34" s="377"/>
      <c r="FNX34" s="377"/>
      <c r="FNY34" s="377"/>
      <c r="FNZ34" s="377"/>
      <c r="FOA34" s="377"/>
      <c r="FOB34" s="377"/>
      <c r="FOC34" s="377"/>
      <c r="FOD34" s="377"/>
      <c r="FOE34" s="377"/>
      <c r="FOF34" s="377"/>
      <c r="FOG34" s="377"/>
      <c r="FOH34" s="377"/>
      <c r="FOI34" s="377"/>
      <c r="FOJ34" s="377"/>
      <c r="FOK34" s="377"/>
      <c r="FOL34" s="377"/>
      <c r="FOM34" s="377"/>
      <c r="FON34" s="377"/>
      <c r="FOO34" s="377"/>
      <c r="FOP34" s="377"/>
      <c r="FOQ34" s="377"/>
      <c r="FOR34" s="377"/>
      <c r="FOS34" s="377"/>
      <c r="FOT34" s="377"/>
      <c r="FOU34" s="377"/>
      <c r="FOV34" s="377"/>
      <c r="FOW34" s="377"/>
      <c r="FOX34" s="377"/>
      <c r="FOY34" s="377"/>
      <c r="FOZ34" s="377"/>
      <c r="FPA34" s="377"/>
      <c r="FPB34" s="377"/>
      <c r="FPC34" s="377"/>
      <c r="FPD34" s="377"/>
      <c r="FPE34" s="377"/>
      <c r="FPF34" s="377"/>
      <c r="FPG34" s="377"/>
      <c r="FPH34" s="377"/>
      <c r="FPI34" s="377"/>
      <c r="FPJ34" s="377"/>
      <c r="FPK34" s="377"/>
      <c r="FPL34" s="377"/>
      <c r="FPM34" s="377"/>
      <c r="FPN34" s="377"/>
      <c r="FPO34" s="377"/>
      <c r="FPP34" s="377"/>
      <c r="FPQ34" s="377"/>
      <c r="FPR34" s="377"/>
      <c r="FPS34" s="377"/>
      <c r="FPT34" s="377"/>
      <c r="FPU34" s="377"/>
      <c r="FPV34" s="377"/>
      <c r="FPW34" s="377"/>
      <c r="FPX34" s="377"/>
      <c r="FPY34" s="377"/>
      <c r="FPZ34" s="377"/>
      <c r="FQA34" s="377"/>
      <c r="FQB34" s="377"/>
      <c r="FQC34" s="377"/>
      <c r="FQD34" s="377"/>
      <c r="FQE34" s="377"/>
      <c r="FQF34" s="377"/>
      <c r="FQG34" s="377"/>
      <c r="FQH34" s="377"/>
      <c r="FQI34" s="377"/>
      <c r="FQJ34" s="377"/>
      <c r="FQK34" s="377"/>
      <c r="FQL34" s="377"/>
      <c r="FQM34" s="377"/>
      <c r="FQN34" s="377"/>
      <c r="FQO34" s="377"/>
      <c r="FQP34" s="377"/>
      <c r="FQQ34" s="377"/>
      <c r="FQR34" s="377"/>
      <c r="FQS34" s="377"/>
      <c r="FQT34" s="377"/>
      <c r="FQU34" s="377"/>
      <c r="FQV34" s="377"/>
      <c r="FQW34" s="377"/>
      <c r="FQX34" s="377"/>
      <c r="FQY34" s="377"/>
      <c r="FQZ34" s="377"/>
      <c r="FRA34" s="377"/>
      <c r="FRB34" s="377"/>
      <c r="FRC34" s="377"/>
      <c r="FRD34" s="377"/>
      <c r="FRE34" s="377"/>
      <c r="FRF34" s="377"/>
      <c r="FRG34" s="377"/>
      <c r="FRH34" s="377"/>
      <c r="FRI34" s="377"/>
      <c r="FRJ34" s="377"/>
      <c r="FRK34" s="377"/>
      <c r="FRL34" s="377"/>
      <c r="FRM34" s="377"/>
      <c r="FRN34" s="377"/>
      <c r="FRO34" s="377"/>
      <c r="FRP34" s="377"/>
      <c r="FRQ34" s="377"/>
      <c r="FRR34" s="377"/>
      <c r="FRS34" s="377"/>
      <c r="FRT34" s="377"/>
      <c r="FRU34" s="377"/>
      <c r="FRV34" s="377"/>
      <c r="FRW34" s="377"/>
      <c r="FRX34" s="377"/>
      <c r="FRY34" s="377"/>
      <c r="FRZ34" s="377"/>
      <c r="FSA34" s="377"/>
      <c r="FSB34" s="377"/>
      <c r="FSC34" s="377"/>
      <c r="FSD34" s="377"/>
      <c r="FSE34" s="377"/>
      <c r="FSF34" s="377"/>
      <c r="FSG34" s="377"/>
      <c r="FSH34" s="377"/>
      <c r="FSI34" s="377"/>
      <c r="FSJ34" s="377"/>
      <c r="FSK34" s="377"/>
      <c r="FSL34" s="377"/>
      <c r="FSM34" s="377"/>
      <c r="FSN34" s="377"/>
      <c r="FSO34" s="377"/>
      <c r="FSP34" s="377"/>
      <c r="FSQ34" s="377"/>
      <c r="FSR34" s="377"/>
      <c r="FSS34" s="377"/>
      <c r="FST34" s="377"/>
      <c r="FSU34" s="377"/>
      <c r="FSV34" s="377"/>
      <c r="FSW34" s="377"/>
      <c r="FSX34" s="377"/>
      <c r="FSY34" s="377"/>
      <c r="FSZ34" s="377"/>
      <c r="FTA34" s="377"/>
      <c r="FTB34" s="377"/>
      <c r="FTC34" s="377"/>
      <c r="FTD34" s="377"/>
      <c r="FTE34" s="377"/>
      <c r="FTF34" s="377"/>
      <c r="FTG34" s="377"/>
      <c r="FTH34" s="377"/>
      <c r="FTI34" s="377"/>
      <c r="FTJ34" s="377"/>
      <c r="FTK34" s="377"/>
      <c r="FTL34" s="377"/>
      <c r="FTM34" s="377"/>
      <c r="FTN34" s="377"/>
      <c r="FTO34" s="377"/>
      <c r="FTP34" s="377"/>
      <c r="FTQ34" s="377"/>
      <c r="FTR34" s="377"/>
      <c r="FTS34" s="377"/>
      <c r="FTT34" s="377"/>
      <c r="FTU34" s="377"/>
      <c r="FTV34" s="377"/>
      <c r="FTW34" s="377"/>
      <c r="FTX34" s="377"/>
      <c r="FTY34" s="377"/>
      <c r="FTZ34" s="377"/>
      <c r="FUA34" s="377"/>
      <c r="FUB34" s="377"/>
      <c r="FUC34" s="377"/>
      <c r="FUD34" s="377"/>
      <c r="FUE34" s="377"/>
      <c r="FUF34" s="377"/>
      <c r="FUG34" s="377"/>
      <c r="FUH34" s="377"/>
      <c r="FUI34" s="377"/>
      <c r="FUJ34" s="377"/>
      <c r="FUK34" s="377"/>
      <c r="FUL34" s="377"/>
      <c r="FUM34" s="377"/>
      <c r="FUN34" s="377"/>
      <c r="FUO34" s="377"/>
      <c r="FUP34" s="377"/>
      <c r="FUQ34" s="377"/>
      <c r="FUR34" s="377"/>
      <c r="FUS34" s="377"/>
      <c r="FUT34" s="377"/>
      <c r="FUU34" s="377"/>
      <c r="FUV34" s="377"/>
      <c r="FUW34" s="377"/>
      <c r="FUX34" s="377"/>
      <c r="FUY34" s="377"/>
      <c r="FUZ34" s="377"/>
      <c r="FVA34" s="377"/>
      <c r="FVB34" s="377"/>
      <c r="FVC34" s="377"/>
      <c r="FVD34" s="377"/>
      <c r="FVE34" s="377"/>
      <c r="FVF34" s="377"/>
      <c r="FVG34" s="377"/>
      <c r="FVH34" s="377"/>
      <c r="FVI34" s="377"/>
      <c r="FVJ34" s="377"/>
      <c r="FVK34" s="377"/>
      <c r="FVL34" s="377"/>
      <c r="FVM34" s="377"/>
      <c r="FVN34" s="377"/>
      <c r="FVO34" s="377"/>
      <c r="FVP34" s="377"/>
      <c r="FVQ34" s="377"/>
      <c r="FVR34" s="377"/>
      <c r="FVS34" s="377"/>
      <c r="FVT34" s="377"/>
      <c r="FVU34" s="377"/>
      <c r="FVV34" s="377"/>
      <c r="FVW34" s="377"/>
      <c r="FVX34" s="377"/>
      <c r="FVY34" s="377"/>
      <c r="FVZ34" s="377"/>
      <c r="FWA34" s="377"/>
      <c r="FWB34" s="377"/>
      <c r="FWC34" s="377"/>
      <c r="FWD34" s="377"/>
      <c r="FWE34" s="377"/>
      <c r="FWF34" s="377"/>
      <c r="FWG34" s="377"/>
      <c r="FWH34" s="377"/>
      <c r="FWI34" s="377"/>
      <c r="FWJ34" s="377"/>
      <c r="FWK34" s="377"/>
      <c r="FWL34" s="377"/>
      <c r="FWM34" s="377"/>
      <c r="FWN34" s="377"/>
      <c r="FWO34" s="377"/>
      <c r="FWP34" s="377"/>
      <c r="FWQ34" s="377"/>
      <c r="FWR34" s="377"/>
      <c r="FWS34" s="377"/>
      <c r="FWT34" s="377"/>
      <c r="FWU34" s="377"/>
      <c r="FWV34" s="377"/>
      <c r="FWW34" s="377"/>
      <c r="FWX34" s="377"/>
      <c r="FWY34" s="377"/>
      <c r="FWZ34" s="377"/>
      <c r="FXA34" s="377"/>
      <c r="FXB34" s="377"/>
      <c r="FXC34" s="377"/>
      <c r="FXD34" s="377"/>
      <c r="FXE34" s="377"/>
      <c r="FXF34" s="377"/>
      <c r="FXG34" s="377"/>
      <c r="FXH34" s="377"/>
      <c r="FXI34" s="377"/>
      <c r="FXJ34" s="377"/>
      <c r="FXK34" s="377"/>
      <c r="FXL34" s="377"/>
      <c r="FXM34" s="377"/>
      <c r="FXN34" s="377"/>
      <c r="FXO34" s="377"/>
      <c r="FXP34" s="377"/>
      <c r="FXQ34" s="377"/>
      <c r="FXR34" s="377"/>
      <c r="FXS34" s="377"/>
      <c r="FXT34" s="377"/>
      <c r="FXU34" s="377"/>
      <c r="FXV34" s="377"/>
      <c r="FXW34" s="377"/>
      <c r="FXX34" s="377"/>
      <c r="FXY34" s="377"/>
      <c r="FXZ34" s="377"/>
      <c r="FYA34" s="377"/>
      <c r="FYB34" s="377"/>
      <c r="FYC34" s="377"/>
      <c r="FYD34" s="377"/>
      <c r="FYE34" s="377"/>
      <c r="FYF34" s="377"/>
      <c r="FYG34" s="377"/>
      <c r="FYH34" s="377"/>
      <c r="FYI34" s="377"/>
      <c r="FYJ34" s="377"/>
      <c r="FYK34" s="377"/>
      <c r="FYL34" s="377"/>
      <c r="FYM34" s="377"/>
      <c r="FYN34" s="377"/>
      <c r="FYO34" s="377"/>
      <c r="FYP34" s="377"/>
      <c r="FYQ34" s="377"/>
      <c r="FYR34" s="377"/>
      <c r="FYS34" s="377"/>
      <c r="FYT34" s="377"/>
      <c r="FYU34" s="377"/>
      <c r="FYV34" s="377"/>
      <c r="FYW34" s="377"/>
      <c r="FYX34" s="377"/>
      <c r="FYY34" s="377"/>
      <c r="FYZ34" s="377"/>
      <c r="FZA34" s="377"/>
      <c r="FZB34" s="377"/>
      <c r="FZC34" s="377"/>
      <c r="FZD34" s="377"/>
      <c r="FZE34" s="377"/>
      <c r="FZF34" s="377"/>
      <c r="FZG34" s="377"/>
      <c r="FZH34" s="377"/>
      <c r="FZI34" s="377"/>
      <c r="FZJ34" s="377"/>
      <c r="FZK34" s="377"/>
      <c r="FZL34" s="377"/>
      <c r="FZM34" s="377"/>
      <c r="FZN34" s="377"/>
      <c r="FZO34" s="377"/>
      <c r="FZP34" s="377"/>
      <c r="FZQ34" s="377"/>
      <c r="FZR34" s="377"/>
      <c r="FZS34" s="377"/>
      <c r="FZT34" s="377"/>
      <c r="FZU34" s="377"/>
      <c r="FZV34" s="377"/>
      <c r="FZW34" s="377"/>
      <c r="FZX34" s="377"/>
      <c r="FZY34" s="377"/>
      <c r="FZZ34" s="377"/>
      <c r="GAA34" s="377"/>
      <c r="GAB34" s="377"/>
      <c r="GAC34" s="377"/>
      <c r="GAD34" s="377"/>
      <c r="GAE34" s="377"/>
      <c r="GAF34" s="377"/>
      <c r="GAG34" s="377"/>
      <c r="GAH34" s="377"/>
      <c r="GAI34" s="377"/>
      <c r="GAJ34" s="377"/>
      <c r="GAK34" s="377"/>
      <c r="GAL34" s="377"/>
      <c r="GAM34" s="377"/>
      <c r="GAN34" s="377"/>
      <c r="GAO34" s="377"/>
      <c r="GAP34" s="377"/>
      <c r="GAQ34" s="377"/>
      <c r="GAR34" s="377"/>
      <c r="GAS34" s="377"/>
      <c r="GAT34" s="377"/>
      <c r="GAU34" s="377"/>
      <c r="GAV34" s="377"/>
      <c r="GAW34" s="377"/>
      <c r="GAX34" s="377"/>
      <c r="GAY34" s="377"/>
      <c r="GAZ34" s="377"/>
      <c r="GBA34" s="377"/>
      <c r="GBB34" s="377"/>
      <c r="GBC34" s="377"/>
      <c r="GBD34" s="377"/>
      <c r="GBE34" s="377"/>
      <c r="GBF34" s="377"/>
      <c r="GBG34" s="377"/>
      <c r="GBH34" s="377"/>
      <c r="GBI34" s="377"/>
      <c r="GBJ34" s="377"/>
      <c r="GBK34" s="377"/>
      <c r="GBL34" s="377"/>
      <c r="GBM34" s="377"/>
      <c r="GBN34" s="377"/>
      <c r="GBO34" s="377"/>
      <c r="GBP34" s="377"/>
      <c r="GBQ34" s="377"/>
      <c r="GBR34" s="377"/>
      <c r="GBS34" s="377"/>
      <c r="GBT34" s="377"/>
      <c r="GBU34" s="377"/>
      <c r="GBV34" s="377"/>
      <c r="GBW34" s="377"/>
      <c r="GBX34" s="377"/>
      <c r="GBY34" s="377"/>
      <c r="GBZ34" s="377"/>
      <c r="GCA34" s="377"/>
      <c r="GCB34" s="377"/>
      <c r="GCC34" s="377"/>
      <c r="GCD34" s="377"/>
      <c r="GCE34" s="377"/>
      <c r="GCF34" s="377"/>
      <c r="GCG34" s="377"/>
      <c r="GCH34" s="377"/>
      <c r="GCI34" s="377"/>
      <c r="GCJ34" s="377"/>
      <c r="GCK34" s="377"/>
      <c r="GCL34" s="377"/>
      <c r="GCM34" s="377"/>
      <c r="GCN34" s="377"/>
      <c r="GCO34" s="377"/>
      <c r="GCP34" s="377"/>
      <c r="GCQ34" s="377"/>
      <c r="GCR34" s="377"/>
      <c r="GCS34" s="377"/>
      <c r="GCT34" s="377"/>
      <c r="GCU34" s="377"/>
      <c r="GCV34" s="377"/>
      <c r="GCW34" s="377"/>
      <c r="GCX34" s="377"/>
      <c r="GCY34" s="377"/>
      <c r="GCZ34" s="377"/>
      <c r="GDA34" s="377"/>
      <c r="GDB34" s="377"/>
      <c r="GDC34" s="377"/>
      <c r="GDD34" s="377"/>
      <c r="GDE34" s="377"/>
      <c r="GDF34" s="377"/>
      <c r="GDG34" s="377"/>
      <c r="GDH34" s="377"/>
      <c r="GDI34" s="377"/>
      <c r="GDJ34" s="377"/>
      <c r="GDK34" s="377"/>
      <c r="GDL34" s="377"/>
      <c r="GDM34" s="377"/>
      <c r="GDN34" s="377"/>
      <c r="GDO34" s="377"/>
      <c r="GDP34" s="377"/>
      <c r="GDQ34" s="377"/>
      <c r="GDR34" s="377"/>
      <c r="GDS34" s="377"/>
      <c r="GDT34" s="377"/>
      <c r="GDU34" s="377"/>
      <c r="GDV34" s="377"/>
      <c r="GDW34" s="377"/>
      <c r="GDX34" s="377"/>
      <c r="GDY34" s="377"/>
      <c r="GDZ34" s="377"/>
      <c r="GEA34" s="377"/>
      <c r="GEB34" s="377"/>
      <c r="GEC34" s="377"/>
      <c r="GED34" s="377"/>
      <c r="GEE34" s="377"/>
      <c r="GEF34" s="377"/>
      <c r="GEG34" s="377"/>
      <c r="GEH34" s="377"/>
      <c r="GEI34" s="377"/>
      <c r="GEJ34" s="377"/>
      <c r="GEK34" s="377"/>
      <c r="GEL34" s="377"/>
      <c r="GEM34" s="377"/>
      <c r="GEN34" s="377"/>
      <c r="GEO34" s="377"/>
      <c r="GEP34" s="377"/>
      <c r="GEQ34" s="377"/>
      <c r="GER34" s="377"/>
      <c r="GES34" s="377"/>
      <c r="GET34" s="377"/>
      <c r="GEU34" s="377"/>
      <c r="GEV34" s="377"/>
      <c r="GEW34" s="377"/>
      <c r="GEX34" s="377"/>
      <c r="GEY34" s="377"/>
      <c r="GEZ34" s="377"/>
      <c r="GFA34" s="377"/>
      <c r="GFB34" s="377"/>
      <c r="GFC34" s="377"/>
      <c r="GFD34" s="377"/>
      <c r="GFE34" s="377"/>
      <c r="GFF34" s="377"/>
      <c r="GFG34" s="377"/>
      <c r="GFH34" s="377"/>
      <c r="GFI34" s="377"/>
      <c r="GFJ34" s="377"/>
      <c r="GFK34" s="377"/>
      <c r="GFL34" s="377"/>
      <c r="GFM34" s="377"/>
      <c r="GFN34" s="377"/>
      <c r="GFO34" s="377"/>
      <c r="GFP34" s="377"/>
      <c r="GFQ34" s="377"/>
      <c r="GFR34" s="377"/>
      <c r="GFS34" s="377"/>
      <c r="GFT34" s="377"/>
      <c r="GFU34" s="377"/>
      <c r="GFV34" s="377"/>
      <c r="GFW34" s="377"/>
      <c r="GFX34" s="377"/>
      <c r="GFY34" s="377"/>
      <c r="GFZ34" s="377"/>
      <c r="GGA34" s="377"/>
      <c r="GGB34" s="377"/>
      <c r="GGC34" s="377"/>
      <c r="GGD34" s="377"/>
      <c r="GGE34" s="377"/>
      <c r="GGF34" s="377"/>
      <c r="GGG34" s="377"/>
      <c r="GGH34" s="377"/>
      <c r="GGI34" s="377"/>
      <c r="GGJ34" s="377"/>
      <c r="GGK34" s="377"/>
      <c r="GGL34" s="377"/>
      <c r="GGM34" s="377"/>
      <c r="GGN34" s="377"/>
      <c r="GGO34" s="377"/>
      <c r="GGP34" s="377"/>
      <c r="GGQ34" s="377"/>
      <c r="GGR34" s="377"/>
      <c r="GGS34" s="377"/>
      <c r="GGT34" s="377"/>
      <c r="GGU34" s="377"/>
      <c r="GGV34" s="377"/>
      <c r="GGW34" s="377"/>
      <c r="GGX34" s="377"/>
      <c r="GGY34" s="377"/>
      <c r="GGZ34" s="377"/>
      <c r="GHA34" s="377"/>
      <c r="GHB34" s="377"/>
      <c r="GHC34" s="377"/>
      <c r="GHD34" s="377"/>
      <c r="GHE34" s="377"/>
      <c r="GHF34" s="377"/>
      <c r="GHG34" s="377"/>
      <c r="GHH34" s="377"/>
      <c r="GHI34" s="377"/>
      <c r="GHJ34" s="377"/>
      <c r="GHK34" s="377"/>
      <c r="GHL34" s="377"/>
      <c r="GHM34" s="377"/>
      <c r="GHN34" s="377"/>
      <c r="GHO34" s="377"/>
      <c r="GHP34" s="377"/>
      <c r="GHQ34" s="377"/>
      <c r="GHR34" s="377"/>
      <c r="GHS34" s="377"/>
      <c r="GHT34" s="377"/>
      <c r="GHU34" s="377"/>
      <c r="GHV34" s="377"/>
      <c r="GHW34" s="377"/>
      <c r="GHX34" s="377"/>
      <c r="GHY34" s="377"/>
      <c r="GHZ34" s="377"/>
      <c r="GIA34" s="377"/>
      <c r="GIB34" s="377"/>
      <c r="GIC34" s="377"/>
      <c r="GID34" s="377"/>
      <c r="GIE34" s="377"/>
      <c r="GIF34" s="377"/>
      <c r="GIG34" s="377"/>
      <c r="GIH34" s="377"/>
      <c r="GII34" s="377"/>
      <c r="GIJ34" s="377"/>
      <c r="GIK34" s="377"/>
      <c r="GIL34" s="377"/>
      <c r="GIM34" s="377"/>
      <c r="GIN34" s="377"/>
      <c r="GIO34" s="377"/>
      <c r="GIP34" s="377"/>
      <c r="GIQ34" s="377"/>
      <c r="GIR34" s="377"/>
      <c r="GIS34" s="377"/>
      <c r="GIT34" s="377"/>
      <c r="GIU34" s="377"/>
      <c r="GIV34" s="377"/>
      <c r="GIW34" s="377"/>
      <c r="GIX34" s="377"/>
      <c r="GIY34" s="377"/>
      <c r="GIZ34" s="377"/>
      <c r="GJA34" s="377"/>
      <c r="GJB34" s="377"/>
      <c r="GJC34" s="377"/>
      <c r="GJD34" s="377"/>
      <c r="GJE34" s="377"/>
      <c r="GJF34" s="377"/>
      <c r="GJG34" s="377"/>
      <c r="GJH34" s="377"/>
      <c r="GJI34" s="377"/>
      <c r="GJJ34" s="377"/>
      <c r="GJK34" s="377"/>
      <c r="GJL34" s="377"/>
      <c r="GJM34" s="377"/>
      <c r="GJN34" s="377"/>
      <c r="GJO34" s="377"/>
      <c r="GJP34" s="377"/>
      <c r="GJQ34" s="377"/>
      <c r="GJR34" s="377"/>
      <c r="GJS34" s="377"/>
      <c r="GJT34" s="377"/>
      <c r="GJU34" s="377"/>
      <c r="GJV34" s="377"/>
      <c r="GJW34" s="377"/>
      <c r="GJX34" s="377"/>
      <c r="GJY34" s="377"/>
      <c r="GJZ34" s="377"/>
      <c r="GKA34" s="377"/>
      <c r="GKB34" s="377"/>
      <c r="GKC34" s="377"/>
      <c r="GKD34" s="377"/>
      <c r="GKE34" s="377"/>
      <c r="GKF34" s="377"/>
      <c r="GKG34" s="377"/>
      <c r="GKH34" s="377"/>
      <c r="GKI34" s="377"/>
      <c r="GKJ34" s="377"/>
      <c r="GKK34" s="377"/>
      <c r="GKL34" s="377"/>
      <c r="GKM34" s="377"/>
      <c r="GKN34" s="377"/>
      <c r="GKO34" s="377"/>
      <c r="GKP34" s="377"/>
      <c r="GKQ34" s="377"/>
      <c r="GKR34" s="377"/>
      <c r="GKS34" s="377"/>
      <c r="GKT34" s="377"/>
      <c r="GKU34" s="377"/>
      <c r="GKV34" s="377"/>
      <c r="GKW34" s="377"/>
      <c r="GKX34" s="377"/>
      <c r="GKY34" s="377"/>
      <c r="GKZ34" s="377"/>
      <c r="GLA34" s="377"/>
      <c r="GLB34" s="377"/>
      <c r="GLC34" s="377"/>
      <c r="GLD34" s="377"/>
      <c r="GLE34" s="377"/>
      <c r="GLF34" s="377"/>
      <c r="GLG34" s="377"/>
      <c r="GLH34" s="377"/>
      <c r="GLI34" s="377"/>
      <c r="GLJ34" s="377"/>
      <c r="GLK34" s="377"/>
      <c r="GLL34" s="377"/>
      <c r="GLM34" s="377"/>
      <c r="GLN34" s="377"/>
      <c r="GLO34" s="377"/>
      <c r="GLP34" s="377"/>
      <c r="GLQ34" s="377"/>
      <c r="GLR34" s="377"/>
      <c r="GLS34" s="377"/>
      <c r="GLT34" s="377"/>
      <c r="GLU34" s="377"/>
      <c r="GLV34" s="377"/>
      <c r="GLW34" s="377"/>
      <c r="GLX34" s="377"/>
      <c r="GLY34" s="377"/>
      <c r="GLZ34" s="377"/>
      <c r="GMA34" s="377"/>
      <c r="GMB34" s="377"/>
      <c r="GMC34" s="377"/>
      <c r="GMD34" s="377"/>
      <c r="GME34" s="377"/>
      <c r="GMF34" s="377"/>
      <c r="GMG34" s="377"/>
      <c r="GMH34" s="377"/>
      <c r="GMI34" s="377"/>
      <c r="GMJ34" s="377"/>
      <c r="GMK34" s="377"/>
      <c r="GML34" s="377"/>
      <c r="GMM34" s="377"/>
      <c r="GMN34" s="377"/>
      <c r="GMO34" s="377"/>
      <c r="GMP34" s="377"/>
      <c r="GMQ34" s="377"/>
      <c r="GMR34" s="377"/>
      <c r="GMS34" s="377"/>
      <c r="GMT34" s="377"/>
      <c r="GMU34" s="377"/>
      <c r="GMV34" s="377"/>
      <c r="GMW34" s="377"/>
      <c r="GMX34" s="377"/>
      <c r="GMY34" s="377"/>
      <c r="GMZ34" s="377"/>
      <c r="GNA34" s="377"/>
      <c r="GNB34" s="377"/>
      <c r="GNC34" s="377"/>
      <c r="GND34" s="377"/>
      <c r="GNE34" s="377"/>
      <c r="GNF34" s="377"/>
      <c r="GNG34" s="377"/>
      <c r="GNH34" s="377"/>
      <c r="GNI34" s="377"/>
      <c r="GNJ34" s="377"/>
      <c r="GNK34" s="377"/>
      <c r="GNL34" s="377"/>
      <c r="GNM34" s="377"/>
      <c r="GNN34" s="377"/>
      <c r="GNO34" s="377"/>
      <c r="GNP34" s="377"/>
      <c r="GNQ34" s="377"/>
      <c r="GNR34" s="377"/>
      <c r="GNS34" s="377"/>
      <c r="GNT34" s="377"/>
      <c r="GNU34" s="377"/>
      <c r="GNV34" s="377"/>
      <c r="GNW34" s="377"/>
      <c r="GNX34" s="377"/>
      <c r="GNY34" s="377"/>
      <c r="GNZ34" s="377"/>
      <c r="GOA34" s="377"/>
      <c r="GOB34" s="377"/>
      <c r="GOC34" s="377"/>
      <c r="GOD34" s="377"/>
      <c r="GOE34" s="377"/>
      <c r="GOF34" s="377"/>
      <c r="GOG34" s="377"/>
      <c r="GOH34" s="377"/>
      <c r="GOI34" s="377"/>
      <c r="GOJ34" s="377"/>
      <c r="GOK34" s="377"/>
      <c r="GOL34" s="377"/>
      <c r="GOM34" s="377"/>
      <c r="GON34" s="377"/>
      <c r="GOO34" s="377"/>
      <c r="GOP34" s="377"/>
      <c r="GOQ34" s="377"/>
      <c r="GOR34" s="377"/>
      <c r="GOS34" s="377"/>
      <c r="GOT34" s="377"/>
      <c r="GOU34" s="377"/>
      <c r="GOV34" s="377"/>
      <c r="GOW34" s="377"/>
      <c r="GOX34" s="377"/>
      <c r="GOY34" s="377"/>
      <c r="GOZ34" s="377"/>
      <c r="GPA34" s="377"/>
      <c r="GPB34" s="377"/>
      <c r="GPC34" s="377"/>
      <c r="GPD34" s="377"/>
      <c r="GPE34" s="377"/>
      <c r="GPF34" s="377"/>
      <c r="GPG34" s="377"/>
      <c r="GPH34" s="377"/>
      <c r="GPI34" s="377"/>
      <c r="GPJ34" s="377"/>
      <c r="GPK34" s="377"/>
      <c r="GPL34" s="377"/>
      <c r="GPM34" s="377"/>
      <c r="GPN34" s="377"/>
      <c r="GPO34" s="377"/>
      <c r="GPP34" s="377"/>
      <c r="GPQ34" s="377"/>
      <c r="GPR34" s="377"/>
      <c r="GPS34" s="377"/>
      <c r="GPT34" s="377"/>
      <c r="GPU34" s="377"/>
      <c r="GPV34" s="377"/>
      <c r="GPW34" s="377"/>
      <c r="GPX34" s="377"/>
      <c r="GPY34" s="377"/>
      <c r="GPZ34" s="377"/>
      <c r="GQA34" s="377"/>
      <c r="GQB34" s="377"/>
      <c r="GQC34" s="377"/>
      <c r="GQD34" s="377"/>
      <c r="GQE34" s="377"/>
      <c r="GQF34" s="377"/>
      <c r="GQG34" s="377"/>
      <c r="GQH34" s="377"/>
      <c r="GQI34" s="377"/>
      <c r="GQJ34" s="377"/>
      <c r="GQK34" s="377"/>
      <c r="GQL34" s="377"/>
      <c r="GQM34" s="377"/>
      <c r="GQN34" s="377"/>
      <c r="GQO34" s="377"/>
      <c r="GQP34" s="377"/>
      <c r="GQQ34" s="377"/>
      <c r="GQR34" s="377"/>
      <c r="GQS34" s="377"/>
      <c r="GQT34" s="377"/>
      <c r="GQU34" s="377"/>
      <c r="GQV34" s="377"/>
      <c r="GQW34" s="377"/>
      <c r="GQX34" s="377"/>
      <c r="GQY34" s="377"/>
      <c r="GQZ34" s="377"/>
      <c r="GRA34" s="377"/>
      <c r="GRB34" s="377"/>
      <c r="GRC34" s="377"/>
      <c r="GRD34" s="377"/>
      <c r="GRE34" s="377"/>
      <c r="GRF34" s="377"/>
      <c r="GRG34" s="377"/>
      <c r="GRH34" s="377"/>
      <c r="GRI34" s="377"/>
      <c r="GRJ34" s="377"/>
      <c r="GRK34" s="377"/>
      <c r="GRL34" s="377"/>
      <c r="GRM34" s="377"/>
      <c r="GRN34" s="377"/>
      <c r="GRO34" s="377"/>
      <c r="GRP34" s="377"/>
      <c r="GRQ34" s="377"/>
      <c r="GRR34" s="377"/>
      <c r="GRS34" s="377"/>
      <c r="GRT34" s="377"/>
      <c r="GRU34" s="377"/>
      <c r="GRV34" s="377"/>
      <c r="GRW34" s="377"/>
      <c r="GRX34" s="377"/>
      <c r="GRY34" s="377"/>
      <c r="GRZ34" s="377"/>
      <c r="GSA34" s="377"/>
      <c r="GSB34" s="377"/>
      <c r="GSC34" s="377"/>
      <c r="GSD34" s="377"/>
      <c r="GSE34" s="377"/>
      <c r="GSF34" s="377"/>
      <c r="GSG34" s="377"/>
      <c r="GSH34" s="377"/>
      <c r="GSI34" s="377"/>
      <c r="GSJ34" s="377"/>
      <c r="GSK34" s="377"/>
      <c r="GSL34" s="377"/>
      <c r="GSM34" s="377"/>
      <c r="GSN34" s="377"/>
      <c r="GSO34" s="377"/>
      <c r="GSP34" s="377"/>
      <c r="GSQ34" s="377"/>
      <c r="GSR34" s="377"/>
      <c r="GSS34" s="377"/>
      <c r="GST34" s="377"/>
      <c r="GSU34" s="377"/>
      <c r="GSV34" s="377"/>
      <c r="GSW34" s="377"/>
      <c r="GSX34" s="377"/>
      <c r="GSY34" s="377"/>
      <c r="GSZ34" s="377"/>
      <c r="GTA34" s="377"/>
      <c r="GTB34" s="377"/>
      <c r="GTC34" s="377"/>
      <c r="GTD34" s="377"/>
      <c r="GTE34" s="377"/>
      <c r="GTF34" s="377"/>
      <c r="GTG34" s="377"/>
      <c r="GTH34" s="377"/>
      <c r="GTI34" s="377"/>
      <c r="GTJ34" s="377"/>
      <c r="GTK34" s="377"/>
      <c r="GTL34" s="377"/>
      <c r="GTM34" s="377"/>
      <c r="GTN34" s="377"/>
      <c r="GTO34" s="377"/>
      <c r="GTP34" s="377"/>
      <c r="GTQ34" s="377"/>
      <c r="GTR34" s="377"/>
      <c r="GTS34" s="377"/>
      <c r="GTT34" s="377"/>
      <c r="GTU34" s="377"/>
      <c r="GTV34" s="377"/>
      <c r="GTW34" s="377"/>
      <c r="GTX34" s="377"/>
      <c r="GTY34" s="377"/>
      <c r="GTZ34" s="377"/>
      <c r="GUA34" s="377"/>
      <c r="GUB34" s="377"/>
      <c r="GUC34" s="377"/>
      <c r="GUD34" s="377"/>
      <c r="GUE34" s="377"/>
      <c r="GUF34" s="377"/>
      <c r="GUG34" s="377"/>
      <c r="GUH34" s="377"/>
      <c r="GUI34" s="377"/>
      <c r="GUJ34" s="377"/>
      <c r="GUK34" s="377"/>
      <c r="GUL34" s="377"/>
      <c r="GUM34" s="377"/>
      <c r="GUN34" s="377"/>
      <c r="GUO34" s="377"/>
      <c r="GUP34" s="377"/>
      <c r="GUQ34" s="377"/>
      <c r="GUR34" s="377"/>
      <c r="GUS34" s="377"/>
      <c r="GUT34" s="377"/>
      <c r="GUU34" s="377"/>
      <c r="GUV34" s="377"/>
      <c r="GUW34" s="377"/>
      <c r="GUX34" s="377"/>
      <c r="GUY34" s="377"/>
      <c r="GUZ34" s="377"/>
      <c r="GVA34" s="377"/>
      <c r="GVB34" s="377"/>
      <c r="GVC34" s="377"/>
      <c r="GVD34" s="377"/>
      <c r="GVE34" s="377"/>
      <c r="GVF34" s="377"/>
      <c r="GVG34" s="377"/>
      <c r="GVH34" s="377"/>
      <c r="GVI34" s="377"/>
      <c r="GVJ34" s="377"/>
      <c r="GVK34" s="377"/>
      <c r="GVL34" s="377"/>
      <c r="GVM34" s="377"/>
      <c r="GVN34" s="377"/>
      <c r="GVO34" s="377"/>
      <c r="GVP34" s="377"/>
      <c r="GVQ34" s="377"/>
      <c r="GVR34" s="377"/>
      <c r="GVS34" s="377"/>
      <c r="GVT34" s="377"/>
      <c r="GVU34" s="377"/>
      <c r="GVV34" s="377"/>
      <c r="GVW34" s="377"/>
      <c r="GVX34" s="377"/>
      <c r="GVY34" s="377"/>
      <c r="GVZ34" s="377"/>
      <c r="GWA34" s="377"/>
      <c r="GWB34" s="377"/>
      <c r="GWC34" s="377"/>
      <c r="GWD34" s="377"/>
      <c r="GWE34" s="377"/>
      <c r="GWF34" s="377"/>
      <c r="GWG34" s="377"/>
      <c r="GWH34" s="377"/>
      <c r="GWI34" s="377"/>
      <c r="GWJ34" s="377"/>
      <c r="GWK34" s="377"/>
      <c r="GWL34" s="377"/>
      <c r="GWM34" s="377"/>
      <c r="GWN34" s="377"/>
      <c r="GWO34" s="377"/>
      <c r="GWP34" s="377"/>
      <c r="GWQ34" s="377"/>
      <c r="GWR34" s="377"/>
      <c r="GWS34" s="377"/>
      <c r="GWT34" s="377"/>
      <c r="GWU34" s="377"/>
      <c r="GWV34" s="377"/>
      <c r="GWW34" s="377"/>
      <c r="GWX34" s="377"/>
      <c r="GWY34" s="377"/>
      <c r="GWZ34" s="377"/>
      <c r="GXA34" s="377"/>
      <c r="GXB34" s="377"/>
      <c r="GXC34" s="377"/>
      <c r="GXD34" s="377"/>
      <c r="GXE34" s="377"/>
      <c r="GXF34" s="377"/>
      <c r="GXG34" s="377"/>
      <c r="GXH34" s="377"/>
      <c r="GXI34" s="377"/>
      <c r="GXJ34" s="377"/>
      <c r="GXK34" s="377"/>
      <c r="GXL34" s="377"/>
      <c r="GXM34" s="377"/>
      <c r="GXN34" s="377"/>
      <c r="GXO34" s="377"/>
      <c r="GXP34" s="377"/>
      <c r="GXQ34" s="377"/>
      <c r="GXR34" s="377"/>
      <c r="GXS34" s="377"/>
      <c r="GXT34" s="377"/>
      <c r="GXU34" s="377"/>
      <c r="GXV34" s="377"/>
      <c r="GXW34" s="377"/>
      <c r="GXX34" s="377"/>
      <c r="GXY34" s="377"/>
      <c r="GXZ34" s="377"/>
      <c r="GYA34" s="377"/>
      <c r="GYB34" s="377"/>
      <c r="GYC34" s="377"/>
      <c r="GYD34" s="377"/>
      <c r="GYE34" s="377"/>
      <c r="GYF34" s="377"/>
      <c r="GYG34" s="377"/>
      <c r="GYH34" s="377"/>
      <c r="GYI34" s="377"/>
      <c r="GYJ34" s="377"/>
      <c r="GYK34" s="377"/>
      <c r="GYL34" s="377"/>
      <c r="GYM34" s="377"/>
      <c r="GYN34" s="377"/>
      <c r="GYO34" s="377"/>
      <c r="GYP34" s="377"/>
      <c r="GYQ34" s="377"/>
      <c r="GYR34" s="377"/>
      <c r="GYS34" s="377"/>
      <c r="GYT34" s="377"/>
      <c r="GYU34" s="377"/>
      <c r="GYV34" s="377"/>
      <c r="GYW34" s="377"/>
      <c r="GYX34" s="377"/>
      <c r="GYY34" s="377"/>
      <c r="GYZ34" s="377"/>
      <c r="GZA34" s="377"/>
      <c r="GZB34" s="377"/>
      <c r="GZC34" s="377"/>
      <c r="GZD34" s="377"/>
      <c r="GZE34" s="377"/>
      <c r="GZF34" s="377"/>
      <c r="GZG34" s="377"/>
      <c r="GZH34" s="377"/>
      <c r="GZI34" s="377"/>
      <c r="GZJ34" s="377"/>
      <c r="GZK34" s="377"/>
      <c r="GZL34" s="377"/>
      <c r="GZM34" s="377"/>
      <c r="GZN34" s="377"/>
      <c r="GZO34" s="377"/>
      <c r="GZP34" s="377"/>
      <c r="GZQ34" s="377"/>
      <c r="GZR34" s="377"/>
      <c r="GZS34" s="377"/>
      <c r="GZT34" s="377"/>
      <c r="GZU34" s="377"/>
      <c r="GZV34" s="377"/>
      <c r="GZW34" s="377"/>
      <c r="GZX34" s="377"/>
      <c r="GZY34" s="377"/>
      <c r="GZZ34" s="377"/>
      <c r="HAA34" s="377"/>
      <c r="HAB34" s="377"/>
      <c r="HAC34" s="377"/>
      <c r="HAD34" s="377"/>
      <c r="HAE34" s="377"/>
      <c r="HAF34" s="377"/>
      <c r="HAG34" s="377"/>
      <c r="HAH34" s="377"/>
      <c r="HAI34" s="377"/>
      <c r="HAJ34" s="377"/>
      <c r="HAK34" s="377"/>
      <c r="HAL34" s="377"/>
      <c r="HAM34" s="377"/>
      <c r="HAN34" s="377"/>
      <c r="HAO34" s="377"/>
      <c r="HAP34" s="377"/>
      <c r="HAQ34" s="377"/>
      <c r="HAR34" s="377"/>
      <c r="HAS34" s="377"/>
      <c r="HAT34" s="377"/>
      <c r="HAU34" s="377"/>
      <c r="HAV34" s="377"/>
      <c r="HAW34" s="377"/>
      <c r="HAX34" s="377"/>
      <c r="HAY34" s="377"/>
      <c r="HAZ34" s="377"/>
      <c r="HBA34" s="377"/>
      <c r="HBB34" s="377"/>
      <c r="HBC34" s="377"/>
      <c r="HBD34" s="377"/>
      <c r="HBE34" s="377"/>
      <c r="HBF34" s="377"/>
      <c r="HBG34" s="377"/>
      <c r="HBH34" s="377"/>
      <c r="HBI34" s="377"/>
      <c r="HBJ34" s="377"/>
      <c r="HBK34" s="377"/>
      <c r="HBL34" s="377"/>
      <c r="HBM34" s="377"/>
      <c r="HBN34" s="377"/>
      <c r="HBO34" s="377"/>
      <c r="HBP34" s="377"/>
      <c r="HBQ34" s="377"/>
      <c r="HBR34" s="377"/>
      <c r="HBS34" s="377"/>
      <c r="HBT34" s="377"/>
      <c r="HBU34" s="377"/>
      <c r="HBV34" s="377"/>
      <c r="HBW34" s="377"/>
      <c r="HBX34" s="377"/>
      <c r="HBY34" s="377"/>
      <c r="HBZ34" s="377"/>
      <c r="HCA34" s="377"/>
      <c r="HCB34" s="377"/>
      <c r="HCC34" s="377"/>
      <c r="HCD34" s="377"/>
      <c r="HCE34" s="377"/>
      <c r="HCF34" s="377"/>
      <c r="HCG34" s="377"/>
      <c r="HCH34" s="377"/>
      <c r="HCI34" s="377"/>
      <c r="HCJ34" s="377"/>
      <c r="HCK34" s="377"/>
      <c r="HCL34" s="377"/>
      <c r="HCM34" s="377"/>
      <c r="HCN34" s="377"/>
      <c r="HCO34" s="377"/>
      <c r="HCP34" s="377"/>
      <c r="HCQ34" s="377"/>
      <c r="HCR34" s="377"/>
      <c r="HCS34" s="377"/>
      <c r="HCT34" s="377"/>
      <c r="HCU34" s="377"/>
      <c r="HCV34" s="377"/>
      <c r="HCW34" s="377"/>
      <c r="HCX34" s="377"/>
      <c r="HCY34" s="377"/>
      <c r="HCZ34" s="377"/>
      <c r="HDA34" s="377"/>
      <c r="HDB34" s="377"/>
      <c r="HDC34" s="377"/>
      <c r="HDD34" s="377"/>
      <c r="HDE34" s="377"/>
      <c r="HDF34" s="377"/>
      <c r="HDG34" s="377"/>
      <c r="HDH34" s="377"/>
      <c r="HDI34" s="377"/>
      <c r="HDJ34" s="377"/>
      <c r="HDK34" s="377"/>
      <c r="HDL34" s="377"/>
      <c r="HDM34" s="377"/>
      <c r="HDN34" s="377"/>
      <c r="HDO34" s="377"/>
      <c r="HDP34" s="377"/>
      <c r="HDQ34" s="377"/>
      <c r="HDR34" s="377"/>
      <c r="HDS34" s="377"/>
      <c r="HDT34" s="377"/>
      <c r="HDU34" s="377"/>
      <c r="HDV34" s="377"/>
      <c r="HDW34" s="377"/>
      <c r="HDX34" s="377"/>
      <c r="HDY34" s="377"/>
      <c r="HDZ34" s="377"/>
      <c r="HEA34" s="377"/>
      <c r="HEB34" s="377"/>
      <c r="HEC34" s="377"/>
      <c r="HED34" s="377"/>
      <c r="HEE34" s="377"/>
      <c r="HEF34" s="377"/>
      <c r="HEG34" s="377"/>
      <c r="HEH34" s="377"/>
      <c r="HEI34" s="377"/>
      <c r="HEJ34" s="377"/>
      <c r="HEK34" s="377"/>
      <c r="HEL34" s="377"/>
      <c r="HEM34" s="377"/>
      <c r="HEN34" s="377"/>
      <c r="HEO34" s="377"/>
      <c r="HEP34" s="377"/>
      <c r="HEQ34" s="377"/>
      <c r="HER34" s="377"/>
      <c r="HES34" s="377"/>
      <c r="HET34" s="377"/>
      <c r="HEU34" s="377"/>
      <c r="HEV34" s="377"/>
      <c r="HEW34" s="377"/>
      <c r="HEX34" s="377"/>
      <c r="HEY34" s="377"/>
      <c r="HEZ34" s="377"/>
      <c r="HFA34" s="377"/>
      <c r="HFB34" s="377"/>
      <c r="HFC34" s="377"/>
      <c r="HFD34" s="377"/>
      <c r="HFE34" s="377"/>
      <c r="HFF34" s="377"/>
      <c r="HFG34" s="377"/>
      <c r="HFH34" s="377"/>
      <c r="HFI34" s="377"/>
      <c r="HFJ34" s="377"/>
      <c r="HFK34" s="377"/>
      <c r="HFL34" s="377"/>
      <c r="HFM34" s="377"/>
      <c r="HFN34" s="377"/>
      <c r="HFO34" s="377"/>
      <c r="HFP34" s="377"/>
      <c r="HFQ34" s="377"/>
      <c r="HFR34" s="377"/>
      <c r="HFS34" s="377"/>
      <c r="HFT34" s="377"/>
      <c r="HFU34" s="377"/>
      <c r="HFV34" s="377"/>
      <c r="HFW34" s="377"/>
      <c r="HFX34" s="377"/>
      <c r="HFY34" s="377"/>
      <c r="HFZ34" s="377"/>
      <c r="HGA34" s="377"/>
      <c r="HGB34" s="377"/>
      <c r="HGC34" s="377"/>
      <c r="HGD34" s="377"/>
      <c r="HGE34" s="377"/>
      <c r="HGF34" s="377"/>
      <c r="HGG34" s="377"/>
      <c r="HGH34" s="377"/>
      <c r="HGI34" s="377"/>
      <c r="HGJ34" s="377"/>
      <c r="HGK34" s="377"/>
      <c r="HGL34" s="377"/>
      <c r="HGM34" s="377"/>
      <c r="HGN34" s="377"/>
      <c r="HGO34" s="377"/>
      <c r="HGP34" s="377"/>
      <c r="HGQ34" s="377"/>
      <c r="HGR34" s="377"/>
      <c r="HGS34" s="377"/>
      <c r="HGT34" s="377"/>
      <c r="HGU34" s="377"/>
      <c r="HGV34" s="377"/>
      <c r="HGW34" s="377"/>
      <c r="HGX34" s="377"/>
      <c r="HGY34" s="377"/>
      <c r="HGZ34" s="377"/>
      <c r="HHA34" s="377"/>
      <c r="HHB34" s="377"/>
      <c r="HHC34" s="377"/>
      <c r="HHD34" s="377"/>
      <c r="HHE34" s="377"/>
      <c r="HHF34" s="377"/>
      <c r="HHG34" s="377"/>
      <c r="HHH34" s="377"/>
      <c r="HHI34" s="377"/>
      <c r="HHJ34" s="377"/>
      <c r="HHK34" s="377"/>
      <c r="HHL34" s="377"/>
      <c r="HHM34" s="377"/>
      <c r="HHN34" s="377"/>
      <c r="HHO34" s="377"/>
      <c r="HHP34" s="377"/>
      <c r="HHQ34" s="377"/>
      <c r="HHR34" s="377"/>
      <c r="HHS34" s="377"/>
      <c r="HHT34" s="377"/>
      <c r="HHU34" s="377"/>
      <c r="HHV34" s="377"/>
      <c r="HHW34" s="377"/>
      <c r="HHX34" s="377"/>
      <c r="HHY34" s="377"/>
      <c r="HHZ34" s="377"/>
      <c r="HIA34" s="377"/>
      <c r="HIB34" s="377"/>
      <c r="HIC34" s="377"/>
      <c r="HID34" s="377"/>
      <c r="HIE34" s="377"/>
      <c r="HIF34" s="377"/>
      <c r="HIG34" s="377"/>
      <c r="HIH34" s="377"/>
      <c r="HII34" s="377"/>
      <c r="HIJ34" s="377"/>
      <c r="HIK34" s="377"/>
      <c r="HIL34" s="377"/>
      <c r="HIM34" s="377"/>
      <c r="HIN34" s="377"/>
      <c r="HIO34" s="377"/>
      <c r="HIP34" s="377"/>
      <c r="HIQ34" s="377"/>
      <c r="HIR34" s="377"/>
      <c r="HIS34" s="377"/>
      <c r="HIT34" s="377"/>
      <c r="HIU34" s="377"/>
      <c r="HIV34" s="377"/>
      <c r="HIW34" s="377"/>
      <c r="HIX34" s="377"/>
      <c r="HIY34" s="377"/>
      <c r="HIZ34" s="377"/>
      <c r="HJA34" s="377"/>
      <c r="HJB34" s="377"/>
      <c r="HJC34" s="377"/>
      <c r="HJD34" s="377"/>
      <c r="HJE34" s="377"/>
      <c r="HJF34" s="377"/>
      <c r="HJG34" s="377"/>
      <c r="HJH34" s="377"/>
      <c r="HJI34" s="377"/>
      <c r="HJJ34" s="377"/>
      <c r="HJK34" s="377"/>
      <c r="HJL34" s="377"/>
      <c r="HJM34" s="377"/>
      <c r="HJN34" s="377"/>
      <c r="HJO34" s="377"/>
      <c r="HJP34" s="377"/>
      <c r="HJQ34" s="377"/>
      <c r="HJR34" s="377"/>
      <c r="HJS34" s="377"/>
      <c r="HJT34" s="377"/>
      <c r="HJU34" s="377"/>
      <c r="HJV34" s="377"/>
      <c r="HJW34" s="377"/>
      <c r="HJX34" s="377"/>
      <c r="HJY34" s="377"/>
      <c r="HJZ34" s="377"/>
      <c r="HKA34" s="377"/>
      <c r="HKB34" s="377"/>
      <c r="HKC34" s="377"/>
      <c r="HKD34" s="377"/>
      <c r="HKE34" s="377"/>
      <c r="HKF34" s="377"/>
      <c r="HKG34" s="377"/>
      <c r="HKH34" s="377"/>
      <c r="HKI34" s="377"/>
      <c r="HKJ34" s="377"/>
      <c r="HKK34" s="377"/>
      <c r="HKL34" s="377"/>
      <c r="HKM34" s="377"/>
      <c r="HKN34" s="377"/>
      <c r="HKO34" s="377"/>
      <c r="HKP34" s="377"/>
      <c r="HKQ34" s="377"/>
      <c r="HKR34" s="377"/>
      <c r="HKS34" s="377"/>
      <c r="HKT34" s="377"/>
      <c r="HKU34" s="377"/>
      <c r="HKV34" s="377"/>
      <c r="HKW34" s="377"/>
      <c r="HKX34" s="377"/>
      <c r="HKY34" s="377"/>
      <c r="HKZ34" s="377"/>
      <c r="HLA34" s="377"/>
      <c r="HLB34" s="377"/>
      <c r="HLC34" s="377"/>
      <c r="HLD34" s="377"/>
      <c r="HLE34" s="377"/>
      <c r="HLF34" s="377"/>
      <c r="HLG34" s="377"/>
      <c r="HLH34" s="377"/>
      <c r="HLI34" s="377"/>
      <c r="HLJ34" s="377"/>
      <c r="HLK34" s="377"/>
      <c r="HLL34" s="377"/>
      <c r="HLM34" s="377"/>
      <c r="HLN34" s="377"/>
      <c r="HLO34" s="377"/>
      <c r="HLP34" s="377"/>
      <c r="HLQ34" s="377"/>
      <c r="HLR34" s="377"/>
      <c r="HLS34" s="377"/>
      <c r="HLT34" s="377"/>
      <c r="HLU34" s="377"/>
      <c r="HLV34" s="377"/>
      <c r="HLW34" s="377"/>
      <c r="HLX34" s="377"/>
      <c r="HLY34" s="377"/>
      <c r="HLZ34" s="377"/>
      <c r="HMA34" s="377"/>
      <c r="HMB34" s="377"/>
      <c r="HMC34" s="377"/>
      <c r="HMD34" s="377"/>
      <c r="HME34" s="377"/>
      <c r="HMF34" s="377"/>
      <c r="HMG34" s="377"/>
      <c r="HMH34" s="377"/>
      <c r="HMI34" s="377"/>
      <c r="HMJ34" s="377"/>
      <c r="HMK34" s="377"/>
      <c r="HML34" s="377"/>
      <c r="HMM34" s="377"/>
      <c r="HMN34" s="377"/>
      <c r="HMO34" s="377"/>
      <c r="HMP34" s="377"/>
      <c r="HMQ34" s="377"/>
      <c r="HMR34" s="377"/>
      <c r="HMS34" s="377"/>
      <c r="HMT34" s="377"/>
      <c r="HMU34" s="377"/>
      <c r="HMV34" s="377"/>
      <c r="HMW34" s="377"/>
      <c r="HMX34" s="377"/>
      <c r="HMY34" s="377"/>
      <c r="HMZ34" s="377"/>
      <c r="HNA34" s="377"/>
      <c r="HNB34" s="377"/>
      <c r="HNC34" s="377"/>
      <c r="HND34" s="377"/>
      <c r="HNE34" s="377"/>
      <c r="HNF34" s="377"/>
      <c r="HNG34" s="377"/>
      <c r="HNH34" s="377"/>
      <c r="HNI34" s="377"/>
      <c r="HNJ34" s="377"/>
      <c r="HNK34" s="377"/>
      <c r="HNL34" s="377"/>
      <c r="HNM34" s="377"/>
      <c r="HNN34" s="377"/>
      <c r="HNO34" s="377"/>
      <c r="HNP34" s="377"/>
      <c r="HNQ34" s="377"/>
      <c r="HNR34" s="377"/>
      <c r="HNS34" s="377"/>
      <c r="HNT34" s="377"/>
      <c r="HNU34" s="377"/>
      <c r="HNV34" s="377"/>
      <c r="HNW34" s="377"/>
      <c r="HNX34" s="377"/>
      <c r="HNY34" s="377"/>
      <c r="HNZ34" s="377"/>
      <c r="HOA34" s="377"/>
      <c r="HOB34" s="377"/>
      <c r="HOC34" s="377"/>
      <c r="HOD34" s="377"/>
      <c r="HOE34" s="377"/>
      <c r="HOF34" s="377"/>
      <c r="HOG34" s="377"/>
      <c r="HOH34" s="377"/>
      <c r="HOI34" s="377"/>
      <c r="HOJ34" s="377"/>
      <c r="HOK34" s="377"/>
      <c r="HOL34" s="377"/>
      <c r="HOM34" s="377"/>
      <c r="HON34" s="377"/>
      <c r="HOO34" s="377"/>
      <c r="HOP34" s="377"/>
      <c r="HOQ34" s="377"/>
      <c r="HOR34" s="377"/>
      <c r="HOS34" s="377"/>
      <c r="HOT34" s="377"/>
      <c r="HOU34" s="377"/>
      <c r="HOV34" s="377"/>
      <c r="HOW34" s="377"/>
      <c r="HOX34" s="377"/>
      <c r="HOY34" s="377"/>
      <c r="HOZ34" s="377"/>
      <c r="HPA34" s="377"/>
      <c r="HPB34" s="377"/>
      <c r="HPC34" s="377"/>
      <c r="HPD34" s="377"/>
      <c r="HPE34" s="377"/>
      <c r="HPF34" s="377"/>
      <c r="HPG34" s="377"/>
      <c r="HPH34" s="377"/>
      <c r="HPI34" s="377"/>
      <c r="HPJ34" s="377"/>
      <c r="HPK34" s="377"/>
      <c r="HPL34" s="377"/>
      <c r="HPM34" s="377"/>
      <c r="HPN34" s="377"/>
      <c r="HPO34" s="377"/>
      <c r="HPP34" s="377"/>
      <c r="HPQ34" s="377"/>
      <c r="HPR34" s="377"/>
      <c r="HPS34" s="377"/>
      <c r="HPT34" s="377"/>
      <c r="HPU34" s="377"/>
      <c r="HPV34" s="377"/>
      <c r="HPW34" s="377"/>
      <c r="HPX34" s="377"/>
      <c r="HPY34" s="377"/>
      <c r="HPZ34" s="377"/>
      <c r="HQA34" s="377"/>
      <c r="HQB34" s="377"/>
      <c r="HQC34" s="377"/>
      <c r="HQD34" s="377"/>
      <c r="HQE34" s="377"/>
      <c r="HQF34" s="377"/>
      <c r="HQG34" s="377"/>
      <c r="HQH34" s="377"/>
      <c r="HQI34" s="377"/>
      <c r="HQJ34" s="377"/>
      <c r="HQK34" s="377"/>
      <c r="HQL34" s="377"/>
      <c r="HQM34" s="377"/>
      <c r="HQN34" s="377"/>
      <c r="HQO34" s="377"/>
      <c r="HQP34" s="377"/>
      <c r="HQQ34" s="377"/>
      <c r="HQR34" s="377"/>
      <c r="HQS34" s="377"/>
      <c r="HQT34" s="377"/>
      <c r="HQU34" s="377"/>
      <c r="HQV34" s="377"/>
      <c r="HQW34" s="377"/>
      <c r="HQX34" s="377"/>
      <c r="HQY34" s="377"/>
      <c r="HQZ34" s="377"/>
      <c r="HRA34" s="377"/>
      <c r="HRB34" s="377"/>
      <c r="HRC34" s="377"/>
      <c r="HRD34" s="377"/>
      <c r="HRE34" s="377"/>
      <c r="HRF34" s="377"/>
      <c r="HRG34" s="377"/>
      <c r="HRH34" s="377"/>
      <c r="HRI34" s="377"/>
      <c r="HRJ34" s="377"/>
      <c r="HRK34" s="377"/>
      <c r="HRL34" s="377"/>
      <c r="HRM34" s="377"/>
      <c r="HRN34" s="377"/>
      <c r="HRO34" s="377"/>
      <c r="HRP34" s="377"/>
      <c r="HRQ34" s="377"/>
      <c r="HRR34" s="377"/>
      <c r="HRS34" s="377"/>
      <c r="HRT34" s="377"/>
      <c r="HRU34" s="377"/>
      <c r="HRV34" s="377"/>
      <c r="HRW34" s="377"/>
      <c r="HRX34" s="377"/>
      <c r="HRY34" s="377"/>
      <c r="HRZ34" s="377"/>
      <c r="HSA34" s="377"/>
      <c r="HSB34" s="377"/>
      <c r="HSC34" s="377"/>
      <c r="HSD34" s="377"/>
      <c r="HSE34" s="377"/>
      <c r="HSF34" s="377"/>
      <c r="HSG34" s="377"/>
      <c r="HSH34" s="377"/>
      <c r="HSI34" s="377"/>
      <c r="HSJ34" s="377"/>
      <c r="HSK34" s="377"/>
      <c r="HSL34" s="377"/>
      <c r="HSM34" s="377"/>
      <c r="HSN34" s="377"/>
      <c r="HSO34" s="377"/>
      <c r="HSP34" s="377"/>
      <c r="HSQ34" s="377"/>
      <c r="HSR34" s="377"/>
      <c r="HSS34" s="377"/>
      <c r="HST34" s="377"/>
      <c r="HSU34" s="377"/>
      <c r="HSV34" s="377"/>
      <c r="HSW34" s="377"/>
      <c r="HSX34" s="377"/>
      <c r="HSY34" s="377"/>
      <c r="HSZ34" s="377"/>
      <c r="HTA34" s="377"/>
      <c r="HTB34" s="377"/>
      <c r="HTC34" s="377"/>
      <c r="HTD34" s="377"/>
      <c r="HTE34" s="377"/>
      <c r="HTF34" s="377"/>
      <c r="HTG34" s="377"/>
      <c r="HTH34" s="377"/>
      <c r="HTI34" s="377"/>
      <c r="HTJ34" s="377"/>
      <c r="HTK34" s="377"/>
      <c r="HTL34" s="377"/>
      <c r="HTM34" s="377"/>
      <c r="HTN34" s="377"/>
      <c r="HTO34" s="377"/>
      <c r="HTP34" s="377"/>
      <c r="HTQ34" s="377"/>
      <c r="HTR34" s="377"/>
      <c r="HTS34" s="377"/>
      <c r="HTT34" s="377"/>
      <c r="HTU34" s="377"/>
      <c r="HTV34" s="377"/>
      <c r="HTW34" s="377"/>
      <c r="HTX34" s="377"/>
      <c r="HTY34" s="377"/>
      <c r="HTZ34" s="377"/>
      <c r="HUA34" s="377"/>
      <c r="HUB34" s="377"/>
      <c r="HUC34" s="377"/>
      <c r="HUD34" s="377"/>
      <c r="HUE34" s="377"/>
      <c r="HUF34" s="377"/>
      <c r="HUG34" s="377"/>
      <c r="HUH34" s="377"/>
      <c r="HUI34" s="377"/>
      <c r="HUJ34" s="377"/>
      <c r="HUK34" s="377"/>
      <c r="HUL34" s="377"/>
      <c r="HUM34" s="377"/>
      <c r="HUN34" s="377"/>
      <c r="HUO34" s="377"/>
      <c r="HUP34" s="377"/>
      <c r="HUQ34" s="377"/>
      <c r="HUR34" s="377"/>
      <c r="HUS34" s="377"/>
      <c r="HUT34" s="377"/>
      <c r="HUU34" s="377"/>
      <c r="HUV34" s="377"/>
      <c r="HUW34" s="377"/>
      <c r="HUX34" s="377"/>
      <c r="HUY34" s="377"/>
      <c r="HUZ34" s="377"/>
      <c r="HVA34" s="377"/>
      <c r="HVB34" s="377"/>
      <c r="HVC34" s="377"/>
      <c r="HVD34" s="377"/>
      <c r="HVE34" s="377"/>
      <c r="HVF34" s="377"/>
      <c r="HVG34" s="377"/>
      <c r="HVH34" s="377"/>
      <c r="HVI34" s="377"/>
      <c r="HVJ34" s="377"/>
      <c r="HVK34" s="377"/>
      <c r="HVL34" s="377"/>
      <c r="HVM34" s="377"/>
      <c r="HVN34" s="377"/>
      <c r="HVO34" s="377"/>
      <c r="HVP34" s="377"/>
      <c r="HVQ34" s="377"/>
      <c r="HVR34" s="377"/>
      <c r="HVS34" s="377"/>
      <c r="HVT34" s="377"/>
      <c r="HVU34" s="377"/>
      <c r="HVV34" s="377"/>
      <c r="HVW34" s="377"/>
      <c r="HVX34" s="377"/>
      <c r="HVY34" s="377"/>
      <c r="HVZ34" s="377"/>
      <c r="HWA34" s="377"/>
      <c r="HWB34" s="377"/>
      <c r="HWC34" s="377"/>
      <c r="HWD34" s="377"/>
      <c r="HWE34" s="377"/>
      <c r="HWF34" s="377"/>
      <c r="HWG34" s="377"/>
      <c r="HWH34" s="377"/>
      <c r="HWI34" s="377"/>
      <c r="HWJ34" s="377"/>
      <c r="HWK34" s="377"/>
      <c r="HWL34" s="377"/>
      <c r="HWM34" s="377"/>
      <c r="HWN34" s="377"/>
      <c r="HWO34" s="377"/>
      <c r="HWP34" s="377"/>
      <c r="HWQ34" s="377"/>
      <c r="HWR34" s="377"/>
      <c r="HWS34" s="377"/>
      <c r="HWT34" s="377"/>
      <c r="HWU34" s="377"/>
      <c r="HWV34" s="377"/>
      <c r="HWW34" s="377"/>
      <c r="HWX34" s="377"/>
      <c r="HWY34" s="377"/>
      <c r="HWZ34" s="377"/>
      <c r="HXA34" s="377"/>
      <c r="HXB34" s="377"/>
      <c r="HXC34" s="377"/>
      <c r="HXD34" s="377"/>
      <c r="HXE34" s="377"/>
      <c r="HXF34" s="377"/>
      <c r="HXG34" s="377"/>
      <c r="HXH34" s="377"/>
      <c r="HXI34" s="377"/>
      <c r="HXJ34" s="377"/>
      <c r="HXK34" s="377"/>
      <c r="HXL34" s="377"/>
      <c r="HXM34" s="377"/>
      <c r="HXN34" s="377"/>
      <c r="HXO34" s="377"/>
      <c r="HXP34" s="377"/>
      <c r="HXQ34" s="377"/>
      <c r="HXR34" s="377"/>
      <c r="HXS34" s="377"/>
      <c r="HXT34" s="377"/>
      <c r="HXU34" s="377"/>
      <c r="HXV34" s="377"/>
      <c r="HXW34" s="377"/>
      <c r="HXX34" s="377"/>
      <c r="HXY34" s="377"/>
      <c r="HXZ34" s="377"/>
      <c r="HYA34" s="377"/>
      <c r="HYB34" s="377"/>
      <c r="HYC34" s="377"/>
      <c r="HYD34" s="377"/>
      <c r="HYE34" s="377"/>
      <c r="HYF34" s="377"/>
      <c r="HYG34" s="377"/>
      <c r="HYH34" s="377"/>
      <c r="HYI34" s="377"/>
      <c r="HYJ34" s="377"/>
      <c r="HYK34" s="377"/>
      <c r="HYL34" s="377"/>
      <c r="HYM34" s="377"/>
      <c r="HYN34" s="377"/>
      <c r="HYO34" s="377"/>
      <c r="HYP34" s="377"/>
      <c r="HYQ34" s="377"/>
      <c r="HYR34" s="377"/>
      <c r="HYS34" s="377"/>
      <c r="HYT34" s="377"/>
      <c r="HYU34" s="377"/>
      <c r="HYV34" s="377"/>
      <c r="HYW34" s="377"/>
      <c r="HYX34" s="377"/>
      <c r="HYY34" s="377"/>
      <c r="HYZ34" s="377"/>
      <c r="HZA34" s="377"/>
      <c r="HZB34" s="377"/>
      <c r="HZC34" s="377"/>
      <c r="HZD34" s="377"/>
      <c r="HZE34" s="377"/>
      <c r="HZF34" s="377"/>
      <c r="HZG34" s="377"/>
      <c r="HZH34" s="377"/>
      <c r="HZI34" s="377"/>
      <c r="HZJ34" s="377"/>
      <c r="HZK34" s="377"/>
      <c r="HZL34" s="377"/>
      <c r="HZM34" s="377"/>
      <c r="HZN34" s="377"/>
      <c r="HZO34" s="377"/>
      <c r="HZP34" s="377"/>
      <c r="HZQ34" s="377"/>
      <c r="HZR34" s="377"/>
      <c r="HZS34" s="377"/>
      <c r="HZT34" s="377"/>
      <c r="HZU34" s="377"/>
      <c r="HZV34" s="377"/>
      <c r="HZW34" s="377"/>
      <c r="HZX34" s="377"/>
      <c r="HZY34" s="377"/>
      <c r="HZZ34" s="377"/>
      <c r="IAA34" s="377"/>
      <c r="IAB34" s="377"/>
      <c r="IAC34" s="377"/>
      <c r="IAD34" s="377"/>
      <c r="IAE34" s="377"/>
      <c r="IAF34" s="377"/>
      <c r="IAG34" s="377"/>
      <c r="IAH34" s="377"/>
      <c r="IAI34" s="377"/>
      <c r="IAJ34" s="377"/>
      <c r="IAK34" s="377"/>
      <c r="IAL34" s="377"/>
      <c r="IAM34" s="377"/>
      <c r="IAN34" s="377"/>
      <c r="IAO34" s="377"/>
      <c r="IAP34" s="377"/>
      <c r="IAQ34" s="377"/>
      <c r="IAR34" s="377"/>
      <c r="IAS34" s="377"/>
      <c r="IAT34" s="377"/>
      <c r="IAU34" s="377"/>
      <c r="IAV34" s="377"/>
      <c r="IAW34" s="377"/>
      <c r="IAX34" s="377"/>
      <c r="IAY34" s="377"/>
      <c r="IAZ34" s="377"/>
      <c r="IBA34" s="377"/>
      <c r="IBB34" s="377"/>
      <c r="IBC34" s="377"/>
      <c r="IBD34" s="377"/>
      <c r="IBE34" s="377"/>
      <c r="IBF34" s="377"/>
      <c r="IBG34" s="377"/>
      <c r="IBH34" s="377"/>
      <c r="IBI34" s="377"/>
      <c r="IBJ34" s="377"/>
      <c r="IBK34" s="377"/>
      <c r="IBL34" s="377"/>
      <c r="IBM34" s="377"/>
      <c r="IBN34" s="377"/>
      <c r="IBO34" s="377"/>
      <c r="IBP34" s="377"/>
      <c r="IBQ34" s="377"/>
      <c r="IBR34" s="377"/>
      <c r="IBS34" s="377"/>
      <c r="IBT34" s="377"/>
      <c r="IBU34" s="377"/>
      <c r="IBV34" s="377"/>
      <c r="IBW34" s="377"/>
      <c r="IBX34" s="377"/>
      <c r="IBY34" s="377"/>
      <c r="IBZ34" s="377"/>
      <c r="ICA34" s="377"/>
      <c r="ICB34" s="377"/>
      <c r="ICC34" s="377"/>
      <c r="ICD34" s="377"/>
      <c r="ICE34" s="377"/>
      <c r="ICF34" s="377"/>
      <c r="ICG34" s="377"/>
      <c r="ICH34" s="377"/>
      <c r="ICI34" s="377"/>
      <c r="ICJ34" s="377"/>
      <c r="ICK34" s="377"/>
      <c r="ICL34" s="377"/>
      <c r="ICM34" s="377"/>
      <c r="ICN34" s="377"/>
      <c r="ICO34" s="377"/>
      <c r="ICP34" s="377"/>
      <c r="ICQ34" s="377"/>
      <c r="ICR34" s="377"/>
      <c r="ICS34" s="377"/>
      <c r="ICT34" s="377"/>
      <c r="ICU34" s="377"/>
      <c r="ICV34" s="377"/>
      <c r="ICW34" s="377"/>
      <c r="ICX34" s="377"/>
      <c r="ICY34" s="377"/>
      <c r="ICZ34" s="377"/>
      <c r="IDA34" s="377"/>
      <c r="IDB34" s="377"/>
      <c r="IDC34" s="377"/>
      <c r="IDD34" s="377"/>
      <c r="IDE34" s="377"/>
      <c r="IDF34" s="377"/>
      <c r="IDG34" s="377"/>
      <c r="IDH34" s="377"/>
      <c r="IDI34" s="377"/>
      <c r="IDJ34" s="377"/>
      <c r="IDK34" s="377"/>
      <c r="IDL34" s="377"/>
      <c r="IDM34" s="377"/>
      <c r="IDN34" s="377"/>
      <c r="IDO34" s="377"/>
      <c r="IDP34" s="377"/>
      <c r="IDQ34" s="377"/>
      <c r="IDR34" s="377"/>
      <c r="IDS34" s="377"/>
      <c r="IDT34" s="377"/>
      <c r="IDU34" s="377"/>
      <c r="IDV34" s="377"/>
      <c r="IDW34" s="377"/>
      <c r="IDX34" s="377"/>
      <c r="IDY34" s="377"/>
      <c r="IDZ34" s="377"/>
      <c r="IEA34" s="377"/>
      <c r="IEB34" s="377"/>
      <c r="IEC34" s="377"/>
      <c r="IED34" s="377"/>
      <c r="IEE34" s="377"/>
      <c r="IEF34" s="377"/>
      <c r="IEG34" s="377"/>
      <c r="IEH34" s="377"/>
      <c r="IEI34" s="377"/>
      <c r="IEJ34" s="377"/>
      <c r="IEK34" s="377"/>
      <c r="IEL34" s="377"/>
      <c r="IEM34" s="377"/>
      <c r="IEN34" s="377"/>
      <c r="IEO34" s="377"/>
      <c r="IEP34" s="377"/>
      <c r="IEQ34" s="377"/>
      <c r="IER34" s="377"/>
      <c r="IES34" s="377"/>
      <c r="IET34" s="377"/>
      <c r="IEU34" s="377"/>
      <c r="IEV34" s="377"/>
      <c r="IEW34" s="377"/>
      <c r="IEX34" s="377"/>
      <c r="IEY34" s="377"/>
      <c r="IEZ34" s="377"/>
      <c r="IFA34" s="377"/>
      <c r="IFB34" s="377"/>
      <c r="IFC34" s="377"/>
      <c r="IFD34" s="377"/>
      <c r="IFE34" s="377"/>
      <c r="IFF34" s="377"/>
      <c r="IFG34" s="377"/>
      <c r="IFH34" s="377"/>
      <c r="IFI34" s="377"/>
      <c r="IFJ34" s="377"/>
      <c r="IFK34" s="377"/>
      <c r="IFL34" s="377"/>
      <c r="IFM34" s="377"/>
      <c r="IFN34" s="377"/>
      <c r="IFO34" s="377"/>
      <c r="IFP34" s="377"/>
      <c r="IFQ34" s="377"/>
      <c r="IFR34" s="377"/>
      <c r="IFS34" s="377"/>
      <c r="IFT34" s="377"/>
      <c r="IFU34" s="377"/>
      <c r="IFV34" s="377"/>
      <c r="IFW34" s="377"/>
      <c r="IFX34" s="377"/>
      <c r="IFY34" s="377"/>
      <c r="IFZ34" s="377"/>
      <c r="IGA34" s="377"/>
      <c r="IGB34" s="377"/>
      <c r="IGC34" s="377"/>
      <c r="IGD34" s="377"/>
      <c r="IGE34" s="377"/>
      <c r="IGF34" s="377"/>
      <c r="IGG34" s="377"/>
      <c r="IGH34" s="377"/>
      <c r="IGI34" s="377"/>
      <c r="IGJ34" s="377"/>
      <c r="IGK34" s="377"/>
      <c r="IGL34" s="377"/>
      <c r="IGM34" s="377"/>
      <c r="IGN34" s="377"/>
      <c r="IGO34" s="377"/>
      <c r="IGP34" s="377"/>
      <c r="IGQ34" s="377"/>
      <c r="IGR34" s="377"/>
      <c r="IGS34" s="377"/>
      <c r="IGT34" s="377"/>
      <c r="IGU34" s="377"/>
      <c r="IGV34" s="377"/>
      <c r="IGW34" s="377"/>
      <c r="IGX34" s="377"/>
      <c r="IGY34" s="377"/>
      <c r="IGZ34" s="377"/>
      <c r="IHA34" s="377"/>
      <c r="IHB34" s="377"/>
      <c r="IHC34" s="377"/>
      <c r="IHD34" s="377"/>
      <c r="IHE34" s="377"/>
      <c r="IHF34" s="377"/>
      <c r="IHG34" s="377"/>
      <c r="IHH34" s="377"/>
      <c r="IHI34" s="377"/>
      <c r="IHJ34" s="377"/>
      <c r="IHK34" s="377"/>
      <c r="IHL34" s="377"/>
      <c r="IHM34" s="377"/>
      <c r="IHN34" s="377"/>
      <c r="IHO34" s="377"/>
      <c r="IHP34" s="377"/>
      <c r="IHQ34" s="377"/>
      <c r="IHR34" s="377"/>
      <c r="IHS34" s="377"/>
      <c r="IHT34" s="377"/>
      <c r="IHU34" s="377"/>
      <c r="IHV34" s="377"/>
      <c r="IHW34" s="377"/>
      <c r="IHX34" s="377"/>
      <c r="IHY34" s="377"/>
      <c r="IHZ34" s="377"/>
      <c r="IIA34" s="377"/>
      <c r="IIB34" s="377"/>
      <c r="IIC34" s="377"/>
      <c r="IID34" s="377"/>
      <c r="IIE34" s="377"/>
      <c r="IIF34" s="377"/>
      <c r="IIG34" s="377"/>
      <c r="IIH34" s="377"/>
      <c r="III34" s="377"/>
      <c r="IIJ34" s="377"/>
      <c r="IIK34" s="377"/>
      <c r="IIL34" s="377"/>
      <c r="IIM34" s="377"/>
      <c r="IIN34" s="377"/>
      <c r="IIO34" s="377"/>
      <c r="IIP34" s="377"/>
      <c r="IIQ34" s="377"/>
      <c r="IIR34" s="377"/>
      <c r="IIS34" s="377"/>
      <c r="IIT34" s="377"/>
      <c r="IIU34" s="377"/>
      <c r="IIV34" s="377"/>
      <c r="IIW34" s="377"/>
      <c r="IIX34" s="377"/>
      <c r="IIY34" s="377"/>
      <c r="IIZ34" s="377"/>
      <c r="IJA34" s="377"/>
      <c r="IJB34" s="377"/>
      <c r="IJC34" s="377"/>
      <c r="IJD34" s="377"/>
      <c r="IJE34" s="377"/>
      <c r="IJF34" s="377"/>
      <c r="IJG34" s="377"/>
      <c r="IJH34" s="377"/>
      <c r="IJI34" s="377"/>
      <c r="IJJ34" s="377"/>
      <c r="IJK34" s="377"/>
      <c r="IJL34" s="377"/>
      <c r="IJM34" s="377"/>
      <c r="IJN34" s="377"/>
      <c r="IJO34" s="377"/>
      <c r="IJP34" s="377"/>
      <c r="IJQ34" s="377"/>
      <c r="IJR34" s="377"/>
      <c r="IJS34" s="377"/>
      <c r="IJT34" s="377"/>
      <c r="IJU34" s="377"/>
      <c r="IJV34" s="377"/>
      <c r="IJW34" s="377"/>
      <c r="IJX34" s="377"/>
      <c r="IJY34" s="377"/>
      <c r="IJZ34" s="377"/>
      <c r="IKA34" s="377"/>
      <c r="IKB34" s="377"/>
      <c r="IKC34" s="377"/>
      <c r="IKD34" s="377"/>
      <c r="IKE34" s="377"/>
      <c r="IKF34" s="377"/>
      <c r="IKG34" s="377"/>
      <c r="IKH34" s="377"/>
      <c r="IKI34" s="377"/>
      <c r="IKJ34" s="377"/>
      <c r="IKK34" s="377"/>
      <c r="IKL34" s="377"/>
      <c r="IKM34" s="377"/>
      <c r="IKN34" s="377"/>
      <c r="IKO34" s="377"/>
      <c r="IKP34" s="377"/>
      <c r="IKQ34" s="377"/>
      <c r="IKR34" s="377"/>
      <c r="IKS34" s="377"/>
      <c r="IKT34" s="377"/>
      <c r="IKU34" s="377"/>
      <c r="IKV34" s="377"/>
      <c r="IKW34" s="377"/>
      <c r="IKX34" s="377"/>
      <c r="IKY34" s="377"/>
      <c r="IKZ34" s="377"/>
      <c r="ILA34" s="377"/>
      <c r="ILB34" s="377"/>
      <c r="ILC34" s="377"/>
      <c r="ILD34" s="377"/>
      <c r="ILE34" s="377"/>
      <c r="ILF34" s="377"/>
      <c r="ILG34" s="377"/>
      <c r="ILH34" s="377"/>
      <c r="ILI34" s="377"/>
      <c r="ILJ34" s="377"/>
      <c r="ILK34" s="377"/>
      <c r="ILL34" s="377"/>
      <c r="ILM34" s="377"/>
      <c r="ILN34" s="377"/>
      <c r="ILO34" s="377"/>
      <c r="ILP34" s="377"/>
      <c r="ILQ34" s="377"/>
      <c r="ILR34" s="377"/>
      <c r="ILS34" s="377"/>
      <c r="ILT34" s="377"/>
      <c r="ILU34" s="377"/>
      <c r="ILV34" s="377"/>
      <c r="ILW34" s="377"/>
      <c r="ILX34" s="377"/>
      <c r="ILY34" s="377"/>
      <c r="ILZ34" s="377"/>
      <c r="IMA34" s="377"/>
      <c r="IMB34" s="377"/>
      <c r="IMC34" s="377"/>
      <c r="IMD34" s="377"/>
      <c r="IME34" s="377"/>
      <c r="IMF34" s="377"/>
      <c r="IMG34" s="377"/>
      <c r="IMH34" s="377"/>
      <c r="IMI34" s="377"/>
      <c r="IMJ34" s="377"/>
      <c r="IMK34" s="377"/>
      <c r="IML34" s="377"/>
      <c r="IMM34" s="377"/>
      <c r="IMN34" s="377"/>
      <c r="IMO34" s="377"/>
      <c r="IMP34" s="377"/>
      <c r="IMQ34" s="377"/>
      <c r="IMR34" s="377"/>
      <c r="IMS34" s="377"/>
      <c r="IMT34" s="377"/>
      <c r="IMU34" s="377"/>
      <c r="IMV34" s="377"/>
      <c r="IMW34" s="377"/>
      <c r="IMX34" s="377"/>
      <c r="IMY34" s="377"/>
      <c r="IMZ34" s="377"/>
      <c r="INA34" s="377"/>
      <c r="INB34" s="377"/>
      <c r="INC34" s="377"/>
      <c r="IND34" s="377"/>
      <c r="INE34" s="377"/>
      <c r="INF34" s="377"/>
      <c r="ING34" s="377"/>
      <c r="INH34" s="377"/>
      <c r="INI34" s="377"/>
      <c r="INJ34" s="377"/>
      <c r="INK34" s="377"/>
      <c r="INL34" s="377"/>
      <c r="INM34" s="377"/>
      <c r="INN34" s="377"/>
      <c r="INO34" s="377"/>
      <c r="INP34" s="377"/>
      <c r="INQ34" s="377"/>
      <c r="INR34" s="377"/>
      <c r="INS34" s="377"/>
      <c r="INT34" s="377"/>
      <c r="INU34" s="377"/>
      <c r="INV34" s="377"/>
      <c r="INW34" s="377"/>
      <c r="INX34" s="377"/>
      <c r="INY34" s="377"/>
      <c r="INZ34" s="377"/>
      <c r="IOA34" s="377"/>
      <c r="IOB34" s="377"/>
      <c r="IOC34" s="377"/>
      <c r="IOD34" s="377"/>
      <c r="IOE34" s="377"/>
      <c r="IOF34" s="377"/>
      <c r="IOG34" s="377"/>
      <c r="IOH34" s="377"/>
      <c r="IOI34" s="377"/>
      <c r="IOJ34" s="377"/>
      <c r="IOK34" s="377"/>
      <c r="IOL34" s="377"/>
      <c r="IOM34" s="377"/>
      <c r="ION34" s="377"/>
      <c r="IOO34" s="377"/>
      <c r="IOP34" s="377"/>
      <c r="IOQ34" s="377"/>
      <c r="IOR34" s="377"/>
      <c r="IOS34" s="377"/>
      <c r="IOT34" s="377"/>
      <c r="IOU34" s="377"/>
      <c r="IOV34" s="377"/>
      <c r="IOW34" s="377"/>
      <c r="IOX34" s="377"/>
      <c r="IOY34" s="377"/>
      <c r="IOZ34" s="377"/>
      <c r="IPA34" s="377"/>
      <c r="IPB34" s="377"/>
      <c r="IPC34" s="377"/>
      <c r="IPD34" s="377"/>
      <c r="IPE34" s="377"/>
      <c r="IPF34" s="377"/>
      <c r="IPG34" s="377"/>
      <c r="IPH34" s="377"/>
      <c r="IPI34" s="377"/>
      <c r="IPJ34" s="377"/>
      <c r="IPK34" s="377"/>
      <c r="IPL34" s="377"/>
      <c r="IPM34" s="377"/>
      <c r="IPN34" s="377"/>
      <c r="IPO34" s="377"/>
      <c r="IPP34" s="377"/>
      <c r="IPQ34" s="377"/>
      <c r="IPR34" s="377"/>
      <c r="IPS34" s="377"/>
      <c r="IPT34" s="377"/>
      <c r="IPU34" s="377"/>
      <c r="IPV34" s="377"/>
      <c r="IPW34" s="377"/>
      <c r="IPX34" s="377"/>
      <c r="IPY34" s="377"/>
      <c r="IPZ34" s="377"/>
      <c r="IQA34" s="377"/>
      <c r="IQB34" s="377"/>
      <c r="IQC34" s="377"/>
      <c r="IQD34" s="377"/>
      <c r="IQE34" s="377"/>
      <c r="IQF34" s="377"/>
      <c r="IQG34" s="377"/>
      <c r="IQH34" s="377"/>
      <c r="IQI34" s="377"/>
      <c r="IQJ34" s="377"/>
      <c r="IQK34" s="377"/>
      <c r="IQL34" s="377"/>
      <c r="IQM34" s="377"/>
      <c r="IQN34" s="377"/>
      <c r="IQO34" s="377"/>
      <c r="IQP34" s="377"/>
      <c r="IQQ34" s="377"/>
      <c r="IQR34" s="377"/>
      <c r="IQS34" s="377"/>
      <c r="IQT34" s="377"/>
      <c r="IQU34" s="377"/>
      <c r="IQV34" s="377"/>
      <c r="IQW34" s="377"/>
      <c r="IQX34" s="377"/>
      <c r="IQY34" s="377"/>
      <c r="IQZ34" s="377"/>
      <c r="IRA34" s="377"/>
      <c r="IRB34" s="377"/>
      <c r="IRC34" s="377"/>
      <c r="IRD34" s="377"/>
      <c r="IRE34" s="377"/>
      <c r="IRF34" s="377"/>
      <c r="IRG34" s="377"/>
      <c r="IRH34" s="377"/>
      <c r="IRI34" s="377"/>
      <c r="IRJ34" s="377"/>
      <c r="IRK34" s="377"/>
      <c r="IRL34" s="377"/>
      <c r="IRM34" s="377"/>
      <c r="IRN34" s="377"/>
      <c r="IRO34" s="377"/>
      <c r="IRP34" s="377"/>
      <c r="IRQ34" s="377"/>
      <c r="IRR34" s="377"/>
      <c r="IRS34" s="377"/>
      <c r="IRT34" s="377"/>
      <c r="IRU34" s="377"/>
      <c r="IRV34" s="377"/>
      <c r="IRW34" s="377"/>
      <c r="IRX34" s="377"/>
      <c r="IRY34" s="377"/>
      <c r="IRZ34" s="377"/>
      <c r="ISA34" s="377"/>
      <c r="ISB34" s="377"/>
      <c r="ISC34" s="377"/>
      <c r="ISD34" s="377"/>
      <c r="ISE34" s="377"/>
      <c r="ISF34" s="377"/>
      <c r="ISG34" s="377"/>
      <c r="ISH34" s="377"/>
      <c r="ISI34" s="377"/>
      <c r="ISJ34" s="377"/>
      <c r="ISK34" s="377"/>
      <c r="ISL34" s="377"/>
      <c r="ISM34" s="377"/>
      <c r="ISN34" s="377"/>
      <c r="ISO34" s="377"/>
      <c r="ISP34" s="377"/>
      <c r="ISQ34" s="377"/>
      <c r="ISR34" s="377"/>
      <c r="ISS34" s="377"/>
      <c r="IST34" s="377"/>
      <c r="ISU34" s="377"/>
      <c r="ISV34" s="377"/>
      <c r="ISW34" s="377"/>
      <c r="ISX34" s="377"/>
      <c r="ISY34" s="377"/>
      <c r="ISZ34" s="377"/>
      <c r="ITA34" s="377"/>
      <c r="ITB34" s="377"/>
      <c r="ITC34" s="377"/>
      <c r="ITD34" s="377"/>
      <c r="ITE34" s="377"/>
      <c r="ITF34" s="377"/>
      <c r="ITG34" s="377"/>
      <c r="ITH34" s="377"/>
      <c r="ITI34" s="377"/>
      <c r="ITJ34" s="377"/>
      <c r="ITK34" s="377"/>
      <c r="ITL34" s="377"/>
      <c r="ITM34" s="377"/>
      <c r="ITN34" s="377"/>
      <c r="ITO34" s="377"/>
      <c r="ITP34" s="377"/>
      <c r="ITQ34" s="377"/>
      <c r="ITR34" s="377"/>
      <c r="ITS34" s="377"/>
      <c r="ITT34" s="377"/>
      <c r="ITU34" s="377"/>
      <c r="ITV34" s="377"/>
      <c r="ITW34" s="377"/>
      <c r="ITX34" s="377"/>
      <c r="ITY34" s="377"/>
      <c r="ITZ34" s="377"/>
      <c r="IUA34" s="377"/>
      <c r="IUB34" s="377"/>
      <c r="IUC34" s="377"/>
      <c r="IUD34" s="377"/>
      <c r="IUE34" s="377"/>
      <c r="IUF34" s="377"/>
      <c r="IUG34" s="377"/>
      <c r="IUH34" s="377"/>
      <c r="IUI34" s="377"/>
      <c r="IUJ34" s="377"/>
      <c r="IUK34" s="377"/>
      <c r="IUL34" s="377"/>
      <c r="IUM34" s="377"/>
      <c r="IUN34" s="377"/>
      <c r="IUO34" s="377"/>
      <c r="IUP34" s="377"/>
      <c r="IUQ34" s="377"/>
      <c r="IUR34" s="377"/>
      <c r="IUS34" s="377"/>
      <c r="IUT34" s="377"/>
      <c r="IUU34" s="377"/>
      <c r="IUV34" s="377"/>
      <c r="IUW34" s="377"/>
      <c r="IUX34" s="377"/>
      <c r="IUY34" s="377"/>
      <c r="IUZ34" s="377"/>
      <c r="IVA34" s="377"/>
      <c r="IVB34" s="377"/>
      <c r="IVC34" s="377"/>
      <c r="IVD34" s="377"/>
      <c r="IVE34" s="377"/>
      <c r="IVF34" s="377"/>
      <c r="IVG34" s="377"/>
      <c r="IVH34" s="377"/>
      <c r="IVI34" s="377"/>
      <c r="IVJ34" s="377"/>
      <c r="IVK34" s="377"/>
      <c r="IVL34" s="377"/>
      <c r="IVM34" s="377"/>
      <c r="IVN34" s="377"/>
      <c r="IVO34" s="377"/>
      <c r="IVP34" s="377"/>
      <c r="IVQ34" s="377"/>
      <c r="IVR34" s="377"/>
      <c r="IVS34" s="377"/>
      <c r="IVT34" s="377"/>
      <c r="IVU34" s="377"/>
      <c r="IVV34" s="377"/>
      <c r="IVW34" s="377"/>
      <c r="IVX34" s="377"/>
      <c r="IVY34" s="377"/>
      <c r="IVZ34" s="377"/>
      <c r="IWA34" s="377"/>
      <c r="IWB34" s="377"/>
      <c r="IWC34" s="377"/>
      <c r="IWD34" s="377"/>
      <c r="IWE34" s="377"/>
      <c r="IWF34" s="377"/>
      <c r="IWG34" s="377"/>
      <c r="IWH34" s="377"/>
      <c r="IWI34" s="377"/>
      <c r="IWJ34" s="377"/>
      <c r="IWK34" s="377"/>
      <c r="IWL34" s="377"/>
      <c r="IWM34" s="377"/>
      <c r="IWN34" s="377"/>
      <c r="IWO34" s="377"/>
      <c r="IWP34" s="377"/>
      <c r="IWQ34" s="377"/>
      <c r="IWR34" s="377"/>
      <c r="IWS34" s="377"/>
      <c r="IWT34" s="377"/>
      <c r="IWU34" s="377"/>
      <c r="IWV34" s="377"/>
      <c r="IWW34" s="377"/>
      <c r="IWX34" s="377"/>
      <c r="IWY34" s="377"/>
      <c r="IWZ34" s="377"/>
      <c r="IXA34" s="377"/>
      <c r="IXB34" s="377"/>
      <c r="IXC34" s="377"/>
      <c r="IXD34" s="377"/>
      <c r="IXE34" s="377"/>
      <c r="IXF34" s="377"/>
      <c r="IXG34" s="377"/>
      <c r="IXH34" s="377"/>
      <c r="IXI34" s="377"/>
      <c r="IXJ34" s="377"/>
      <c r="IXK34" s="377"/>
      <c r="IXL34" s="377"/>
      <c r="IXM34" s="377"/>
      <c r="IXN34" s="377"/>
      <c r="IXO34" s="377"/>
      <c r="IXP34" s="377"/>
      <c r="IXQ34" s="377"/>
      <c r="IXR34" s="377"/>
      <c r="IXS34" s="377"/>
      <c r="IXT34" s="377"/>
      <c r="IXU34" s="377"/>
      <c r="IXV34" s="377"/>
      <c r="IXW34" s="377"/>
      <c r="IXX34" s="377"/>
      <c r="IXY34" s="377"/>
      <c r="IXZ34" s="377"/>
      <c r="IYA34" s="377"/>
      <c r="IYB34" s="377"/>
      <c r="IYC34" s="377"/>
      <c r="IYD34" s="377"/>
      <c r="IYE34" s="377"/>
      <c r="IYF34" s="377"/>
      <c r="IYG34" s="377"/>
      <c r="IYH34" s="377"/>
      <c r="IYI34" s="377"/>
      <c r="IYJ34" s="377"/>
      <c r="IYK34" s="377"/>
      <c r="IYL34" s="377"/>
      <c r="IYM34" s="377"/>
      <c r="IYN34" s="377"/>
      <c r="IYO34" s="377"/>
      <c r="IYP34" s="377"/>
      <c r="IYQ34" s="377"/>
      <c r="IYR34" s="377"/>
      <c r="IYS34" s="377"/>
      <c r="IYT34" s="377"/>
      <c r="IYU34" s="377"/>
      <c r="IYV34" s="377"/>
      <c r="IYW34" s="377"/>
      <c r="IYX34" s="377"/>
      <c r="IYY34" s="377"/>
      <c r="IYZ34" s="377"/>
      <c r="IZA34" s="377"/>
      <c r="IZB34" s="377"/>
      <c r="IZC34" s="377"/>
      <c r="IZD34" s="377"/>
      <c r="IZE34" s="377"/>
      <c r="IZF34" s="377"/>
      <c r="IZG34" s="377"/>
      <c r="IZH34" s="377"/>
      <c r="IZI34" s="377"/>
      <c r="IZJ34" s="377"/>
      <c r="IZK34" s="377"/>
      <c r="IZL34" s="377"/>
      <c r="IZM34" s="377"/>
      <c r="IZN34" s="377"/>
      <c r="IZO34" s="377"/>
      <c r="IZP34" s="377"/>
      <c r="IZQ34" s="377"/>
      <c r="IZR34" s="377"/>
      <c r="IZS34" s="377"/>
      <c r="IZT34" s="377"/>
      <c r="IZU34" s="377"/>
      <c r="IZV34" s="377"/>
      <c r="IZW34" s="377"/>
      <c r="IZX34" s="377"/>
      <c r="IZY34" s="377"/>
      <c r="IZZ34" s="377"/>
      <c r="JAA34" s="377"/>
      <c r="JAB34" s="377"/>
      <c r="JAC34" s="377"/>
      <c r="JAD34" s="377"/>
      <c r="JAE34" s="377"/>
      <c r="JAF34" s="377"/>
      <c r="JAG34" s="377"/>
      <c r="JAH34" s="377"/>
      <c r="JAI34" s="377"/>
      <c r="JAJ34" s="377"/>
      <c r="JAK34" s="377"/>
      <c r="JAL34" s="377"/>
      <c r="JAM34" s="377"/>
      <c r="JAN34" s="377"/>
      <c r="JAO34" s="377"/>
      <c r="JAP34" s="377"/>
      <c r="JAQ34" s="377"/>
      <c r="JAR34" s="377"/>
      <c r="JAS34" s="377"/>
      <c r="JAT34" s="377"/>
      <c r="JAU34" s="377"/>
      <c r="JAV34" s="377"/>
      <c r="JAW34" s="377"/>
      <c r="JAX34" s="377"/>
      <c r="JAY34" s="377"/>
      <c r="JAZ34" s="377"/>
      <c r="JBA34" s="377"/>
      <c r="JBB34" s="377"/>
      <c r="JBC34" s="377"/>
      <c r="JBD34" s="377"/>
      <c r="JBE34" s="377"/>
      <c r="JBF34" s="377"/>
      <c r="JBG34" s="377"/>
      <c r="JBH34" s="377"/>
      <c r="JBI34" s="377"/>
      <c r="JBJ34" s="377"/>
      <c r="JBK34" s="377"/>
      <c r="JBL34" s="377"/>
      <c r="JBM34" s="377"/>
      <c r="JBN34" s="377"/>
      <c r="JBO34" s="377"/>
      <c r="JBP34" s="377"/>
      <c r="JBQ34" s="377"/>
      <c r="JBR34" s="377"/>
      <c r="JBS34" s="377"/>
      <c r="JBT34" s="377"/>
      <c r="JBU34" s="377"/>
      <c r="JBV34" s="377"/>
      <c r="JBW34" s="377"/>
      <c r="JBX34" s="377"/>
      <c r="JBY34" s="377"/>
      <c r="JBZ34" s="377"/>
      <c r="JCA34" s="377"/>
      <c r="JCB34" s="377"/>
      <c r="JCC34" s="377"/>
      <c r="JCD34" s="377"/>
      <c r="JCE34" s="377"/>
      <c r="JCF34" s="377"/>
      <c r="JCG34" s="377"/>
      <c r="JCH34" s="377"/>
      <c r="JCI34" s="377"/>
      <c r="JCJ34" s="377"/>
      <c r="JCK34" s="377"/>
      <c r="JCL34" s="377"/>
      <c r="JCM34" s="377"/>
      <c r="JCN34" s="377"/>
      <c r="JCO34" s="377"/>
      <c r="JCP34" s="377"/>
      <c r="JCQ34" s="377"/>
      <c r="JCR34" s="377"/>
      <c r="JCS34" s="377"/>
      <c r="JCT34" s="377"/>
      <c r="JCU34" s="377"/>
      <c r="JCV34" s="377"/>
      <c r="JCW34" s="377"/>
      <c r="JCX34" s="377"/>
      <c r="JCY34" s="377"/>
      <c r="JCZ34" s="377"/>
      <c r="JDA34" s="377"/>
      <c r="JDB34" s="377"/>
      <c r="JDC34" s="377"/>
      <c r="JDD34" s="377"/>
      <c r="JDE34" s="377"/>
      <c r="JDF34" s="377"/>
      <c r="JDG34" s="377"/>
      <c r="JDH34" s="377"/>
      <c r="JDI34" s="377"/>
      <c r="JDJ34" s="377"/>
      <c r="JDK34" s="377"/>
      <c r="JDL34" s="377"/>
      <c r="JDM34" s="377"/>
      <c r="JDN34" s="377"/>
      <c r="JDO34" s="377"/>
      <c r="JDP34" s="377"/>
      <c r="JDQ34" s="377"/>
      <c r="JDR34" s="377"/>
      <c r="JDS34" s="377"/>
      <c r="JDT34" s="377"/>
      <c r="JDU34" s="377"/>
      <c r="JDV34" s="377"/>
      <c r="JDW34" s="377"/>
      <c r="JDX34" s="377"/>
      <c r="JDY34" s="377"/>
      <c r="JDZ34" s="377"/>
      <c r="JEA34" s="377"/>
      <c r="JEB34" s="377"/>
      <c r="JEC34" s="377"/>
      <c r="JED34" s="377"/>
      <c r="JEE34" s="377"/>
      <c r="JEF34" s="377"/>
      <c r="JEG34" s="377"/>
      <c r="JEH34" s="377"/>
      <c r="JEI34" s="377"/>
      <c r="JEJ34" s="377"/>
      <c r="JEK34" s="377"/>
      <c r="JEL34" s="377"/>
      <c r="JEM34" s="377"/>
      <c r="JEN34" s="377"/>
      <c r="JEO34" s="377"/>
      <c r="JEP34" s="377"/>
      <c r="JEQ34" s="377"/>
      <c r="JER34" s="377"/>
      <c r="JES34" s="377"/>
      <c r="JET34" s="377"/>
      <c r="JEU34" s="377"/>
      <c r="JEV34" s="377"/>
      <c r="JEW34" s="377"/>
      <c r="JEX34" s="377"/>
      <c r="JEY34" s="377"/>
      <c r="JEZ34" s="377"/>
      <c r="JFA34" s="377"/>
      <c r="JFB34" s="377"/>
      <c r="JFC34" s="377"/>
      <c r="JFD34" s="377"/>
      <c r="JFE34" s="377"/>
      <c r="JFF34" s="377"/>
      <c r="JFG34" s="377"/>
      <c r="JFH34" s="377"/>
      <c r="JFI34" s="377"/>
      <c r="JFJ34" s="377"/>
      <c r="JFK34" s="377"/>
      <c r="JFL34" s="377"/>
      <c r="JFM34" s="377"/>
      <c r="JFN34" s="377"/>
      <c r="JFO34" s="377"/>
      <c r="JFP34" s="377"/>
      <c r="JFQ34" s="377"/>
      <c r="JFR34" s="377"/>
      <c r="JFS34" s="377"/>
      <c r="JFT34" s="377"/>
      <c r="JFU34" s="377"/>
      <c r="JFV34" s="377"/>
      <c r="JFW34" s="377"/>
      <c r="JFX34" s="377"/>
      <c r="JFY34" s="377"/>
      <c r="JFZ34" s="377"/>
      <c r="JGA34" s="377"/>
      <c r="JGB34" s="377"/>
      <c r="JGC34" s="377"/>
      <c r="JGD34" s="377"/>
      <c r="JGE34" s="377"/>
      <c r="JGF34" s="377"/>
      <c r="JGG34" s="377"/>
      <c r="JGH34" s="377"/>
      <c r="JGI34" s="377"/>
      <c r="JGJ34" s="377"/>
      <c r="JGK34" s="377"/>
      <c r="JGL34" s="377"/>
      <c r="JGM34" s="377"/>
      <c r="JGN34" s="377"/>
      <c r="JGO34" s="377"/>
      <c r="JGP34" s="377"/>
      <c r="JGQ34" s="377"/>
      <c r="JGR34" s="377"/>
      <c r="JGS34" s="377"/>
      <c r="JGT34" s="377"/>
      <c r="JGU34" s="377"/>
      <c r="JGV34" s="377"/>
      <c r="JGW34" s="377"/>
      <c r="JGX34" s="377"/>
      <c r="JGY34" s="377"/>
      <c r="JGZ34" s="377"/>
      <c r="JHA34" s="377"/>
      <c r="JHB34" s="377"/>
      <c r="JHC34" s="377"/>
      <c r="JHD34" s="377"/>
      <c r="JHE34" s="377"/>
      <c r="JHF34" s="377"/>
      <c r="JHG34" s="377"/>
      <c r="JHH34" s="377"/>
      <c r="JHI34" s="377"/>
      <c r="JHJ34" s="377"/>
      <c r="JHK34" s="377"/>
      <c r="JHL34" s="377"/>
      <c r="JHM34" s="377"/>
      <c r="JHN34" s="377"/>
      <c r="JHO34" s="377"/>
      <c r="JHP34" s="377"/>
      <c r="JHQ34" s="377"/>
      <c r="JHR34" s="377"/>
      <c r="JHS34" s="377"/>
      <c r="JHT34" s="377"/>
      <c r="JHU34" s="377"/>
      <c r="JHV34" s="377"/>
      <c r="JHW34" s="377"/>
      <c r="JHX34" s="377"/>
      <c r="JHY34" s="377"/>
      <c r="JHZ34" s="377"/>
      <c r="JIA34" s="377"/>
      <c r="JIB34" s="377"/>
      <c r="JIC34" s="377"/>
      <c r="JID34" s="377"/>
      <c r="JIE34" s="377"/>
      <c r="JIF34" s="377"/>
      <c r="JIG34" s="377"/>
      <c r="JIH34" s="377"/>
      <c r="JII34" s="377"/>
      <c r="JIJ34" s="377"/>
      <c r="JIK34" s="377"/>
      <c r="JIL34" s="377"/>
      <c r="JIM34" s="377"/>
      <c r="JIN34" s="377"/>
      <c r="JIO34" s="377"/>
      <c r="JIP34" s="377"/>
      <c r="JIQ34" s="377"/>
      <c r="JIR34" s="377"/>
      <c r="JIS34" s="377"/>
      <c r="JIT34" s="377"/>
      <c r="JIU34" s="377"/>
      <c r="JIV34" s="377"/>
      <c r="JIW34" s="377"/>
      <c r="JIX34" s="377"/>
      <c r="JIY34" s="377"/>
      <c r="JIZ34" s="377"/>
      <c r="JJA34" s="377"/>
      <c r="JJB34" s="377"/>
      <c r="JJC34" s="377"/>
      <c r="JJD34" s="377"/>
      <c r="JJE34" s="377"/>
      <c r="JJF34" s="377"/>
      <c r="JJG34" s="377"/>
      <c r="JJH34" s="377"/>
      <c r="JJI34" s="377"/>
      <c r="JJJ34" s="377"/>
      <c r="JJK34" s="377"/>
      <c r="JJL34" s="377"/>
      <c r="JJM34" s="377"/>
      <c r="JJN34" s="377"/>
      <c r="JJO34" s="377"/>
      <c r="JJP34" s="377"/>
      <c r="JJQ34" s="377"/>
      <c r="JJR34" s="377"/>
      <c r="JJS34" s="377"/>
      <c r="JJT34" s="377"/>
      <c r="JJU34" s="377"/>
      <c r="JJV34" s="377"/>
      <c r="JJW34" s="377"/>
      <c r="JJX34" s="377"/>
      <c r="JJY34" s="377"/>
      <c r="JJZ34" s="377"/>
      <c r="JKA34" s="377"/>
      <c r="JKB34" s="377"/>
      <c r="JKC34" s="377"/>
      <c r="JKD34" s="377"/>
      <c r="JKE34" s="377"/>
      <c r="JKF34" s="377"/>
      <c r="JKG34" s="377"/>
      <c r="JKH34" s="377"/>
      <c r="JKI34" s="377"/>
      <c r="JKJ34" s="377"/>
      <c r="JKK34" s="377"/>
      <c r="JKL34" s="377"/>
      <c r="JKM34" s="377"/>
      <c r="JKN34" s="377"/>
      <c r="JKO34" s="377"/>
      <c r="JKP34" s="377"/>
      <c r="JKQ34" s="377"/>
      <c r="JKR34" s="377"/>
      <c r="JKS34" s="377"/>
      <c r="JKT34" s="377"/>
      <c r="JKU34" s="377"/>
      <c r="JKV34" s="377"/>
      <c r="JKW34" s="377"/>
      <c r="JKX34" s="377"/>
      <c r="JKY34" s="377"/>
      <c r="JKZ34" s="377"/>
      <c r="JLA34" s="377"/>
      <c r="JLB34" s="377"/>
      <c r="JLC34" s="377"/>
      <c r="JLD34" s="377"/>
      <c r="JLE34" s="377"/>
      <c r="JLF34" s="377"/>
      <c r="JLG34" s="377"/>
      <c r="JLH34" s="377"/>
      <c r="JLI34" s="377"/>
      <c r="JLJ34" s="377"/>
      <c r="JLK34" s="377"/>
      <c r="JLL34" s="377"/>
      <c r="JLM34" s="377"/>
      <c r="JLN34" s="377"/>
      <c r="JLO34" s="377"/>
      <c r="JLP34" s="377"/>
      <c r="JLQ34" s="377"/>
      <c r="JLR34" s="377"/>
      <c r="JLS34" s="377"/>
      <c r="JLT34" s="377"/>
      <c r="JLU34" s="377"/>
      <c r="JLV34" s="377"/>
      <c r="JLW34" s="377"/>
      <c r="JLX34" s="377"/>
      <c r="JLY34" s="377"/>
      <c r="JLZ34" s="377"/>
      <c r="JMA34" s="377"/>
      <c r="JMB34" s="377"/>
      <c r="JMC34" s="377"/>
      <c r="JMD34" s="377"/>
      <c r="JME34" s="377"/>
      <c r="JMF34" s="377"/>
      <c r="JMG34" s="377"/>
      <c r="JMH34" s="377"/>
      <c r="JMI34" s="377"/>
      <c r="JMJ34" s="377"/>
      <c r="JMK34" s="377"/>
      <c r="JML34" s="377"/>
      <c r="JMM34" s="377"/>
      <c r="JMN34" s="377"/>
      <c r="JMO34" s="377"/>
      <c r="JMP34" s="377"/>
      <c r="JMQ34" s="377"/>
      <c r="JMR34" s="377"/>
      <c r="JMS34" s="377"/>
      <c r="JMT34" s="377"/>
      <c r="JMU34" s="377"/>
      <c r="JMV34" s="377"/>
      <c r="JMW34" s="377"/>
      <c r="JMX34" s="377"/>
      <c r="JMY34" s="377"/>
      <c r="JMZ34" s="377"/>
      <c r="JNA34" s="377"/>
      <c r="JNB34" s="377"/>
      <c r="JNC34" s="377"/>
      <c r="JND34" s="377"/>
      <c r="JNE34" s="377"/>
      <c r="JNF34" s="377"/>
      <c r="JNG34" s="377"/>
      <c r="JNH34" s="377"/>
      <c r="JNI34" s="377"/>
      <c r="JNJ34" s="377"/>
      <c r="JNK34" s="377"/>
      <c r="JNL34" s="377"/>
      <c r="JNM34" s="377"/>
      <c r="JNN34" s="377"/>
      <c r="JNO34" s="377"/>
      <c r="JNP34" s="377"/>
      <c r="JNQ34" s="377"/>
      <c r="JNR34" s="377"/>
      <c r="JNS34" s="377"/>
      <c r="JNT34" s="377"/>
      <c r="JNU34" s="377"/>
      <c r="JNV34" s="377"/>
      <c r="JNW34" s="377"/>
      <c r="JNX34" s="377"/>
      <c r="JNY34" s="377"/>
      <c r="JNZ34" s="377"/>
      <c r="JOA34" s="377"/>
      <c r="JOB34" s="377"/>
      <c r="JOC34" s="377"/>
      <c r="JOD34" s="377"/>
      <c r="JOE34" s="377"/>
      <c r="JOF34" s="377"/>
      <c r="JOG34" s="377"/>
      <c r="JOH34" s="377"/>
      <c r="JOI34" s="377"/>
      <c r="JOJ34" s="377"/>
      <c r="JOK34" s="377"/>
      <c r="JOL34" s="377"/>
      <c r="JOM34" s="377"/>
      <c r="JON34" s="377"/>
      <c r="JOO34" s="377"/>
      <c r="JOP34" s="377"/>
      <c r="JOQ34" s="377"/>
      <c r="JOR34" s="377"/>
      <c r="JOS34" s="377"/>
      <c r="JOT34" s="377"/>
      <c r="JOU34" s="377"/>
      <c r="JOV34" s="377"/>
      <c r="JOW34" s="377"/>
      <c r="JOX34" s="377"/>
      <c r="JOY34" s="377"/>
      <c r="JOZ34" s="377"/>
      <c r="JPA34" s="377"/>
      <c r="JPB34" s="377"/>
      <c r="JPC34" s="377"/>
      <c r="JPD34" s="377"/>
      <c r="JPE34" s="377"/>
      <c r="JPF34" s="377"/>
      <c r="JPG34" s="377"/>
      <c r="JPH34" s="377"/>
      <c r="JPI34" s="377"/>
      <c r="JPJ34" s="377"/>
      <c r="JPK34" s="377"/>
      <c r="JPL34" s="377"/>
      <c r="JPM34" s="377"/>
      <c r="JPN34" s="377"/>
      <c r="JPO34" s="377"/>
      <c r="JPP34" s="377"/>
      <c r="JPQ34" s="377"/>
      <c r="JPR34" s="377"/>
      <c r="JPS34" s="377"/>
      <c r="JPT34" s="377"/>
      <c r="JPU34" s="377"/>
      <c r="JPV34" s="377"/>
      <c r="JPW34" s="377"/>
      <c r="JPX34" s="377"/>
      <c r="JPY34" s="377"/>
      <c r="JPZ34" s="377"/>
      <c r="JQA34" s="377"/>
      <c r="JQB34" s="377"/>
      <c r="JQC34" s="377"/>
      <c r="JQD34" s="377"/>
      <c r="JQE34" s="377"/>
      <c r="JQF34" s="377"/>
      <c r="JQG34" s="377"/>
      <c r="JQH34" s="377"/>
      <c r="JQI34" s="377"/>
      <c r="JQJ34" s="377"/>
      <c r="JQK34" s="377"/>
      <c r="JQL34" s="377"/>
      <c r="JQM34" s="377"/>
      <c r="JQN34" s="377"/>
      <c r="JQO34" s="377"/>
      <c r="JQP34" s="377"/>
      <c r="JQQ34" s="377"/>
      <c r="JQR34" s="377"/>
      <c r="JQS34" s="377"/>
      <c r="JQT34" s="377"/>
      <c r="JQU34" s="377"/>
      <c r="JQV34" s="377"/>
      <c r="JQW34" s="377"/>
      <c r="JQX34" s="377"/>
      <c r="JQY34" s="377"/>
      <c r="JQZ34" s="377"/>
      <c r="JRA34" s="377"/>
      <c r="JRB34" s="377"/>
      <c r="JRC34" s="377"/>
      <c r="JRD34" s="377"/>
      <c r="JRE34" s="377"/>
      <c r="JRF34" s="377"/>
      <c r="JRG34" s="377"/>
      <c r="JRH34" s="377"/>
      <c r="JRI34" s="377"/>
      <c r="JRJ34" s="377"/>
      <c r="JRK34" s="377"/>
      <c r="JRL34" s="377"/>
      <c r="JRM34" s="377"/>
      <c r="JRN34" s="377"/>
      <c r="JRO34" s="377"/>
      <c r="JRP34" s="377"/>
      <c r="JRQ34" s="377"/>
      <c r="JRR34" s="377"/>
      <c r="JRS34" s="377"/>
      <c r="JRT34" s="377"/>
      <c r="JRU34" s="377"/>
      <c r="JRV34" s="377"/>
      <c r="JRW34" s="377"/>
      <c r="JRX34" s="377"/>
      <c r="JRY34" s="377"/>
      <c r="JRZ34" s="377"/>
      <c r="JSA34" s="377"/>
      <c r="JSB34" s="377"/>
      <c r="JSC34" s="377"/>
      <c r="JSD34" s="377"/>
      <c r="JSE34" s="377"/>
      <c r="JSF34" s="377"/>
      <c r="JSG34" s="377"/>
      <c r="JSH34" s="377"/>
      <c r="JSI34" s="377"/>
      <c r="JSJ34" s="377"/>
      <c r="JSK34" s="377"/>
      <c r="JSL34" s="377"/>
      <c r="JSM34" s="377"/>
      <c r="JSN34" s="377"/>
      <c r="JSO34" s="377"/>
      <c r="JSP34" s="377"/>
      <c r="JSQ34" s="377"/>
      <c r="JSR34" s="377"/>
      <c r="JSS34" s="377"/>
      <c r="JST34" s="377"/>
      <c r="JSU34" s="377"/>
      <c r="JSV34" s="377"/>
      <c r="JSW34" s="377"/>
      <c r="JSX34" s="377"/>
      <c r="JSY34" s="377"/>
      <c r="JSZ34" s="377"/>
      <c r="JTA34" s="377"/>
      <c r="JTB34" s="377"/>
      <c r="JTC34" s="377"/>
      <c r="JTD34" s="377"/>
      <c r="JTE34" s="377"/>
      <c r="JTF34" s="377"/>
      <c r="JTG34" s="377"/>
      <c r="JTH34" s="377"/>
      <c r="JTI34" s="377"/>
      <c r="JTJ34" s="377"/>
      <c r="JTK34" s="377"/>
      <c r="JTL34" s="377"/>
      <c r="JTM34" s="377"/>
      <c r="JTN34" s="377"/>
      <c r="JTO34" s="377"/>
      <c r="JTP34" s="377"/>
      <c r="JTQ34" s="377"/>
      <c r="JTR34" s="377"/>
      <c r="JTS34" s="377"/>
      <c r="JTT34" s="377"/>
      <c r="JTU34" s="377"/>
      <c r="JTV34" s="377"/>
      <c r="JTW34" s="377"/>
      <c r="JTX34" s="377"/>
      <c r="JTY34" s="377"/>
      <c r="JTZ34" s="377"/>
      <c r="JUA34" s="377"/>
      <c r="JUB34" s="377"/>
      <c r="JUC34" s="377"/>
      <c r="JUD34" s="377"/>
      <c r="JUE34" s="377"/>
      <c r="JUF34" s="377"/>
      <c r="JUG34" s="377"/>
      <c r="JUH34" s="377"/>
      <c r="JUI34" s="377"/>
      <c r="JUJ34" s="377"/>
      <c r="JUK34" s="377"/>
      <c r="JUL34" s="377"/>
      <c r="JUM34" s="377"/>
      <c r="JUN34" s="377"/>
      <c r="JUO34" s="377"/>
      <c r="JUP34" s="377"/>
      <c r="JUQ34" s="377"/>
      <c r="JUR34" s="377"/>
      <c r="JUS34" s="377"/>
      <c r="JUT34" s="377"/>
      <c r="JUU34" s="377"/>
      <c r="JUV34" s="377"/>
      <c r="JUW34" s="377"/>
      <c r="JUX34" s="377"/>
      <c r="JUY34" s="377"/>
      <c r="JUZ34" s="377"/>
      <c r="JVA34" s="377"/>
      <c r="JVB34" s="377"/>
      <c r="JVC34" s="377"/>
      <c r="JVD34" s="377"/>
      <c r="JVE34" s="377"/>
      <c r="JVF34" s="377"/>
      <c r="JVG34" s="377"/>
      <c r="JVH34" s="377"/>
      <c r="JVI34" s="377"/>
      <c r="JVJ34" s="377"/>
      <c r="JVK34" s="377"/>
      <c r="JVL34" s="377"/>
      <c r="JVM34" s="377"/>
      <c r="JVN34" s="377"/>
      <c r="JVO34" s="377"/>
      <c r="JVP34" s="377"/>
      <c r="JVQ34" s="377"/>
      <c r="JVR34" s="377"/>
      <c r="JVS34" s="377"/>
      <c r="JVT34" s="377"/>
      <c r="JVU34" s="377"/>
      <c r="JVV34" s="377"/>
      <c r="JVW34" s="377"/>
      <c r="JVX34" s="377"/>
      <c r="JVY34" s="377"/>
      <c r="JVZ34" s="377"/>
      <c r="JWA34" s="377"/>
      <c r="JWB34" s="377"/>
      <c r="JWC34" s="377"/>
      <c r="JWD34" s="377"/>
      <c r="JWE34" s="377"/>
      <c r="JWF34" s="377"/>
      <c r="JWG34" s="377"/>
      <c r="JWH34" s="377"/>
      <c r="JWI34" s="377"/>
      <c r="JWJ34" s="377"/>
      <c r="JWK34" s="377"/>
      <c r="JWL34" s="377"/>
      <c r="JWM34" s="377"/>
      <c r="JWN34" s="377"/>
      <c r="JWO34" s="377"/>
      <c r="JWP34" s="377"/>
      <c r="JWQ34" s="377"/>
      <c r="JWR34" s="377"/>
      <c r="JWS34" s="377"/>
      <c r="JWT34" s="377"/>
      <c r="JWU34" s="377"/>
      <c r="JWV34" s="377"/>
      <c r="JWW34" s="377"/>
      <c r="JWX34" s="377"/>
      <c r="JWY34" s="377"/>
      <c r="JWZ34" s="377"/>
      <c r="JXA34" s="377"/>
      <c r="JXB34" s="377"/>
      <c r="JXC34" s="377"/>
      <c r="JXD34" s="377"/>
      <c r="JXE34" s="377"/>
      <c r="JXF34" s="377"/>
      <c r="JXG34" s="377"/>
      <c r="JXH34" s="377"/>
      <c r="JXI34" s="377"/>
      <c r="JXJ34" s="377"/>
      <c r="JXK34" s="377"/>
      <c r="JXL34" s="377"/>
      <c r="JXM34" s="377"/>
      <c r="JXN34" s="377"/>
      <c r="JXO34" s="377"/>
      <c r="JXP34" s="377"/>
      <c r="JXQ34" s="377"/>
      <c r="JXR34" s="377"/>
      <c r="JXS34" s="377"/>
      <c r="JXT34" s="377"/>
      <c r="JXU34" s="377"/>
      <c r="JXV34" s="377"/>
      <c r="JXW34" s="377"/>
      <c r="JXX34" s="377"/>
      <c r="JXY34" s="377"/>
      <c r="JXZ34" s="377"/>
      <c r="JYA34" s="377"/>
      <c r="JYB34" s="377"/>
      <c r="JYC34" s="377"/>
      <c r="JYD34" s="377"/>
      <c r="JYE34" s="377"/>
      <c r="JYF34" s="377"/>
      <c r="JYG34" s="377"/>
      <c r="JYH34" s="377"/>
      <c r="JYI34" s="377"/>
      <c r="JYJ34" s="377"/>
      <c r="JYK34" s="377"/>
      <c r="JYL34" s="377"/>
      <c r="JYM34" s="377"/>
      <c r="JYN34" s="377"/>
      <c r="JYO34" s="377"/>
      <c r="JYP34" s="377"/>
      <c r="JYQ34" s="377"/>
      <c r="JYR34" s="377"/>
      <c r="JYS34" s="377"/>
      <c r="JYT34" s="377"/>
      <c r="JYU34" s="377"/>
      <c r="JYV34" s="377"/>
      <c r="JYW34" s="377"/>
      <c r="JYX34" s="377"/>
      <c r="JYY34" s="377"/>
      <c r="JYZ34" s="377"/>
      <c r="JZA34" s="377"/>
      <c r="JZB34" s="377"/>
      <c r="JZC34" s="377"/>
      <c r="JZD34" s="377"/>
      <c r="JZE34" s="377"/>
      <c r="JZF34" s="377"/>
      <c r="JZG34" s="377"/>
      <c r="JZH34" s="377"/>
      <c r="JZI34" s="377"/>
      <c r="JZJ34" s="377"/>
      <c r="JZK34" s="377"/>
      <c r="JZL34" s="377"/>
      <c r="JZM34" s="377"/>
      <c r="JZN34" s="377"/>
      <c r="JZO34" s="377"/>
      <c r="JZP34" s="377"/>
      <c r="JZQ34" s="377"/>
      <c r="JZR34" s="377"/>
      <c r="JZS34" s="377"/>
      <c r="JZT34" s="377"/>
      <c r="JZU34" s="377"/>
      <c r="JZV34" s="377"/>
      <c r="JZW34" s="377"/>
      <c r="JZX34" s="377"/>
      <c r="JZY34" s="377"/>
      <c r="JZZ34" s="377"/>
      <c r="KAA34" s="377"/>
      <c r="KAB34" s="377"/>
      <c r="KAC34" s="377"/>
      <c r="KAD34" s="377"/>
      <c r="KAE34" s="377"/>
      <c r="KAF34" s="377"/>
      <c r="KAG34" s="377"/>
      <c r="KAH34" s="377"/>
      <c r="KAI34" s="377"/>
      <c r="KAJ34" s="377"/>
      <c r="KAK34" s="377"/>
      <c r="KAL34" s="377"/>
      <c r="KAM34" s="377"/>
      <c r="KAN34" s="377"/>
      <c r="KAO34" s="377"/>
      <c r="KAP34" s="377"/>
      <c r="KAQ34" s="377"/>
      <c r="KAR34" s="377"/>
      <c r="KAS34" s="377"/>
      <c r="KAT34" s="377"/>
      <c r="KAU34" s="377"/>
      <c r="KAV34" s="377"/>
      <c r="KAW34" s="377"/>
      <c r="KAX34" s="377"/>
      <c r="KAY34" s="377"/>
      <c r="KAZ34" s="377"/>
      <c r="KBA34" s="377"/>
      <c r="KBB34" s="377"/>
      <c r="KBC34" s="377"/>
      <c r="KBD34" s="377"/>
      <c r="KBE34" s="377"/>
      <c r="KBF34" s="377"/>
      <c r="KBG34" s="377"/>
      <c r="KBH34" s="377"/>
      <c r="KBI34" s="377"/>
      <c r="KBJ34" s="377"/>
      <c r="KBK34" s="377"/>
      <c r="KBL34" s="377"/>
      <c r="KBM34" s="377"/>
      <c r="KBN34" s="377"/>
      <c r="KBO34" s="377"/>
      <c r="KBP34" s="377"/>
      <c r="KBQ34" s="377"/>
      <c r="KBR34" s="377"/>
      <c r="KBS34" s="377"/>
      <c r="KBT34" s="377"/>
      <c r="KBU34" s="377"/>
      <c r="KBV34" s="377"/>
      <c r="KBW34" s="377"/>
      <c r="KBX34" s="377"/>
      <c r="KBY34" s="377"/>
      <c r="KBZ34" s="377"/>
      <c r="KCA34" s="377"/>
      <c r="KCB34" s="377"/>
      <c r="KCC34" s="377"/>
      <c r="KCD34" s="377"/>
      <c r="KCE34" s="377"/>
      <c r="KCF34" s="377"/>
      <c r="KCG34" s="377"/>
      <c r="KCH34" s="377"/>
      <c r="KCI34" s="377"/>
      <c r="KCJ34" s="377"/>
      <c r="KCK34" s="377"/>
      <c r="KCL34" s="377"/>
      <c r="KCM34" s="377"/>
      <c r="KCN34" s="377"/>
      <c r="KCO34" s="377"/>
      <c r="KCP34" s="377"/>
      <c r="KCQ34" s="377"/>
      <c r="KCR34" s="377"/>
      <c r="KCS34" s="377"/>
      <c r="KCT34" s="377"/>
      <c r="KCU34" s="377"/>
      <c r="KCV34" s="377"/>
      <c r="KCW34" s="377"/>
      <c r="KCX34" s="377"/>
      <c r="KCY34" s="377"/>
      <c r="KCZ34" s="377"/>
      <c r="KDA34" s="377"/>
      <c r="KDB34" s="377"/>
      <c r="KDC34" s="377"/>
      <c r="KDD34" s="377"/>
      <c r="KDE34" s="377"/>
      <c r="KDF34" s="377"/>
      <c r="KDG34" s="377"/>
      <c r="KDH34" s="377"/>
      <c r="KDI34" s="377"/>
      <c r="KDJ34" s="377"/>
      <c r="KDK34" s="377"/>
      <c r="KDL34" s="377"/>
      <c r="KDM34" s="377"/>
      <c r="KDN34" s="377"/>
      <c r="KDO34" s="377"/>
      <c r="KDP34" s="377"/>
      <c r="KDQ34" s="377"/>
      <c r="KDR34" s="377"/>
      <c r="KDS34" s="377"/>
      <c r="KDT34" s="377"/>
      <c r="KDU34" s="377"/>
      <c r="KDV34" s="377"/>
      <c r="KDW34" s="377"/>
      <c r="KDX34" s="377"/>
      <c r="KDY34" s="377"/>
      <c r="KDZ34" s="377"/>
      <c r="KEA34" s="377"/>
      <c r="KEB34" s="377"/>
      <c r="KEC34" s="377"/>
      <c r="KED34" s="377"/>
      <c r="KEE34" s="377"/>
      <c r="KEF34" s="377"/>
      <c r="KEG34" s="377"/>
      <c r="KEH34" s="377"/>
      <c r="KEI34" s="377"/>
      <c r="KEJ34" s="377"/>
      <c r="KEK34" s="377"/>
      <c r="KEL34" s="377"/>
      <c r="KEM34" s="377"/>
      <c r="KEN34" s="377"/>
      <c r="KEO34" s="377"/>
      <c r="KEP34" s="377"/>
      <c r="KEQ34" s="377"/>
      <c r="KER34" s="377"/>
      <c r="KES34" s="377"/>
      <c r="KET34" s="377"/>
      <c r="KEU34" s="377"/>
      <c r="KEV34" s="377"/>
      <c r="KEW34" s="377"/>
      <c r="KEX34" s="377"/>
      <c r="KEY34" s="377"/>
      <c r="KEZ34" s="377"/>
      <c r="KFA34" s="377"/>
      <c r="KFB34" s="377"/>
      <c r="KFC34" s="377"/>
      <c r="KFD34" s="377"/>
      <c r="KFE34" s="377"/>
      <c r="KFF34" s="377"/>
      <c r="KFG34" s="377"/>
      <c r="KFH34" s="377"/>
      <c r="KFI34" s="377"/>
      <c r="KFJ34" s="377"/>
      <c r="KFK34" s="377"/>
      <c r="KFL34" s="377"/>
      <c r="KFM34" s="377"/>
      <c r="KFN34" s="377"/>
      <c r="KFO34" s="377"/>
      <c r="KFP34" s="377"/>
      <c r="KFQ34" s="377"/>
      <c r="KFR34" s="377"/>
      <c r="KFS34" s="377"/>
      <c r="KFT34" s="377"/>
      <c r="KFU34" s="377"/>
      <c r="KFV34" s="377"/>
      <c r="KFW34" s="377"/>
      <c r="KFX34" s="377"/>
      <c r="KFY34" s="377"/>
      <c r="KFZ34" s="377"/>
      <c r="KGA34" s="377"/>
      <c r="KGB34" s="377"/>
      <c r="KGC34" s="377"/>
      <c r="KGD34" s="377"/>
      <c r="KGE34" s="377"/>
      <c r="KGF34" s="377"/>
      <c r="KGG34" s="377"/>
      <c r="KGH34" s="377"/>
      <c r="KGI34" s="377"/>
      <c r="KGJ34" s="377"/>
      <c r="KGK34" s="377"/>
      <c r="KGL34" s="377"/>
      <c r="KGM34" s="377"/>
      <c r="KGN34" s="377"/>
      <c r="KGO34" s="377"/>
      <c r="KGP34" s="377"/>
      <c r="KGQ34" s="377"/>
      <c r="KGR34" s="377"/>
      <c r="KGS34" s="377"/>
      <c r="KGT34" s="377"/>
      <c r="KGU34" s="377"/>
      <c r="KGV34" s="377"/>
      <c r="KGW34" s="377"/>
      <c r="KGX34" s="377"/>
      <c r="KGY34" s="377"/>
      <c r="KGZ34" s="377"/>
      <c r="KHA34" s="377"/>
      <c r="KHB34" s="377"/>
      <c r="KHC34" s="377"/>
      <c r="KHD34" s="377"/>
      <c r="KHE34" s="377"/>
      <c r="KHF34" s="377"/>
      <c r="KHG34" s="377"/>
      <c r="KHH34" s="377"/>
      <c r="KHI34" s="377"/>
      <c r="KHJ34" s="377"/>
      <c r="KHK34" s="377"/>
      <c r="KHL34" s="377"/>
      <c r="KHM34" s="377"/>
      <c r="KHN34" s="377"/>
      <c r="KHO34" s="377"/>
      <c r="KHP34" s="377"/>
      <c r="KHQ34" s="377"/>
      <c r="KHR34" s="377"/>
      <c r="KHS34" s="377"/>
      <c r="KHT34" s="377"/>
      <c r="KHU34" s="377"/>
      <c r="KHV34" s="377"/>
      <c r="KHW34" s="377"/>
      <c r="KHX34" s="377"/>
      <c r="KHY34" s="377"/>
      <c r="KHZ34" s="377"/>
      <c r="KIA34" s="377"/>
      <c r="KIB34" s="377"/>
      <c r="KIC34" s="377"/>
      <c r="KID34" s="377"/>
      <c r="KIE34" s="377"/>
      <c r="KIF34" s="377"/>
      <c r="KIG34" s="377"/>
      <c r="KIH34" s="377"/>
      <c r="KII34" s="377"/>
      <c r="KIJ34" s="377"/>
      <c r="KIK34" s="377"/>
      <c r="KIL34" s="377"/>
      <c r="KIM34" s="377"/>
      <c r="KIN34" s="377"/>
      <c r="KIO34" s="377"/>
      <c r="KIP34" s="377"/>
      <c r="KIQ34" s="377"/>
      <c r="KIR34" s="377"/>
      <c r="KIS34" s="377"/>
      <c r="KIT34" s="377"/>
      <c r="KIU34" s="377"/>
      <c r="KIV34" s="377"/>
      <c r="KIW34" s="377"/>
      <c r="KIX34" s="377"/>
      <c r="KIY34" s="377"/>
      <c r="KIZ34" s="377"/>
      <c r="KJA34" s="377"/>
      <c r="KJB34" s="377"/>
      <c r="KJC34" s="377"/>
      <c r="KJD34" s="377"/>
      <c r="KJE34" s="377"/>
      <c r="KJF34" s="377"/>
      <c r="KJG34" s="377"/>
      <c r="KJH34" s="377"/>
      <c r="KJI34" s="377"/>
      <c r="KJJ34" s="377"/>
      <c r="KJK34" s="377"/>
      <c r="KJL34" s="377"/>
      <c r="KJM34" s="377"/>
      <c r="KJN34" s="377"/>
      <c r="KJO34" s="377"/>
      <c r="KJP34" s="377"/>
      <c r="KJQ34" s="377"/>
      <c r="KJR34" s="377"/>
      <c r="KJS34" s="377"/>
      <c r="KJT34" s="377"/>
      <c r="KJU34" s="377"/>
      <c r="KJV34" s="377"/>
      <c r="KJW34" s="377"/>
      <c r="KJX34" s="377"/>
      <c r="KJY34" s="377"/>
      <c r="KJZ34" s="377"/>
      <c r="KKA34" s="377"/>
      <c r="KKB34" s="377"/>
      <c r="KKC34" s="377"/>
      <c r="KKD34" s="377"/>
      <c r="KKE34" s="377"/>
      <c r="KKF34" s="377"/>
      <c r="KKG34" s="377"/>
      <c r="KKH34" s="377"/>
      <c r="KKI34" s="377"/>
      <c r="KKJ34" s="377"/>
      <c r="KKK34" s="377"/>
      <c r="KKL34" s="377"/>
      <c r="KKM34" s="377"/>
      <c r="KKN34" s="377"/>
      <c r="KKO34" s="377"/>
      <c r="KKP34" s="377"/>
      <c r="KKQ34" s="377"/>
      <c r="KKR34" s="377"/>
      <c r="KKS34" s="377"/>
      <c r="KKT34" s="377"/>
      <c r="KKU34" s="377"/>
      <c r="KKV34" s="377"/>
      <c r="KKW34" s="377"/>
      <c r="KKX34" s="377"/>
      <c r="KKY34" s="377"/>
      <c r="KKZ34" s="377"/>
      <c r="KLA34" s="377"/>
      <c r="KLB34" s="377"/>
      <c r="KLC34" s="377"/>
      <c r="KLD34" s="377"/>
      <c r="KLE34" s="377"/>
      <c r="KLF34" s="377"/>
      <c r="KLG34" s="377"/>
      <c r="KLH34" s="377"/>
      <c r="KLI34" s="377"/>
      <c r="KLJ34" s="377"/>
      <c r="KLK34" s="377"/>
      <c r="KLL34" s="377"/>
      <c r="KLM34" s="377"/>
      <c r="KLN34" s="377"/>
      <c r="KLO34" s="377"/>
      <c r="KLP34" s="377"/>
      <c r="KLQ34" s="377"/>
      <c r="KLR34" s="377"/>
      <c r="KLS34" s="377"/>
      <c r="KLT34" s="377"/>
      <c r="KLU34" s="377"/>
      <c r="KLV34" s="377"/>
      <c r="KLW34" s="377"/>
      <c r="KLX34" s="377"/>
      <c r="KLY34" s="377"/>
      <c r="KLZ34" s="377"/>
      <c r="KMA34" s="377"/>
      <c r="KMB34" s="377"/>
      <c r="KMC34" s="377"/>
      <c r="KMD34" s="377"/>
      <c r="KME34" s="377"/>
      <c r="KMF34" s="377"/>
      <c r="KMG34" s="377"/>
      <c r="KMH34" s="377"/>
      <c r="KMI34" s="377"/>
      <c r="KMJ34" s="377"/>
      <c r="KMK34" s="377"/>
      <c r="KML34" s="377"/>
      <c r="KMM34" s="377"/>
      <c r="KMN34" s="377"/>
      <c r="KMO34" s="377"/>
      <c r="KMP34" s="377"/>
      <c r="KMQ34" s="377"/>
      <c r="KMR34" s="377"/>
      <c r="KMS34" s="377"/>
      <c r="KMT34" s="377"/>
      <c r="KMU34" s="377"/>
      <c r="KMV34" s="377"/>
      <c r="KMW34" s="377"/>
      <c r="KMX34" s="377"/>
      <c r="KMY34" s="377"/>
      <c r="KMZ34" s="377"/>
      <c r="KNA34" s="377"/>
      <c r="KNB34" s="377"/>
      <c r="KNC34" s="377"/>
      <c r="KND34" s="377"/>
      <c r="KNE34" s="377"/>
      <c r="KNF34" s="377"/>
      <c r="KNG34" s="377"/>
      <c r="KNH34" s="377"/>
      <c r="KNI34" s="377"/>
      <c r="KNJ34" s="377"/>
      <c r="KNK34" s="377"/>
      <c r="KNL34" s="377"/>
      <c r="KNM34" s="377"/>
      <c r="KNN34" s="377"/>
      <c r="KNO34" s="377"/>
      <c r="KNP34" s="377"/>
      <c r="KNQ34" s="377"/>
      <c r="KNR34" s="377"/>
      <c r="KNS34" s="377"/>
      <c r="KNT34" s="377"/>
      <c r="KNU34" s="377"/>
      <c r="KNV34" s="377"/>
      <c r="KNW34" s="377"/>
      <c r="KNX34" s="377"/>
      <c r="KNY34" s="377"/>
      <c r="KNZ34" s="377"/>
      <c r="KOA34" s="377"/>
      <c r="KOB34" s="377"/>
      <c r="KOC34" s="377"/>
      <c r="KOD34" s="377"/>
      <c r="KOE34" s="377"/>
      <c r="KOF34" s="377"/>
      <c r="KOG34" s="377"/>
      <c r="KOH34" s="377"/>
      <c r="KOI34" s="377"/>
      <c r="KOJ34" s="377"/>
      <c r="KOK34" s="377"/>
      <c r="KOL34" s="377"/>
      <c r="KOM34" s="377"/>
      <c r="KON34" s="377"/>
      <c r="KOO34" s="377"/>
      <c r="KOP34" s="377"/>
      <c r="KOQ34" s="377"/>
      <c r="KOR34" s="377"/>
      <c r="KOS34" s="377"/>
      <c r="KOT34" s="377"/>
      <c r="KOU34" s="377"/>
      <c r="KOV34" s="377"/>
      <c r="KOW34" s="377"/>
      <c r="KOX34" s="377"/>
      <c r="KOY34" s="377"/>
      <c r="KOZ34" s="377"/>
      <c r="KPA34" s="377"/>
      <c r="KPB34" s="377"/>
      <c r="KPC34" s="377"/>
      <c r="KPD34" s="377"/>
      <c r="KPE34" s="377"/>
      <c r="KPF34" s="377"/>
      <c r="KPG34" s="377"/>
      <c r="KPH34" s="377"/>
      <c r="KPI34" s="377"/>
      <c r="KPJ34" s="377"/>
      <c r="KPK34" s="377"/>
      <c r="KPL34" s="377"/>
      <c r="KPM34" s="377"/>
      <c r="KPN34" s="377"/>
      <c r="KPO34" s="377"/>
      <c r="KPP34" s="377"/>
      <c r="KPQ34" s="377"/>
      <c r="KPR34" s="377"/>
      <c r="KPS34" s="377"/>
      <c r="KPT34" s="377"/>
      <c r="KPU34" s="377"/>
      <c r="KPV34" s="377"/>
      <c r="KPW34" s="377"/>
      <c r="KPX34" s="377"/>
      <c r="KPY34" s="377"/>
      <c r="KPZ34" s="377"/>
      <c r="KQA34" s="377"/>
      <c r="KQB34" s="377"/>
      <c r="KQC34" s="377"/>
      <c r="KQD34" s="377"/>
      <c r="KQE34" s="377"/>
      <c r="KQF34" s="377"/>
      <c r="KQG34" s="377"/>
      <c r="KQH34" s="377"/>
      <c r="KQI34" s="377"/>
      <c r="KQJ34" s="377"/>
      <c r="KQK34" s="377"/>
      <c r="KQL34" s="377"/>
      <c r="KQM34" s="377"/>
      <c r="KQN34" s="377"/>
      <c r="KQO34" s="377"/>
      <c r="KQP34" s="377"/>
      <c r="KQQ34" s="377"/>
      <c r="KQR34" s="377"/>
      <c r="KQS34" s="377"/>
      <c r="KQT34" s="377"/>
      <c r="KQU34" s="377"/>
      <c r="KQV34" s="377"/>
      <c r="KQW34" s="377"/>
      <c r="KQX34" s="377"/>
      <c r="KQY34" s="377"/>
      <c r="KQZ34" s="377"/>
      <c r="KRA34" s="377"/>
      <c r="KRB34" s="377"/>
      <c r="KRC34" s="377"/>
      <c r="KRD34" s="377"/>
      <c r="KRE34" s="377"/>
      <c r="KRF34" s="377"/>
      <c r="KRG34" s="377"/>
      <c r="KRH34" s="377"/>
      <c r="KRI34" s="377"/>
      <c r="KRJ34" s="377"/>
      <c r="KRK34" s="377"/>
      <c r="KRL34" s="377"/>
      <c r="KRM34" s="377"/>
      <c r="KRN34" s="377"/>
      <c r="KRO34" s="377"/>
      <c r="KRP34" s="377"/>
      <c r="KRQ34" s="377"/>
      <c r="KRR34" s="377"/>
      <c r="KRS34" s="377"/>
      <c r="KRT34" s="377"/>
      <c r="KRU34" s="377"/>
      <c r="KRV34" s="377"/>
      <c r="KRW34" s="377"/>
      <c r="KRX34" s="377"/>
      <c r="KRY34" s="377"/>
      <c r="KRZ34" s="377"/>
      <c r="KSA34" s="377"/>
      <c r="KSB34" s="377"/>
      <c r="KSC34" s="377"/>
      <c r="KSD34" s="377"/>
      <c r="KSE34" s="377"/>
      <c r="KSF34" s="377"/>
      <c r="KSG34" s="377"/>
      <c r="KSH34" s="377"/>
      <c r="KSI34" s="377"/>
      <c r="KSJ34" s="377"/>
      <c r="KSK34" s="377"/>
      <c r="KSL34" s="377"/>
      <c r="KSM34" s="377"/>
      <c r="KSN34" s="377"/>
      <c r="KSO34" s="377"/>
      <c r="KSP34" s="377"/>
      <c r="KSQ34" s="377"/>
      <c r="KSR34" s="377"/>
      <c r="KSS34" s="377"/>
      <c r="KST34" s="377"/>
      <c r="KSU34" s="377"/>
      <c r="KSV34" s="377"/>
      <c r="KSW34" s="377"/>
      <c r="KSX34" s="377"/>
      <c r="KSY34" s="377"/>
      <c r="KSZ34" s="377"/>
      <c r="KTA34" s="377"/>
      <c r="KTB34" s="377"/>
      <c r="KTC34" s="377"/>
      <c r="KTD34" s="377"/>
      <c r="KTE34" s="377"/>
      <c r="KTF34" s="377"/>
      <c r="KTG34" s="377"/>
      <c r="KTH34" s="377"/>
      <c r="KTI34" s="377"/>
      <c r="KTJ34" s="377"/>
      <c r="KTK34" s="377"/>
      <c r="KTL34" s="377"/>
      <c r="KTM34" s="377"/>
      <c r="KTN34" s="377"/>
      <c r="KTO34" s="377"/>
      <c r="KTP34" s="377"/>
      <c r="KTQ34" s="377"/>
      <c r="KTR34" s="377"/>
      <c r="KTS34" s="377"/>
      <c r="KTT34" s="377"/>
      <c r="KTU34" s="377"/>
      <c r="KTV34" s="377"/>
      <c r="KTW34" s="377"/>
      <c r="KTX34" s="377"/>
      <c r="KTY34" s="377"/>
      <c r="KTZ34" s="377"/>
      <c r="KUA34" s="377"/>
      <c r="KUB34" s="377"/>
      <c r="KUC34" s="377"/>
      <c r="KUD34" s="377"/>
      <c r="KUE34" s="377"/>
      <c r="KUF34" s="377"/>
      <c r="KUG34" s="377"/>
      <c r="KUH34" s="377"/>
      <c r="KUI34" s="377"/>
      <c r="KUJ34" s="377"/>
      <c r="KUK34" s="377"/>
      <c r="KUL34" s="377"/>
      <c r="KUM34" s="377"/>
      <c r="KUN34" s="377"/>
      <c r="KUO34" s="377"/>
      <c r="KUP34" s="377"/>
      <c r="KUQ34" s="377"/>
      <c r="KUR34" s="377"/>
      <c r="KUS34" s="377"/>
      <c r="KUT34" s="377"/>
      <c r="KUU34" s="377"/>
      <c r="KUV34" s="377"/>
      <c r="KUW34" s="377"/>
      <c r="KUX34" s="377"/>
      <c r="KUY34" s="377"/>
      <c r="KUZ34" s="377"/>
      <c r="KVA34" s="377"/>
      <c r="KVB34" s="377"/>
      <c r="KVC34" s="377"/>
      <c r="KVD34" s="377"/>
      <c r="KVE34" s="377"/>
      <c r="KVF34" s="377"/>
      <c r="KVG34" s="377"/>
      <c r="KVH34" s="377"/>
      <c r="KVI34" s="377"/>
      <c r="KVJ34" s="377"/>
      <c r="KVK34" s="377"/>
      <c r="KVL34" s="377"/>
      <c r="KVM34" s="377"/>
      <c r="KVN34" s="377"/>
      <c r="KVO34" s="377"/>
      <c r="KVP34" s="377"/>
      <c r="KVQ34" s="377"/>
      <c r="KVR34" s="377"/>
      <c r="KVS34" s="377"/>
      <c r="KVT34" s="377"/>
      <c r="KVU34" s="377"/>
      <c r="KVV34" s="377"/>
      <c r="KVW34" s="377"/>
      <c r="KVX34" s="377"/>
      <c r="KVY34" s="377"/>
      <c r="KVZ34" s="377"/>
      <c r="KWA34" s="377"/>
      <c r="KWB34" s="377"/>
      <c r="KWC34" s="377"/>
      <c r="KWD34" s="377"/>
      <c r="KWE34" s="377"/>
      <c r="KWF34" s="377"/>
      <c r="KWG34" s="377"/>
      <c r="KWH34" s="377"/>
      <c r="KWI34" s="377"/>
      <c r="KWJ34" s="377"/>
      <c r="KWK34" s="377"/>
      <c r="KWL34" s="377"/>
      <c r="KWM34" s="377"/>
      <c r="KWN34" s="377"/>
      <c r="KWO34" s="377"/>
      <c r="KWP34" s="377"/>
      <c r="KWQ34" s="377"/>
      <c r="KWR34" s="377"/>
      <c r="KWS34" s="377"/>
      <c r="KWT34" s="377"/>
      <c r="KWU34" s="377"/>
      <c r="KWV34" s="377"/>
      <c r="KWW34" s="377"/>
      <c r="KWX34" s="377"/>
      <c r="KWY34" s="377"/>
      <c r="KWZ34" s="377"/>
      <c r="KXA34" s="377"/>
      <c r="KXB34" s="377"/>
      <c r="KXC34" s="377"/>
      <c r="KXD34" s="377"/>
      <c r="KXE34" s="377"/>
      <c r="KXF34" s="377"/>
      <c r="KXG34" s="377"/>
      <c r="KXH34" s="377"/>
      <c r="KXI34" s="377"/>
      <c r="KXJ34" s="377"/>
      <c r="KXK34" s="377"/>
      <c r="KXL34" s="377"/>
      <c r="KXM34" s="377"/>
      <c r="KXN34" s="377"/>
      <c r="KXO34" s="377"/>
      <c r="KXP34" s="377"/>
      <c r="KXQ34" s="377"/>
      <c r="KXR34" s="377"/>
      <c r="KXS34" s="377"/>
      <c r="KXT34" s="377"/>
      <c r="KXU34" s="377"/>
      <c r="KXV34" s="377"/>
      <c r="KXW34" s="377"/>
      <c r="KXX34" s="377"/>
      <c r="KXY34" s="377"/>
      <c r="KXZ34" s="377"/>
      <c r="KYA34" s="377"/>
      <c r="KYB34" s="377"/>
      <c r="KYC34" s="377"/>
      <c r="KYD34" s="377"/>
      <c r="KYE34" s="377"/>
      <c r="KYF34" s="377"/>
      <c r="KYG34" s="377"/>
      <c r="KYH34" s="377"/>
      <c r="KYI34" s="377"/>
      <c r="KYJ34" s="377"/>
      <c r="KYK34" s="377"/>
      <c r="KYL34" s="377"/>
      <c r="KYM34" s="377"/>
      <c r="KYN34" s="377"/>
      <c r="KYO34" s="377"/>
      <c r="KYP34" s="377"/>
      <c r="KYQ34" s="377"/>
      <c r="KYR34" s="377"/>
      <c r="KYS34" s="377"/>
      <c r="KYT34" s="377"/>
      <c r="KYU34" s="377"/>
      <c r="KYV34" s="377"/>
      <c r="KYW34" s="377"/>
      <c r="KYX34" s="377"/>
      <c r="KYY34" s="377"/>
      <c r="KYZ34" s="377"/>
      <c r="KZA34" s="377"/>
      <c r="KZB34" s="377"/>
      <c r="KZC34" s="377"/>
      <c r="KZD34" s="377"/>
      <c r="KZE34" s="377"/>
      <c r="KZF34" s="377"/>
      <c r="KZG34" s="377"/>
      <c r="KZH34" s="377"/>
      <c r="KZI34" s="377"/>
      <c r="KZJ34" s="377"/>
      <c r="KZK34" s="377"/>
      <c r="KZL34" s="377"/>
      <c r="KZM34" s="377"/>
      <c r="KZN34" s="377"/>
      <c r="KZO34" s="377"/>
      <c r="KZP34" s="377"/>
      <c r="KZQ34" s="377"/>
      <c r="KZR34" s="377"/>
      <c r="KZS34" s="377"/>
      <c r="KZT34" s="377"/>
      <c r="KZU34" s="377"/>
      <c r="KZV34" s="377"/>
      <c r="KZW34" s="377"/>
      <c r="KZX34" s="377"/>
      <c r="KZY34" s="377"/>
      <c r="KZZ34" s="377"/>
      <c r="LAA34" s="377"/>
      <c r="LAB34" s="377"/>
      <c r="LAC34" s="377"/>
      <c r="LAD34" s="377"/>
      <c r="LAE34" s="377"/>
      <c r="LAF34" s="377"/>
      <c r="LAG34" s="377"/>
      <c r="LAH34" s="377"/>
      <c r="LAI34" s="377"/>
      <c r="LAJ34" s="377"/>
      <c r="LAK34" s="377"/>
      <c r="LAL34" s="377"/>
      <c r="LAM34" s="377"/>
      <c r="LAN34" s="377"/>
      <c r="LAO34" s="377"/>
      <c r="LAP34" s="377"/>
      <c r="LAQ34" s="377"/>
      <c r="LAR34" s="377"/>
      <c r="LAS34" s="377"/>
      <c r="LAT34" s="377"/>
      <c r="LAU34" s="377"/>
      <c r="LAV34" s="377"/>
      <c r="LAW34" s="377"/>
      <c r="LAX34" s="377"/>
      <c r="LAY34" s="377"/>
      <c r="LAZ34" s="377"/>
      <c r="LBA34" s="377"/>
      <c r="LBB34" s="377"/>
      <c r="LBC34" s="377"/>
      <c r="LBD34" s="377"/>
      <c r="LBE34" s="377"/>
      <c r="LBF34" s="377"/>
      <c r="LBG34" s="377"/>
      <c r="LBH34" s="377"/>
      <c r="LBI34" s="377"/>
      <c r="LBJ34" s="377"/>
      <c r="LBK34" s="377"/>
      <c r="LBL34" s="377"/>
      <c r="LBM34" s="377"/>
      <c r="LBN34" s="377"/>
      <c r="LBO34" s="377"/>
      <c r="LBP34" s="377"/>
      <c r="LBQ34" s="377"/>
      <c r="LBR34" s="377"/>
      <c r="LBS34" s="377"/>
      <c r="LBT34" s="377"/>
      <c r="LBU34" s="377"/>
      <c r="LBV34" s="377"/>
      <c r="LBW34" s="377"/>
      <c r="LBX34" s="377"/>
      <c r="LBY34" s="377"/>
      <c r="LBZ34" s="377"/>
      <c r="LCA34" s="377"/>
      <c r="LCB34" s="377"/>
      <c r="LCC34" s="377"/>
      <c r="LCD34" s="377"/>
      <c r="LCE34" s="377"/>
      <c r="LCF34" s="377"/>
      <c r="LCG34" s="377"/>
      <c r="LCH34" s="377"/>
      <c r="LCI34" s="377"/>
      <c r="LCJ34" s="377"/>
      <c r="LCK34" s="377"/>
      <c r="LCL34" s="377"/>
      <c r="LCM34" s="377"/>
      <c r="LCN34" s="377"/>
      <c r="LCO34" s="377"/>
      <c r="LCP34" s="377"/>
      <c r="LCQ34" s="377"/>
      <c r="LCR34" s="377"/>
      <c r="LCS34" s="377"/>
      <c r="LCT34" s="377"/>
      <c r="LCU34" s="377"/>
      <c r="LCV34" s="377"/>
      <c r="LCW34" s="377"/>
      <c r="LCX34" s="377"/>
      <c r="LCY34" s="377"/>
      <c r="LCZ34" s="377"/>
      <c r="LDA34" s="377"/>
      <c r="LDB34" s="377"/>
      <c r="LDC34" s="377"/>
      <c r="LDD34" s="377"/>
      <c r="LDE34" s="377"/>
      <c r="LDF34" s="377"/>
      <c r="LDG34" s="377"/>
      <c r="LDH34" s="377"/>
      <c r="LDI34" s="377"/>
      <c r="LDJ34" s="377"/>
      <c r="LDK34" s="377"/>
      <c r="LDL34" s="377"/>
      <c r="LDM34" s="377"/>
      <c r="LDN34" s="377"/>
      <c r="LDO34" s="377"/>
      <c r="LDP34" s="377"/>
      <c r="LDQ34" s="377"/>
      <c r="LDR34" s="377"/>
      <c r="LDS34" s="377"/>
      <c r="LDT34" s="377"/>
      <c r="LDU34" s="377"/>
      <c r="LDV34" s="377"/>
      <c r="LDW34" s="377"/>
      <c r="LDX34" s="377"/>
      <c r="LDY34" s="377"/>
      <c r="LDZ34" s="377"/>
      <c r="LEA34" s="377"/>
      <c r="LEB34" s="377"/>
      <c r="LEC34" s="377"/>
      <c r="LED34" s="377"/>
      <c r="LEE34" s="377"/>
      <c r="LEF34" s="377"/>
      <c r="LEG34" s="377"/>
      <c r="LEH34" s="377"/>
      <c r="LEI34" s="377"/>
      <c r="LEJ34" s="377"/>
      <c r="LEK34" s="377"/>
      <c r="LEL34" s="377"/>
      <c r="LEM34" s="377"/>
      <c r="LEN34" s="377"/>
      <c r="LEO34" s="377"/>
      <c r="LEP34" s="377"/>
      <c r="LEQ34" s="377"/>
      <c r="LER34" s="377"/>
      <c r="LES34" s="377"/>
      <c r="LET34" s="377"/>
      <c r="LEU34" s="377"/>
      <c r="LEV34" s="377"/>
      <c r="LEW34" s="377"/>
      <c r="LEX34" s="377"/>
      <c r="LEY34" s="377"/>
      <c r="LEZ34" s="377"/>
      <c r="LFA34" s="377"/>
      <c r="LFB34" s="377"/>
      <c r="LFC34" s="377"/>
      <c r="LFD34" s="377"/>
      <c r="LFE34" s="377"/>
      <c r="LFF34" s="377"/>
      <c r="LFG34" s="377"/>
      <c r="LFH34" s="377"/>
      <c r="LFI34" s="377"/>
      <c r="LFJ34" s="377"/>
      <c r="LFK34" s="377"/>
      <c r="LFL34" s="377"/>
      <c r="LFM34" s="377"/>
      <c r="LFN34" s="377"/>
      <c r="LFO34" s="377"/>
      <c r="LFP34" s="377"/>
      <c r="LFQ34" s="377"/>
      <c r="LFR34" s="377"/>
      <c r="LFS34" s="377"/>
      <c r="LFT34" s="377"/>
      <c r="LFU34" s="377"/>
      <c r="LFV34" s="377"/>
      <c r="LFW34" s="377"/>
      <c r="LFX34" s="377"/>
      <c r="LFY34" s="377"/>
      <c r="LFZ34" s="377"/>
      <c r="LGA34" s="377"/>
      <c r="LGB34" s="377"/>
      <c r="LGC34" s="377"/>
      <c r="LGD34" s="377"/>
      <c r="LGE34" s="377"/>
      <c r="LGF34" s="377"/>
      <c r="LGG34" s="377"/>
      <c r="LGH34" s="377"/>
      <c r="LGI34" s="377"/>
      <c r="LGJ34" s="377"/>
      <c r="LGK34" s="377"/>
      <c r="LGL34" s="377"/>
      <c r="LGM34" s="377"/>
      <c r="LGN34" s="377"/>
      <c r="LGO34" s="377"/>
      <c r="LGP34" s="377"/>
      <c r="LGQ34" s="377"/>
      <c r="LGR34" s="377"/>
      <c r="LGS34" s="377"/>
      <c r="LGT34" s="377"/>
      <c r="LGU34" s="377"/>
      <c r="LGV34" s="377"/>
      <c r="LGW34" s="377"/>
      <c r="LGX34" s="377"/>
      <c r="LGY34" s="377"/>
      <c r="LGZ34" s="377"/>
      <c r="LHA34" s="377"/>
      <c r="LHB34" s="377"/>
      <c r="LHC34" s="377"/>
      <c r="LHD34" s="377"/>
      <c r="LHE34" s="377"/>
      <c r="LHF34" s="377"/>
      <c r="LHG34" s="377"/>
      <c r="LHH34" s="377"/>
      <c r="LHI34" s="377"/>
      <c r="LHJ34" s="377"/>
      <c r="LHK34" s="377"/>
      <c r="LHL34" s="377"/>
      <c r="LHM34" s="377"/>
      <c r="LHN34" s="377"/>
      <c r="LHO34" s="377"/>
      <c r="LHP34" s="377"/>
      <c r="LHQ34" s="377"/>
      <c r="LHR34" s="377"/>
      <c r="LHS34" s="377"/>
      <c r="LHT34" s="377"/>
      <c r="LHU34" s="377"/>
      <c r="LHV34" s="377"/>
      <c r="LHW34" s="377"/>
      <c r="LHX34" s="377"/>
      <c r="LHY34" s="377"/>
      <c r="LHZ34" s="377"/>
      <c r="LIA34" s="377"/>
      <c r="LIB34" s="377"/>
      <c r="LIC34" s="377"/>
      <c r="LID34" s="377"/>
      <c r="LIE34" s="377"/>
      <c r="LIF34" s="377"/>
      <c r="LIG34" s="377"/>
      <c r="LIH34" s="377"/>
      <c r="LII34" s="377"/>
      <c r="LIJ34" s="377"/>
      <c r="LIK34" s="377"/>
      <c r="LIL34" s="377"/>
      <c r="LIM34" s="377"/>
      <c r="LIN34" s="377"/>
      <c r="LIO34" s="377"/>
      <c r="LIP34" s="377"/>
      <c r="LIQ34" s="377"/>
      <c r="LIR34" s="377"/>
      <c r="LIS34" s="377"/>
      <c r="LIT34" s="377"/>
      <c r="LIU34" s="377"/>
      <c r="LIV34" s="377"/>
      <c r="LIW34" s="377"/>
      <c r="LIX34" s="377"/>
      <c r="LIY34" s="377"/>
      <c r="LIZ34" s="377"/>
      <c r="LJA34" s="377"/>
      <c r="LJB34" s="377"/>
      <c r="LJC34" s="377"/>
      <c r="LJD34" s="377"/>
      <c r="LJE34" s="377"/>
      <c r="LJF34" s="377"/>
      <c r="LJG34" s="377"/>
      <c r="LJH34" s="377"/>
      <c r="LJI34" s="377"/>
      <c r="LJJ34" s="377"/>
      <c r="LJK34" s="377"/>
      <c r="LJL34" s="377"/>
      <c r="LJM34" s="377"/>
      <c r="LJN34" s="377"/>
      <c r="LJO34" s="377"/>
      <c r="LJP34" s="377"/>
      <c r="LJQ34" s="377"/>
      <c r="LJR34" s="377"/>
      <c r="LJS34" s="377"/>
      <c r="LJT34" s="377"/>
      <c r="LJU34" s="377"/>
      <c r="LJV34" s="377"/>
      <c r="LJW34" s="377"/>
      <c r="LJX34" s="377"/>
      <c r="LJY34" s="377"/>
      <c r="LJZ34" s="377"/>
      <c r="LKA34" s="377"/>
      <c r="LKB34" s="377"/>
      <c r="LKC34" s="377"/>
      <c r="LKD34" s="377"/>
      <c r="LKE34" s="377"/>
      <c r="LKF34" s="377"/>
      <c r="LKG34" s="377"/>
      <c r="LKH34" s="377"/>
      <c r="LKI34" s="377"/>
      <c r="LKJ34" s="377"/>
      <c r="LKK34" s="377"/>
      <c r="LKL34" s="377"/>
      <c r="LKM34" s="377"/>
      <c r="LKN34" s="377"/>
      <c r="LKO34" s="377"/>
      <c r="LKP34" s="377"/>
      <c r="LKQ34" s="377"/>
      <c r="LKR34" s="377"/>
      <c r="LKS34" s="377"/>
      <c r="LKT34" s="377"/>
      <c r="LKU34" s="377"/>
      <c r="LKV34" s="377"/>
      <c r="LKW34" s="377"/>
      <c r="LKX34" s="377"/>
      <c r="LKY34" s="377"/>
      <c r="LKZ34" s="377"/>
      <c r="LLA34" s="377"/>
      <c r="LLB34" s="377"/>
      <c r="LLC34" s="377"/>
      <c r="LLD34" s="377"/>
      <c r="LLE34" s="377"/>
      <c r="LLF34" s="377"/>
      <c r="LLG34" s="377"/>
      <c r="LLH34" s="377"/>
      <c r="LLI34" s="377"/>
      <c r="LLJ34" s="377"/>
      <c r="LLK34" s="377"/>
      <c r="LLL34" s="377"/>
      <c r="LLM34" s="377"/>
      <c r="LLN34" s="377"/>
      <c r="LLO34" s="377"/>
      <c r="LLP34" s="377"/>
      <c r="LLQ34" s="377"/>
      <c r="LLR34" s="377"/>
      <c r="LLS34" s="377"/>
      <c r="LLT34" s="377"/>
      <c r="LLU34" s="377"/>
      <c r="LLV34" s="377"/>
      <c r="LLW34" s="377"/>
      <c r="LLX34" s="377"/>
      <c r="LLY34" s="377"/>
      <c r="LLZ34" s="377"/>
      <c r="LMA34" s="377"/>
      <c r="LMB34" s="377"/>
      <c r="LMC34" s="377"/>
      <c r="LMD34" s="377"/>
      <c r="LME34" s="377"/>
      <c r="LMF34" s="377"/>
      <c r="LMG34" s="377"/>
      <c r="LMH34" s="377"/>
      <c r="LMI34" s="377"/>
      <c r="LMJ34" s="377"/>
      <c r="LMK34" s="377"/>
      <c r="LML34" s="377"/>
      <c r="LMM34" s="377"/>
      <c r="LMN34" s="377"/>
      <c r="LMO34" s="377"/>
      <c r="LMP34" s="377"/>
      <c r="LMQ34" s="377"/>
      <c r="LMR34" s="377"/>
      <c r="LMS34" s="377"/>
      <c r="LMT34" s="377"/>
      <c r="LMU34" s="377"/>
      <c r="LMV34" s="377"/>
      <c r="LMW34" s="377"/>
      <c r="LMX34" s="377"/>
      <c r="LMY34" s="377"/>
      <c r="LMZ34" s="377"/>
      <c r="LNA34" s="377"/>
      <c r="LNB34" s="377"/>
      <c r="LNC34" s="377"/>
      <c r="LND34" s="377"/>
      <c r="LNE34" s="377"/>
      <c r="LNF34" s="377"/>
      <c r="LNG34" s="377"/>
      <c r="LNH34" s="377"/>
      <c r="LNI34" s="377"/>
      <c r="LNJ34" s="377"/>
      <c r="LNK34" s="377"/>
      <c r="LNL34" s="377"/>
      <c r="LNM34" s="377"/>
      <c r="LNN34" s="377"/>
      <c r="LNO34" s="377"/>
      <c r="LNP34" s="377"/>
      <c r="LNQ34" s="377"/>
      <c r="LNR34" s="377"/>
      <c r="LNS34" s="377"/>
      <c r="LNT34" s="377"/>
      <c r="LNU34" s="377"/>
      <c r="LNV34" s="377"/>
      <c r="LNW34" s="377"/>
      <c r="LNX34" s="377"/>
      <c r="LNY34" s="377"/>
      <c r="LNZ34" s="377"/>
      <c r="LOA34" s="377"/>
      <c r="LOB34" s="377"/>
      <c r="LOC34" s="377"/>
      <c r="LOD34" s="377"/>
      <c r="LOE34" s="377"/>
      <c r="LOF34" s="377"/>
      <c r="LOG34" s="377"/>
      <c r="LOH34" s="377"/>
      <c r="LOI34" s="377"/>
      <c r="LOJ34" s="377"/>
      <c r="LOK34" s="377"/>
      <c r="LOL34" s="377"/>
      <c r="LOM34" s="377"/>
      <c r="LON34" s="377"/>
      <c r="LOO34" s="377"/>
      <c r="LOP34" s="377"/>
      <c r="LOQ34" s="377"/>
      <c r="LOR34" s="377"/>
      <c r="LOS34" s="377"/>
      <c r="LOT34" s="377"/>
      <c r="LOU34" s="377"/>
      <c r="LOV34" s="377"/>
      <c r="LOW34" s="377"/>
      <c r="LOX34" s="377"/>
      <c r="LOY34" s="377"/>
      <c r="LOZ34" s="377"/>
      <c r="LPA34" s="377"/>
      <c r="LPB34" s="377"/>
      <c r="LPC34" s="377"/>
      <c r="LPD34" s="377"/>
      <c r="LPE34" s="377"/>
      <c r="LPF34" s="377"/>
      <c r="LPG34" s="377"/>
      <c r="LPH34" s="377"/>
      <c r="LPI34" s="377"/>
      <c r="LPJ34" s="377"/>
      <c r="LPK34" s="377"/>
      <c r="LPL34" s="377"/>
      <c r="LPM34" s="377"/>
      <c r="LPN34" s="377"/>
      <c r="LPO34" s="377"/>
      <c r="LPP34" s="377"/>
      <c r="LPQ34" s="377"/>
      <c r="LPR34" s="377"/>
      <c r="LPS34" s="377"/>
      <c r="LPT34" s="377"/>
      <c r="LPU34" s="377"/>
      <c r="LPV34" s="377"/>
      <c r="LPW34" s="377"/>
      <c r="LPX34" s="377"/>
      <c r="LPY34" s="377"/>
      <c r="LPZ34" s="377"/>
      <c r="LQA34" s="377"/>
      <c r="LQB34" s="377"/>
      <c r="LQC34" s="377"/>
      <c r="LQD34" s="377"/>
      <c r="LQE34" s="377"/>
      <c r="LQF34" s="377"/>
      <c r="LQG34" s="377"/>
      <c r="LQH34" s="377"/>
      <c r="LQI34" s="377"/>
      <c r="LQJ34" s="377"/>
      <c r="LQK34" s="377"/>
      <c r="LQL34" s="377"/>
      <c r="LQM34" s="377"/>
      <c r="LQN34" s="377"/>
      <c r="LQO34" s="377"/>
      <c r="LQP34" s="377"/>
      <c r="LQQ34" s="377"/>
      <c r="LQR34" s="377"/>
      <c r="LQS34" s="377"/>
      <c r="LQT34" s="377"/>
      <c r="LQU34" s="377"/>
      <c r="LQV34" s="377"/>
      <c r="LQW34" s="377"/>
      <c r="LQX34" s="377"/>
      <c r="LQY34" s="377"/>
      <c r="LQZ34" s="377"/>
      <c r="LRA34" s="377"/>
      <c r="LRB34" s="377"/>
      <c r="LRC34" s="377"/>
      <c r="LRD34" s="377"/>
      <c r="LRE34" s="377"/>
      <c r="LRF34" s="377"/>
      <c r="LRG34" s="377"/>
      <c r="LRH34" s="377"/>
      <c r="LRI34" s="377"/>
      <c r="LRJ34" s="377"/>
      <c r="LRK34" s="377"/>
      <c r="LRL34" s="377"/>
      <c r="LRM34" s="377"/>
      <c r="LRN34" s="377"/>
      <c r="LRO34" s="377"/>
      <c r="LRP34" s="377"/>
      <c r="LRQ34" s="377"/>
      <c r="LRR34" s="377"/>
      <c r="LRS34" s="377"/>
      <c r="LRT34" s="377"/>
      <c r="LRU34" s="377"/>
      <c r="LRV34" s="377"/>
      <c r="LRW34" s="377"/>
      <c r="LRX34" s="377"/>
      <c r="LRY34" s="377"/>
      <c r="LRZ34" s="377"/>
      <c r="LSA34" s="377"/>
      <c r="LSB34" s="377"/>
      <c r="LSC34" s="377"/>
      <c r="LSD34" s="377"/>
      <c r="LSE34" s="377"/>
      <c r="LSF34" s="377"/>
      <c r="LSG34" s="377"/>
      <c r="LSH34" s="377"/>
      <c r="LSI34" s="377"/>
      <c r="LSJ34" s="377"/>
      <c r="LSK34" s="377"/>
      <c r="LSL34" s="377"/>
      <c r="LSM34" s="377"/>
      <c r="LSN34" s="377"/>
      <c r="LSO34" s="377"/>
      <c r="LSP34" s="377"/>
      <c r="LSQ34" s="377"/>
      <c r="LSR34" s="377"/>
      <c r="LSS34" s="377"/>
      <c r="LST34" s="377"/>
      <c r="LSU34" s="377"/>
      <c r="LSV34" s="377"/>
      <c r="LSW34" s="377"/>
      <c r="LSX34" s="377"/>
      <c r="LSY34" s="377"/>
      <c r="LSZ34" s="377"/>
      <c r="LTA34" s="377"/>
      <c r="LTB34" s="377"/>
      <c r="LTC34" s="377"/>
      <c r="LTD34" s="377"/>
      <c r="LTE34" s="377"/>
      <c r="LTF34" s="377"/>
      <c r="LTG34" s="377"/>
      <c r="LTH34" s="377"/>
      <c r="LTI34" s="377"/>
      <c r="LTJ34" s="377"/>
      <c r="LTK34" s="377"/>
      <c r="LTL34" s="377"/>
      <c r="LTM34" s="377"/>
      <c r="LTN34" s="377"/>
      <c r="LTO34" s="377"/>
      <c r="LTP34" s="377"/>
      <c r="LTQ34" s="377"/>
      <c r="LTR34" s="377"/>
      <c r="LTS34" s="377"/>
      <c r="LTT34" s="377"/>
      <c r="LTU34" s="377"/>
      <c r="LTV34" s="377"/>
      <c r="LTW34" s="377"/>
      <c r="LTX34" s="377"/>
      <c r="LTY34" s="377"/>
      <c r="LTZ34" s="377"/>
      <c r="LUA34" s="377"/>
      <c r="LUB34" s="377"/>
      <c r="LUC34" s="377"/>
      <c r="LUD34" s="377"/>
      <c r="LUE34" s="377"/>
      <c r="LUF34" s="377"/>
      <c r="LUG34" s="377"/>
      <c r="LUH34" s="377"/>
      <c r="LUI34" s="377"/>
      <c r="LUJ34" s="377"/>
      <c r="LUK34" s="377"/>
      <c r="LUL34" s="377"/>
      <c r="LUM34" s="377"/>
      <c r="LUN34" s="377"/>
      <c r="LUO34" s="377"/>
      <c r="LUP34" s="377"/>
      <c r="LUQ34" s="377"/>
      <c r="LUR34" s="377"/>
      <c r="LUS34" s="377"/>
      <c r="LUT34" s="377"/>
      <c r="LUU34" s="377"/>
      <c r="LUV34" s="377"/>
      <c r="LUW34" s="377"/>
      <c r="LUX34" s="377"/>
      <c r="LUY34" s="377"/>
      <c r="LUZ34" s="377"/>
      <c r="LVA34" s="377"/>
      <c r="LVB34" s="377"/>
      <c r="LVC34" s="377"/>
      <c r="LVD34" s="377"/>
      <c r="LVE34" s="377"/>
      <c r="LVF34" s="377"/>
      <c r="LVG34" s="377"/>
      <c r="LVH34" s="377"/>
      <c r="LVI34" s="377"/>
      <c r="LVJ34" s="377"/>
      <c r="LVK34" s="377"/>
      <c r="LVL34" s="377"/>
      <c r="LVM34" s="377"/>
      <c r="LVN34" s="377"/>
      <c r="LVO34" s="377"/>
      <c r="LVP34" s="377"/>
      <c r="LVQ34" s="377"/>
      <c r="LVR34" s="377"/>
      <c r="LVS34" s="377"/>
      <c r="LVT34" s="377"/>
      <c r="LVU34" s="377"/>
      <c r="LVV34" s="377"/>
      <c r="LVW34" s="377"/>
      <c r="LVX34" s="377"/>
      <c r="LVY34" s="377"/>
      <c r="LVZ34" s="377"/>
      <c r="LWA34" s="377"/>
      <c r="LWB34" s="377"/>
      <c r="LWC34" s="377"/>
      <c r="LWD34" s="377"/>
      <c r="LWE34" s="377"/>
      <c r="LWF34" s="377"/>
      <c r="LWG34" s="377"/>
      <c r="LWH34" s="377"/>
      <c r="LWI34" s="377"/>
      <c r="LWJ34" s="377"/>
      <c r="LWK34" s="377"/>
      <c r="LWL34" s="377"/>
      <c r="LWM34" s="377"/>
      <c r="LWN34" s="377"/>
      <c r="LWO34" s="377"/>
      <c r="LWP34" s="377"/>
      <c r="LWQ34" s="377"/>
      <c r="LWR34" s="377"/>
      <c r="LWS34" s="377"/>
      <c r="LWT34" s="377"/>
      <c r="LWU34" s="377"/>
      <c r="LWV34" s="377"/>
      <c r="LWW34" s="377"/>
      <c r="LWX34" s="377"/>
      <c r="LWY34" s="377"/>
      <c r="LWZ34" s="377"/>
      <c r="LXA34" s="377"/>
      <c r="LXB34" s="377"/>
      <c r="LXC34" s="377"/>
      <c r="LXD34" s="377"/>
      <c r="LXE34" s="377"/>
      <c r="LXF34" s="377"/>
      <c r="LXG34" s="377"/>
      <c r="LXH34" s="377"/>
      <c r="LXI34" s="377"/>
      <c r="LXJ34" s="377"/>
      <c r="LXK34" s="377"/>
      <c r="LXL34" s="377"/>
      <c r="LXM34" s="377"/>
      <c r="LXN34" s="377"/>
      <c r="LXO34" s="377"/>
      <c r="LXP34" s="377"/>
      <c r="LXQ34" s="377"/>
      <c r="LXR34" s="377"/>
      <c r="LXS34" s="377"/>
      <c r="LXT34" s="377"/>
      <c r="LXU34" s="377"/>
      <c r="LXV34" s="377"/>
      <c r="LXW34" s="377"/>
      <c r="LXX34" s="377"/>
      <c r="LXY34" s="377"/>
      <c r="LXZ34" s="377"/>
      <c r="LYA34" s="377"/>
      <c r="LYB34" s="377"/>
      <c r="LYC34" s="377"/>
      <c r="LYD34" s="377"/>
      <c r="LYE34" s="377"/>
      <c r="LYF34" s="377"/>
      <c r="LYG34" s="377"/>
      <c r="LYH34" s="377"/>
      <c r="LYI34" s="377"/>
      <c r="LYJ34" s="377"/>
      <c r="LYK34" s="377"/>
      <c r="LYL34" s="377"/>
      <c r="LYM34" s="377"/>
      <c r="LYN34" s="377"/>
      <c r="LYO34" s="377"/>
      <c r="LYP34" s="377"/>
      <c r="LYQ34" s="377"/>
      <c r="LYR34" s="377"/>
      <c r="LYS34" s="377"/>
      <c r="LYT34" s="377"/>
      <c r="LYU34" s="377"/>
      <c r="LYV34" s="377"/>
      <c r="LYW34" s="377"/>
      <c r="LYX34" s="377"/>
      <c r="LYY34" s="377"/>
      <c r="LYZ34" s="377"/>
      <c r="LZA34" s="377"/>
      <c r="LZB34" s="377"/>
      <c r="LZC34" s="377"/>
      <c r="LZD34" s="377"/>
      <c r="LZE34" s="377"/>
      <c r="LZF34" s="377"/>
      <c r="LZG34" s="377"/>
      <c r="LZH34" s="377"/>
      <c r="LZI34" s="377"/>
      <c r="LZJ34" s="377"/>
      <c r="LZK34" s="377"/>
      <c r="LZL34" s="377"/>
      <c r="LZM34" s="377"/>
      <c r="LZN34" s="377"/>
      <c r="LZO34" s="377"/>
      <c r="LZP34" s="377"/>
      <c r="LZQ34" s="377"/>
      <c r="LZR34" s="377"/>
      <c r="LZS34" s="377"/>
      <c r="LZT34" s="377"/>
      <c r="LZU34" s="377"/>
      <c r="LZV34" s="377"/>
      <c r="LZW34" s="377"/>
      <c r="LZX34" s="377"/>
      <c r="LZY34" s="377"/>
      <c r="LZZ34" s="377"/>
      <c r="MAA34" s="377"/>
      <c r="MAB34" s="377"/>
      <c r="MAC34" s="377"/>
      <c r="MAD34" s="377"/>
      <c r="MAE34" s="377"/>
      <c r="MAF34" s="377"/>
      <c r="MAG34" s="377"/>
      <c r="MAH34" s="377"/>
      <c r="MAI34" s="377"/>
      <c r="MAJ34" s="377"/>
      <c r="MAK34" s="377"/>
      <c r="MAL34" s="377"/>
      <c r="MAM34" s="377"/>
      <c r="MAN34" s="377"/>
      <c r="MAO34" s="377"/>
      <c r="MAP34" s="377"/>
      <c r="MAQ34" s="377"/>
      <c r="MAR34" s="377"/>
      <c r="MAS34" s="377"/>
      <c r="MAT34" s="377"/>
      <c r="MAU34" s="377"/>
      <c r="MAV34" s="377"/>
      <c r="MAW34" s="377"/>
      <c r="MAX34" s="377"/>
      <c r="MAY34" s="377"/>
      <c r="MAZ34" s="377"/>
      <c r="MBA34" s="377"/>
      <c r="MBB34" s="377"/>
      <c r="MBC34" s="377"/>
      <c r="MBD34" s="377"/>
      <c r="MBE34" s="377"/>
      <c r="MBF34" s="377"/>
      <c r="MBG34" s="377"/>
      <c r="MBH34" s="377"/>
      <c r="MBI34" s="377"/>
      <c r="MBJ34" s="377"/>
      <c r="MBK34" s="377"/>
      <c r="MBL34" s="377"/>
      <c r="MBM34" s="377"/>
      <c r="MBN34" s="377"/>
      <c r="MBO34" s="377"/>
      <c r="MBP34" s="377"/>
      <c r="MBQ34" s="377"/>
      <c r="MBR34" s="377"/>
      <c r="MBS34" s="377"/>
      <c r="MBT34" s="377"/>
      <c r="MBU34" s="377"/>
      <c r="MBV34" s="377"/>
      <c r="MBW34" s="377"/>
      <c r="MBX34" s="377"/>
      <c r="MBY34" s="377"/>
      <c r="MBZ34" s="377"/>
      <c r="MCA34" s="377"/>
      <c r="MCB34" s="377"/>
      <c r="MCC34" s="377"/>
      <c r="MCD34" s="377"/>
      <c r="MCE34" s="377"/>
      <c r="MCF34" s="377"/>
      <c r="MCG34" s="377"/>
      <c r="MCH34" s="377"/>
      <c r="MCI34" s="377"/>
      <c r="MCJ34" s="377"/>
      <c r="MCK34" s="377"/>
      <c r="MCL34" s="377"/>
      <c r="MCM34" s="377"/>
      <c r="MCN34" s="377"/>
      <c r="MCO34" s="377"/>
      <c r="MCP34" s="377"/>
      <c r="MCQ34" s="377"/>
      <c r="MCR34" s="377"/>
      <c r="MCS34" s="377"/>
      <c r="MCT34" s="377"/>
      <c r="MCU34" s="377"/>
      <c r="MCV34" s="377"/>
      <c r="MCW34" s="377"/>
      <c r="MCX34" s="377"/>
      <c r="MCY34" s="377"/>
      <c r="MCZ34" s="377"/>
      <c r="MDA34" s="377"/>
      <c r="MDB34" s="377"/>
      <c r="MDC34" s="377"/>
      <c r="MDD34" s="377"/>
      <c r="MDE34" s="377"/>
      <c r="MDF34" s="377"/>
      <c r="MDG34" s="377"/>
      <c r="MDH34" s="377"/>
      <c r="MDI34" s="377"/>
      <c r="MDJ34" s="377"/>
      <c r="MDK34" s="377"/>
      <c r="MDL34" s="377"/>
      <c r="MDM34" s="377"/>
      <c r="MDN34" s="377"/>
      <c r="MDO34" s="377"/>
      <c r="MDP34" s="377"/>
      <c r="MDQ34" s="377"/>
      <c r="MDR34" s="377"/>
      <c r="MDS34" s="377"/>
      <c r="MDT34" s="377"/>
      <c r="MDU34" s="377"/>
      <c r="MDV34" s="377"/>
      <c r="MDW34" s="377"/>
      <c r="MDX34" s="377"/>
      <c r="MDY34" s="377"/>
      <c r="MDZ34" s="377"/>
      <c r="MEA34" s="377"/>
      <c r="MEB34" s="377"/>
      <c r="MEC34" s="377"/>
      <c r="MED34" s="377"/>
      <c r="MEE34" s="377"/>
      <c r="MEF34" s="377"/>
      <c r="MEG34" s="377"/>
      <c r="MEH34" s="377"/>
      <c r="MEI34" s="377"/>
      <c r="MEJ34" s="377"/>
      <c r="MEK34" s="377"/>
      <c r="MEL34" s="377"/>
      <c r="MEM34" s="377"/>
      <c r="MEN34" s="377"/>
      <c r="MEO34" s="377"/>
      <c r="MEP34" s="377"/>
      <c r="MEQ34" s="377"/>
      <c r="MER34" s="377"/>
      <c r="MES34" s="377"/>
      <c r="MET34" s="377"/>
      <c r="MEU34" s="377"/>
      <c r="MEV34" s="377"/>
      <c r="MEW34" s="377"/>
      <c r="MEX34" s="377"/>
      <c r="MEY34" s="377"/>
      <c r="MEZ34" s="377"/>
      <c r="MFA34" s="377"/>
      <c r="MFB34" s="377"/>
      <c r="MFC34" s="377"/>
      <c r="MFD34" s="377"/>
      <c r="MFE34" s="377"/>
      <c r="MFF34" s="377"/>
      <c r="MFG34" s="377"/>
      <c r="MFH34" s="377"/>
      <c r="MFI34" s="377"/>
      <c r="MFJ34" s="377"/>
      <c r="MFK34" s="377"/>
      <c r="MFL34" s="377"/>
      <c r="MFM34" s="377"/>
      <c r="MFN34" s="377"/>
      <c r="MFO34" s="377"/>
      <c r="MFP34" s="377"/>
      <c r="MFQ34" s="377"/>
      <c r="MFR34" s="377"/>
      <c r="MFS34" s="377"/>
      <c r="MFT34" s="377"/>
      <c r="MFU34" s="377"/>
      <c r="MFV34" s="377"/>
      <c r="MFW34" s="377"/>
      <c r="MFX34" s="377"/>
      <c r="MFY34" s="377"/>
      <c r="MFZ34" s="377"/>
      <c r="MGA34" s="377"/>
      <c r="MGB34" s="377"/>
      <c r="MGC34" s="377"/>
      <c r="MGD34" s="377"/>
      <c r="MGE34" s="377"/>
      <c r="MGF34" s="377"/>
      <c r="MGG34" s="377"/>
      <c r="MGH34" s="377"/>
      <c r="MGI34" s="377"/>
      <c r="MGJ34" s="377"/>
      <c r="MGK34" s="377"/>
      <c r="MGL34" s="377"/>
      <c r="MGM34" s="377"/>
      <c r="MGN34" s="377"/>
      <c r="MGO34" s="377"/>
      <c r="MGP34" s="377"/>
      <c r="MGQ34" s="377"/>
      <c r="MGR34" s="377"/>
      <c r="MGS34" s="377"/>
      <c r="MGT34" s="377"/>
      <c r="MGU34" s="377"/>
      <c r="MGV34" s="377"/>
      <c r="MGW34" s="377"/>
      <c r="MGX34" s="377"/>
      <c r="MGY34" s="377"/>
      <c r="MGZ34" s="377"/>
      <c r="MHA34" s="377"/>
      <c r="MHB34" s="377"/>
      <c r="MHC34" s="377"/>
      <c r="MHD34" s="377"/>
      <c r="MHE34" s="377"/>
      <c r="MHF34" s="377"/>
      <c r="MHG34" s="377"/>
      <c r="MHH34" s="377"/>
      <c r="MHI34" s="377"/>
      <c r="MHJ34" s="377"/>
      <c r="MHK34" s="377"/>
      <c r="MHL34" s="377"/>
      <c r="MHM34" s="377"/>
      <c r="MHN34" s="377"/>
      <c r="MHO34" s="377"/>
      <c r="MHP34" s="377"/>
      <c r="MHQ34" s="377"/>
      <c r="MHR34" s="377"/>
      <c r="MHS34" s="377"/>
      <c r="MHT34" s="377"/>
      <c r="MHU34" s="377"/>
      <c r="MHV34" s="377"/>
      <c r="MHW34" s="377"/>
      <c r="MHX34" s="377"/>
      <c r="MHY34" s="377"/>
      <c r="MHZ34" s="377"/>
      <c r="MIA34" s="377"/>
      <c r="MIB34" s="377"/>
      <c r="MIC34" s="377"/>
      <c r="MID34" s="377"/>
      <c r="MIE34" s="377"/>
      <c r="MIF34" s="377"/>
      <c r="MIG34" s="377"/>
      <c r="MIH34" s="377"/>
      <c r="MII34" s="377"/>
      <c r="MIJ34" s="377"/>
      <c r="MIK34" s="377"/>
      <c r="MIL34" s="377"/>
      <c r="MIM34" s="377"/>
      <c r="MIN34" s="377"/>
      <c r="MIO34" s="377"/>
      <c r="MIP34" s="377"/>
      <c r="MIQ34" s="377"/>
      <c r="MIR34" s="377"/>
      <c r="MIS34" s="377"/>
      <c r="MIT34" s="377"/>
      <c r="MIU34" s="377"/>
      <c r="MIV34" s="377"/>
      <c r="MIW34" s="377"/>
      <c r="MIX34" s="377"/>
      <c r="MIY34" s="377"/>
      <c r="MIZ34" s="377"/>
      <c r="MJA34" s="377"/>
      <c r="MJB34" s="377"/>
      <c r="MJC34" s="377"/>
      <c r="MJD34" s="377"/>
      <c r="MJE34" s="377"/>
      <c r="MJF34" s="377"/>
      <c r="MJG34" s="377"/>
      <c r="MJH34" s="377"/>
      <c r="MJI34" s="377"/>
      <c r="MJJ34" s="377"/>
      <c r="MJK34" s="377"/>
      <c r="MJL34" s="377"/>
      <c r="MJM34" s="377"/>
      <c r="MJN34" s="377"/>
      <c r="MJO34" s="377"/>
      <c r="MJP34" s="377"/>
      <c r="MJQ34" s="377"/>
      <c r="MJR34" s="377"/>
      <c r="MJS34" s="377"/>
      <c r="MJT34" s="377"/>
      <c r="MJU34" s="377"/>
      <c r="MJV34" s="377"/>
      <c r="MJW34" s="377"/>
      <c r="MJX34" s="377"/>
      <c r="MJY34" s="377"/>
      <c r="MJZ34" s="377"/>
      <c r="MKA34" s="377"/>
      <c r="MKB34" s="377"/>
      <c r="MKC34" s="377"/>
      <c r="MKD34" s="377"/>
      <c r="MKE34" s="377"/>
      <c r="MKF34" s="377"/>
      <c r="MKG34" s="377"/>
      <c r="MKH34" s="377"/>
      <c r="MKI34" s="377"/>
      <c r="MKJ34" s="377"/>
      <c r="MKK34" s="377"/>
      <c r="MKL34" s="377"/>
      <c r="MKM34" s="377"/>
      <c r="MKN34" s="377"/>
      <c r="MKO34" s="377"/>
      <c r="MKP34" s="377"/>
      <c r="MKQ34" s="377"/>
      <c r="MKR34" s="377"/>
      <c r="MKS34" s="377"/>
      <c r="MKT34" s="377"/>
      <c r="MKU34" s="377"/>
      <c r="MKV34" s="377"/>
      <c r="MKW34" s="377"/>
      <c r="MKX34" s="377"/>
      <c r="MKY34" s="377"/>
      <c r="MKZ34" s="377"/>
      <c r="MLA34" s="377"/>
      <c r="MLB34" s="377"/>
      <c r="MLC34" s="377"/>
      <c r="MLD34" s="377"/>
      <c r="MLE34" s="377"/>
      <c r="MLF34" s="377"/>
      <c r="MLG34" s="377"/>
      <c r="MLH34" s="377"/>
      <c r="MLI34" s="377"/>
      <c r="MLJ34" s="377"/>
      <c r="MLK34" s="377"/>
      <c r="MLL34" s="377"/>
      <c r="MLM34" s="377"/>
      <c r="MLN34" s="377"/>
      <c r="MLO34" s="377"/>
      <c r="MLP34" s="377"/>
      <c r="MLQ34" s="377"/>
      <c r="MLR34" s="377"/>
      <c r="MLS34" s="377"/>
      <c r="MLT34" s="377"/>
      <c r="MLU34" s="377"/>
      <c r="MLV34" s="377"/>
      <c r="MLW34" s="377"/>
      <c r="MLX34" s="377"/>
      <c r="MLY34" s="377"/>
      <c r="MLZ34" s="377"/>
      <c r="MMA34" s="377"/>
      <c r="MMB34" s="377"/>
      <c r="MMC34" s="377"/>
      <c r="MMD34" s="377"/>
      <c r="MME34" s="377"/>
      <c r="MMF34" s="377"/>
      <c r="MMG34" s="377"/>
      <c r="MMH34" s="377"/>
      <c r="MMI34" s="377"/>
      <c r="MMJ34" s="377"/>
      <c r="MMK34" s="377"/>
      <c r="MML34" s="377"/>
      <c r="MMM34" s="377"/>
      <c r="MMN34" s="377"/>
      <c r="MMO34" s="377"/>
      <c r="MMP34" s="377"/>
      <c r="MMQ34" s="377"/>
      <c r="MMR34" s="377"/>
      <c r="MMS34" s="377"/>
      <c r="MMT34" s="377"/>
      <c r="MMU34" s="377"/>
      <c r="MMV34" s="377"/>
      <c r="MMW34" s="377"/>
      <c r="MMX34" s="377"/>
      <c r="MMY34" s="377"/>
      <c r="MMZ34" s="377"/>
      <c r="MNA34" s="377"/>
      <c r="MNB34" s="377"/>
      <c r="MNC34" s="377"/>
      <c r="MND34" s="377"/>
      <c r="MNE34" s="377"/>
      <c r="MNF34" s="377"/>
      <c r="MNG34" s="377"/>
      <c r="MNH34" s="377"/>
      <c r="MNI34" s="377"/>
      <c r="MNJ34" s="377"/>
      <c r="MNK34" s="377"/>
      <c r="MNL34" s="377"/>
      <c r="MNM34" s="377"/>
      <c r="MNN34" s="377"/>
      <c r="MNO34" s="377"/>
      <c r="MNP34" s="377"/>
      <c r="MNQ34" s="377"/>
      <c r="MNR34" s="377"/>
      <c r="MNS34" s="377"/>
      <c r="MNT34" s="377"/>
      <c r="MNU34" s="377"/>
      <c r="MNV34" s="377"/>
      <c r="MNW34" s="377"/>
      <c r="MNX34" s="377"/>
      <c r="MNY34" s="377"/>
      <c r="MNZ34" s="377"/>
      <c r="MOA34" s="377"/>
      <c r="MOB34" s="377"/>
      <c r="MOC34" s="377"/>
      <c r="MOD34" s="377"/>
      <c r="MOE34" s="377"/>
      <c r="MOF34" s="377"/>
      <c r="MOG34" s="377"/>
      <c r="MOH34" s="377"/>
      <c r="MOI34" s="377"/>
      <c r="MOJ34" s="377"/>
      <c r="MOK34" s="377"/>
      <c r="MOL34" s="377"/>
      <c r="MOM34" s="377"/>
      <c r="MON34" s="377"/>
      <c r="MOO34" s="377"/>
      <c r="MOP34" s="377"/>
      <c r="MOQ34" s="377"/>
      <c r="MOR34" s="377"/>
      <c r="MOS34" s="377"/>
      <c r="MOT34" s="377"/>
      <c r="MOU34" s="377"/>
      <c r="MOV34" s="377"/>
      <c r="MOW34" s="377"/>
      <c r="MOX34" s="377"/>
      <c r="MOY34" s="377"/>
      <c r="MOZ34" s="377"/>
      <c r="MPA34" s="377"/>
      <c r="MPB34" s="377"/>
      <c r="MPC34" s="377"/>
      <c r="MPD34" s="377"/>
      <c r="MPE34" s="377"/>
      <c r="MPF34" s="377"/>
      <c r="MPG34" s="377"/>
      <c r="MPH34" s="377"/>
      <c r="MPI34" s="377"/>
      <c r="MPJ34" s="377"/>
      <c r="MPK34" s="377"/>
      <c r="MPL34" s="377"/>
      <c r="MPM34" s="377"/>
      <c r="MPN34" s="377"/>
      <c r="MPO34" s="377"/>
      <c r="MPP34" s="377"/>
      <c r="MPQ34" s="377"/>
      <c r="MPR34" s="377"/>
      <c r="MPS34" s="377"/>
      <c r="MPT34" s="377"/>
      <c r="MPU34" s="377"/>
      <c r="MPV34" s="377"/>
      <c r="MPW34" s="377"/>
      <c r="MPX34" s="377"/>
      <c r="MPY34" s="377"/>
      <c r="MPZ34" s="377"/>
      <c r="MQA34" s="377"/>
      <c r="MQB34" s="377"/>
      <c r="MQC34" s="377"/>
      <c r="MQD34" s="377"/>
      <c r="MQE34" s="377"/>
      <c r="MQF34" s="377"/>
      <c r="MQG34" s="377"/>
      <c r="MQH34" s="377"/>
      <c r="MQI34" s="377"/>
      <c r="MQJ34" s="377"/>
      <c r="MQK34" s="377"/>
      <c r="MQL34" s="377"/>
      <c r="MQM34" s="377"/>
      <c r="MQN34" s="377"/>
      <c r="MQO34" s="377"/>
      <c r="MQP34" s="377"/>
      <c r="MQQ34" s="377"/>
      <c r="MQR34" s="377"/>
      <c r="MQS34" s="377"/>
      <c r="MQT34" s="377"/>
      <c r="MQU34" s="377"/>
      <c r="MQV34" s="377"/>
      <c r="MQW34" s="377"/>
      <c r="MQX34" s="377"/>
      <c r="MQY34" s="377"/>
      <c r="MQZ34" s="377"/>
      <c r="MRA34" s="377"/>
      <c r="MRB34" s="377"/>
      <c r="MRC34" s="377"/>
      <c r="MRD34" s="377"/>
      <c r="MRE34" s="377"/>
      <c r="MRF34" s="377"/>
      <c r="MRG34" s="377"/>
      <c r="MRH34" s="377"/>
      <c r="MRI34" s="377"/>
      <c r="MRJ34" s="377"/>
      <c r="MRK34" s="377"/>
      <c r="MRL34" s="377"/>
      <c r="MRM34" s="377"/>
      <c r="MRN34" s="377"/>
      <c r="MRO34" s="377"/>
      <c r="MRP34" s="377"/>
      <c r="MRQ34" s="377"/>
      <c r="MRR34" s="377"/>
      <c r="MRS34" s="377"/>
      <c r="MRT34" s="377"/>
      <c r="MRU34" s="377"/>
      <c r="MRV34" s="377"/>
      <c r="MRW34" s="377"/>
      <c r="MRX34" s="377"/>
      <c r="MRY34" s="377"/>
      <c r="MRZ34" s="377"/>
      <c r="MSA34" s="377"/>
      <c r="MSB34" s="377"/>
      <c r="MSC34" s="377"/>
      <c r="MSD34" s="377"/>
      <c r="MSE34" s="377"/>
      <c r="MSF34" s="377"/>
      <c r="MSG34" s="377"/>
      <c r="MSH34" s="377"/>
      <c r="MSI34" s="377"/>
      <c r="MSJ34" s="377"/>
      <c r="MSK34" s="377"/>
      <c r="MSL34" s="377"/>
      <c r="MSM34" s="377"/>
      <c r="MSN34" s="377"/>
      <c r="MSO34" s="377"/>
      <c r="MSP34" s="377"/>
      <c r="MSQ34" s="377"/>
      <c r="MSR34" s="377"/>
      <c r="MSS34" s="377"/>
      <c r="MST34" s="377"/>
      <c r="MSU34" s="377"/>
      <c r="MSV34" s="377"/>
      <c r="MSW34" s="377"/>
      <c r="MSX34" s="377"/>
      <c r="MSY34" s="377"/>
      <c r="MSZ34" s="377"/>
      <c r="MTA34" s="377"/>
      <c r="MTB34" s="377"/>
      <c r="MTC34" s="377"/>
      <c r="MTD34" s="377"/>
      <c r="MTE34" s="377"/>
      <c r="MTF34" s="377"/>
      <c r="MTG34" s="377"/>
      <c r="MTH34" s="377"/>
      <c r="MTI34" s="377"/>
      <c r="MTJ34" s="377"/>
      <c r="MTK34" s="377"/>
      <c r="MTL34" s="377"/>
      <c r="MTM34" s="377"/>
      <c r="MTN34" s="377"/>
      <c r="MTO34" s="377"/>
      <c r="MTP34" s="377"/>
      <c r="MTQ34" s="377"/>
      <c r="MTR34" s="377"/>
      <c r="MTS34" s="377"/>
      <c r="MTT34" s="377"/>
      <c r="MTU34" s="377"/>
      <c r="MTV34" s="377"/>
      <c r="MTW34" s="377"/>
      <c r="MTX34" s="377"/>
      <c r="MTY34" s="377"/>
      <c r="MTZ34" s="377"/>
      <c r="MUA34" s="377"/>
      <c r="MUB34" s="377"/>
      <c r="MUC34" s="377"/>
      <c r="MUD34" s="377"/>
      <c r="MUE34" s="377"/>
      <c r="MUF34" s="377"/>
      <c r="MUG34" s="377"/>
      <c r="MUH34" s="377"/>
      <c r="MUI34" s="377"/>
      <c r="MUJ34" s="377"/>
      <c r="MUK34" s="377"/>
      <c r="MUL34" s="377"/>
      <c r="MUM34" s="377"/>
      <c r="MUN34" s="377"/>
      <c r="MUO34" s="377"/>
      <c r="MUP34" s="377"/>
      <c r="MUQ34" s="377"/>
      <c r="MUR34" s="377"/>
      <c r="MUS34" s="377"/>
      <c r="MUT34" s="377"/>
      <c r="MUU34" s="377"/>
      <c r="MUV34" s="377"/>
      <c r="MUW34" s="377"/>
      <c r="MUX34" s="377"/>
      <c r="MUY34" s="377"/>
      <c r="MUZ34" s="377"/>
      <c r="MVA34" s="377"/>
      <c r="MVB34" s="377"/>
      <c r="MVC34" s="377"/>
      <c r="MVD34" s="377"/>
      <c r="MVE34" s="377"/>
      <c r="MVF34" s="377"/>
      <c r="MVG34" s="377"/>
      <c r="MVH34" s="377"/>
      <c r="MVI34" s="377"/>
      <c r="MVJ34" s="377"/>
      <c r="MVK34" s="377"/>
      <c r="MVL34" s="377"/>
      <c r="MVM34" s="377"/>
      <c r="MVN34" s="377"/>
      <c r="MVO34" s="377"/>
      <c r="MVP34" s="377"/>
      <c r="MVQ34" s="377"/>
      <c r="MVR34" s="377"/>
      <c r="MVS34" s="377"/>
      <c r="MVT34" s="377"/>
      <c r="MVU34" s="377"/>
      <c r="MVV34" s="377"/>
      <c r="MVW34" s="377"/>
      <c r="MVX34" s="377"/>
      <c r="MVY34" s="377"/>
      <c r="MVZ34" s="377"/>
      <c r="MWA34" s="377"/>
      <c r="MWB34" s="377"/>
      <c r="MWC34" s="377"/>
      <c r="MWD34" s="377"/>
      <c r="MWE34" s="377"/>
      <c r="MWF34" s="377"/>
      <c r="MWG34" s="377"/>
      <c r="MWH34" s="377"/>
      <c r="MWI34" s="377"/>
      <c r="MWJ34" s="377"/>
      <c r="MWK34" s="377"/>
      <c r="MWL34" s="377"/>
      <c r="MWM34" s="377"/>
      <c r="MWN34" s="377"/>
      <c r="MWO34" s="377"/>
      <c r="MWP34" s="377"/>
      <c r="MWQ34" s="377"/>
      <c r="MWR34" s="377"/>
      <c r="MWS34" s="377"/>
      <c r="MWT34" s="377"/>
      <c r="MWU34" s="377"/>
      <c r="MWV34" s="377"/>
      <c r="MWW34" s="377"/>
      <c r="MWX34" s="377"/>
      <c r="MWY34" s="377"/>
      <c r="MWZ34" s="377"/>
      <c r="MXA34" s="377"/>
      <c r="MXB34" s="377"/>
      <c r="MXC34" s="377"/>
      <c r="MXD34" s="377"/>
      <c r="MXE34" s="377"/>
      <c r="MXF34" s="377"/>
      <c r="MXG34" s="377"/>
      <c r="MXH34" s="377"/>
      <c r="MXI34" s="377"/>
      <c r="MXJ34" s="377"/>
      <c r="MXK34" s="377"/>
      <c r="MXL34" s="377"/>
      <c r="MXM34" s="377"/>
      <c r="MXN34" s="377"/>
      <c r="MXO34" s="377"/>
      <c r="MXP34" s="377"/>
      <c r="MXQ34" s="377"/>
      <c r="MXR34" s="377"/>
      <c r="MXS34" s="377"/>
      <c r="MXT34" s="377"/>
      <c r="MXU34" s="377"/>
      <c r="MXV34" s="377"/>
      <c r="MXW34" s="377"/>
      <c r="MXX34" s="377"/>
      <c r="MXY34" s="377"/>
      <c r="MXZ34" s="377"/>
      <c r="MYA34" s="377"/>
      <c r="MYB34" s="377"/>
      <c r="MYC34" s="377"/>
      <c r="MYD34" s="377"/>
      <c r="MYE34" s="377"/>
      <c r="MYF34" s="377"/>
      <c r="MYG34" s="377"/>
      <c r="MYH34" s="377"/>
      <c r="MYI34" s="377"/>
      <c r="MYJ34" s="377"/>
      <c r="MYK34" s="377"/>
      <c r="MYL34" s="377"/>
      <c r="MYM34" s="377"/>
      <c r="MYN34" s="377"/>
      <c r="MYO34" s="377"/>
      <c r="MYP34" s="377"/>
      <c r="MYQ34" s="377"/>
      <c r="MYR34" s="377"/>
      <c r="MYS34" s="377"/>
      <c r="MYT34" s="377"/>
      <c r="MYU34" s="377"/>
      <c r="MYV34" s="377"/>
      <c r="MYW34" s="377"/>
      <c r="MYX34" s="377"/>
      <c r="MYY34" s="377"/>
      <c r="MYZ34" s="377"/>
      <c r="MZA34" s="377"/>
      <c r="MZB34" s="377"/>
      <c r="MZC34" s="377"/>
      <c r="MZD34" s="377"/>
      <c r="MZE34" s="377"/>
      <c r="MZF34" s="377"/>
      <c r="MZG34" s="377"/>
      <c r="MZH34" s="377"/>
      <c r="MZI34" s="377"/>
      <c r="MZJ34" s="377"/>
      <c r="MZK34" s="377"/>
      <c r="MZL34" s="377"/>
      <c r="MZM34" s="377"/>
      <c r="MZN34" s="377"/>
      <c r="MZO34" s="377"/>
      <c r="MZP34" s="377"/>
      <c r="MZQ34" s="377"/>
      <c r="MZR34" s="377"/>
      <c r="MZS34" s="377"/>
      <c r="MZT34" s="377"/>
      <c r="MZU34" s="377"/>
      <c r="MZV34" s="377"/>
      <c r="MZW34" s="377"/>
      <c r="MZX34" s="377"/>
      <c r="MZY34" s="377"/>
      <c r="MZZ34" s="377"/>
      <c r="NAA34" s="377"/>
      <c r="NAB34" s="377"/>
      <c r="NAC34" s="377"/>
      <c r="NAD34" s="377"/>
      <c r="NAE34" s="377"/>
      <c r="NAF34" s="377"/>
      <c r="NAG34" s="377"/>
      <c r="NAH34" s="377"/>
      <c r="NAI34" s="377"/>
      <c r="NAJ34" s="377"/>
      <c r="NAK34" s="377"/>
      <c r="NAL34" s="377"/>
      <c r="NAM34" s="377"/>
      <c r="NAN34" s="377"/>
      <c r="NAO34" s="377"/>
      <c r="NAP34" s="377"/>
      <c r="NAQ34" s="377"/>
      <c r="NAR34" s="377"/>
      <c r="NAS34" s="377"/>
      <c r="NAT34" s="377"/>
      <c r="NAU34" s="377"/>
      <c r="NAV34" s="377"/>
      <c r="NAW34" s="377"/>
      <c r="NAX34" s="377"/>
      <c r="NAY34" s="377"/>
      <c r="NAZ34" s="377"/>
      <c r="NBA34" s="377"/>
      <c r="NBB34" s="377"/>
      <c r="NBC34" s="377"/>
      <c r="NBD34" s="377"/>
      <c r="NBE34" s="377"/>
      <c r="NBF34" s="377"/>
      <c r="NBG34" s="377"/>
      <c r="NBH34" s="377"/>
      <c r="NBI34" s="377"/>
      <c r="NBJ34" s="377"/>
      <c r="NBK34" s="377"/>
      <c r="NBL34" s="377"/>
      <c r="NBM34" s="377"/>
      <c r="NBN34" s="377"/>
      <c r="NBO34" s="377"/>
      <c r="NBP34" s="377"/>
      <c r="NBQ34" s="377"/>
      <c r="NBR34" s="377"/>
      <c r="NBS34" s="377"/>
      <c r="NBT34" s="377"/>
      <c r="NBU34" s="377"/>
      <c r="NBV34" s="377"/>
      <c r="NBW34" s="377"/>
      <c r="NBX34" s="377"/>
      <c r="NBY34" s="377"/>
      <c r="NBZ34" s="377"/>
      <c r="NCA34" s="377"/>
      <c r="NCB34" s="377"/>
      <c r="NCC34" s="377"/>
      <c r="NCD34" s="377"/>
      <c r="NCE34" s="377"/>
      <c r="NCF34" s="377"/>
      <c r="NCG34" s="377"/>
      <c r="NCH34" s="377"/>
      <c r="NCI34" s="377"/>
      <c r="NCJ34" s="377"/>
      <c r="NCK34" s="377"/>
      <c r="NCL34" s="377"/>
      <c r="NCM34" s="377"/>
      <c r="NCN34" s="377"/>
      <c r="NCO34" s="377"/>
      <c r="NCP34" s="377"/>
      <c r="NCQ34" s="377"/>
      <c r="NCR34" s="377"/>
      <c r="NCS34" s="377"/>
      <c r="NCT34" s="377"/>
      <c r="NCU34" s="377"/>
      <c r="NCV34" s="377"/>
      <c r="NCW34" s="377"/>
      <c r="NCX34" s="377"/>
      <c r="NCY34" s="377"/>
      <c r="NCZ34" s="377"/>
      <c r="NDA34" s="377"/>
      <c r="NDB34" s="377"/>
      <c r="NDC34" s="377"/>
      <c r="NDD34" s="377"/>
      <c r="NDE34" s="377"/>
      <c r="NDF34" s="377"/>
      <c r="NDG34" s="377"/>
      <c r="NDH34" s="377"/>
      <c r="NDI34" s="377"/>
      <c r="NDJ34" s="377"/>
      <c r="NDK34" s="377"/>
      <c r="NDL34" s="377"/>
      <c r="NDM34" s="377"/>
      <c r="NDN34" s="377"/>
      <c r="NDO34" s="377"/>
      <c r="NDP34" s="377"/>
      <c r="NDQ34" s="377"/>
      <c r="NDR34" s="377"/>
      <c r="NDS34" s="377"/>
      <c r="NDT34" s="377"/>
      <c r="NDU34" s="377"/>
      <c r="NDV34" s="377"/>
      <c r="NDW34" s="377"/>
      <c r="NDX34" s="377"/>
      <c r="NDY34" s="377"/>
      <c r="NDZ34" s="377"/>
      <c r="NEA34" s="377"/>
      <c r="NEB34" s="377"/>
      <c r="NEC34" s="377"/>
      <c r="NED34" s="377"/>
      <c r="NEE34" s="377"/>
      <c r="NEF34" s="377"/>
      <c r="NEG34" s="377"/>
      <c r="NEH34" s="377"/>
      <c r="NEI34" s="377"/>
      <c r="NEJ34" s="377"/>
      <c r="NEK34" s="377"/>
      <c r="NEL34" s="377"/>
      <c r="NEM34" s="377"/>
      <c r="NEN34" s="377"/>
      <c r="NEO34" s="377"/>
      <c r="NEP34" s="377"/>
      <c r="NEQ34" s="377"/>
      <c r="NER34" s="377"/>
      <c r="NES34" s="377"/>
      <c r="NET34" s="377"/>
      <c r="NEU34" s="377"/>
      <c r="NEV34" s="377"/>
      <c r="NEW34" s="377"/>
      <c r="NEX34" s="377"/>
      <c r="NEY34" s="377"/>
      <c r="NEZ34" s="377"/>
      <c r="NFA34" s="377"/>
      <c r="NFB34" s="377"/>
      <c r="NFC34" s="377"/>
      <c r="NFD34" s="377"/>
      <c r="NFE34" s="377"/>
      <c r="NFF34" s="377"/>
      <c r="NFG34" s="377"/>
      <c r="NFH34" s="377"/>
      <c r="NFI34" s="377"/>
      <c r="NFJ34" s="377"/>
      <c r="NFK34" s="377"/>
      <c r="NFL34" s="377"/>
      <c r="NFM34" s="377"/>
      <c r="NFN34" s="377"/>
      <c r="NFO34" s="377"/>
      <c r="NFP34" s="377"/>
      <c r="NFQ34" s="377"/>
      <c r="NFR34" s="377"/>
      <c r="NFS34" s="377"/>
      <c r="NFT34" s="377"/>
      <c r="NFU34" s="377"/>
      <c r="NFV34" s="377"/>
      <c r="NFW34" s="377"/>
      <c r="NFX34" s="377"/>
      <c r="NFY34" s="377"/>
      <c r="NFZ34" s="377"/>
      <c r="NGA34" s="377"/>
      <c r="NGB34" s="377"/>
      <c r="NGC34" s="377"/>
      <c r="NGD34" s="377"/>
      <c r="NGE34" s="377"/>
      <c r="NGF34" s="377"/>
      <c r="NGG34" s="377"/>
      <c r="NGH34" s="377"/>
      <c r="NGI34" s="377"/>
      <c r="NGJ34" s="377"/>
      <c r="NGK34" s="377"/>
      <c r="NGL34" s="377"/>
      <c r="NGM34" s="377"/>
      <c r="NGN34" s="377"/>
      <c r="NGO34" s="377"/>
      <c r="NGP34" s="377"/>
      <c r="NGQ34" s="377"/>
      <c r="NGR34" s="377"/>
      <c r="NGS34" s="377"/>
      <c r="NGT34" s="377"/>
      <c r="NGU34" s="377"/>
      <c r="NGV34" s="377"/>
      <c r="NGW34" s="377"/>
      <c r="NGX34" s="377"/>
      <c r="NGY34" s="377"/>
      <c r="NGZ34" s="377"/>
      <c r="NHA34" s="377"/>
      <c r="NHB34" s="377"/>
      <c r="NHC34" s="377"/>
      <c r="NHD34" s="377"/>
      <c r="NHE34" s="377"/>
      <c r="NHF34" s="377"/>
      <c r="NHG34" s="377"/>
      <c r="NHH34" s="377"/>
      <c r="NHI34" s="377"/>
      <c r="NHJ34" s="377"/>
      <c r="NHK34" s="377"/>
      <c r="NHL34" s="377"/>
      <c r="NHM34" s="377"/>
      <c r="NHN34" s="377"/>
      <c r="NHO34" s="377"/>
      <c r="NHP34" s="377"/>
      <c r="NHQ34" s="377"/>
      <c r="NHR34" s="377"/>
      <c r="NHS34" s="377"/>
      <c r="NHT34" s="377"/>
      <c r="NHU34" s="377"/>
      <c r="NHV34" s="377"/>
      <c r="NHW34" s="377"/>
      <c r="NHX34" s="377"/>
      <c r="NHY34" s="377"/>
      <c r="NHZ34" s="377"/>
      <c r="NIA34" s="377"/>
      <c r="NIB34" s="377"/>
      <c r="NIC34" s="377"/>
      <c r="NID34" s="377"/>
      <c r="NIE34" s="377"/>
      <c r="NIF34" s="377"/>
      <c r="NIG34" s="377"/>
      <c r="NIH34" s="377"/>
      <c r="NII34" s="377"/>
      <c r="NIJ34" s="377"/>
      <c r="NIK34" s="377"/>
      <c r="NIL34" s="377"/>
      <c r="NIM34" s="377"/>
      <c r="NIN34" s="377"/>
      <c r="NIO34" s="377"/>
      <c r="NIP34" s="377"/>
      <c r="NIQ34" s="377"/>
      <c r="NIR34" s="377"/>
      <c r="NIS34" s="377"/>
      <c r="NIT34" s="377"/>
      <c r="NIU34" s="377"/>
      <c r="NIV34" s="377"/>
      <c r="NIW34" s="377"/>
      <c r="NIX34" s="377"/>
      <c r="NIY34" s="377"/>
      <c r="NIZ34" s="377"/>
      <c r="NJA34" s="377"/>
      <c r="NJB34" s="377"/>
      <c r="NJC34" s="377"/>
      <c r="NJD34" s="377"/>
      <c r="NJE34" s="377"/>
      <c r="NJF34" s="377"/>
      <c r="NJG34" s="377"/>
      <c r="NJH34" s="377"/>
      <c r="NJI34" s="377"/>
      <c r="NJJ34" s="377"/>
      <c r="NJK34" s="377"/>
      <c r="NJL34" s="377"/>
      <c r="NJM34" s="377"/>
      <c r="NJN34" s="377"/>
      <c r="NJO34" s="377"/>
      <c r="NJP34" s="377"/>
      <c r="NJQ34" s="377"/>
      <c r="NJR34" s="377"/>
      <c r="NJS34" s="377"/>
      <c r="NJT34" s="377"/>
      <c r="NJU34" s="377"/>
      <c r="NJV34" s="377"/>
      <c r="NJW34" s="377"/>
      <c r="NJX34" s="377"/>
      <c r="NJY34" s="377"/>
      <c r="NJZ34" s="377"/>
      <c r="NKA34" s="377"/>
      <c r="NKB34" s="377"/>
      <c r="NKC34" s="377"/>
      <c r="NKD34" s="377"/>
      <c r="NKE34" s="377"/>
      <c r="NKF34" s="377"/>
      <c r="NKG34" s="377"/>
      <c r="NKH34" s="377"/>
      <c r="NKI34" s="377"/>
      <c r="NKJ34" s="377"/>
      <c r="NKK34" s="377"/>
      <c r="NKL34" s="377"/>
      <c r="NKM34" s="377"/>
      <c r="NKN34" s="377"/>
      <c r="NKO34" s="377"/>
      <c r="NKP34" s="377"/>
      <c r="NKQ34" s="377"/>
      <c r="NKR34" s="377"/>
      <c r="NKS34" s="377"/>
      <c r="NKT34" s="377"/>
      <c r="NKU34" s="377"/>
      <c r="NKV34" s="377"/>
      <c r="NKW34" s="377"/>
      <c r="NKX34" s="377"/>
      <c r="NKY34" s="377"/>
      <c r="NKZ34" s="377"/>
      <c r="NLA34" s="377"/>
      <c r="NLB34" s="377"/>
      <c r="NLC34" s="377"/>
      <c r="NLD34" s="377"/>
      <c r="NLE34" s="377"/>
      <c r="NLF34" s="377"/>
      <c r="NLG34" s="377"/>
      <c r="NLH34" s="377"/>
      <c r="NLI34" s="377"/>
      <c r="NLJ34" s="377"/>
      <c r="NLK34" s="377"/>
      <c r="NLL34" s="377"/>
      <c r="NLM34" s="377"/>
      <c r="NLN34" s="377"/>
      <c r="NLO34" s="377"/>
      <c r="NLP34" s="377"/>
      <c r="NLQ34" s="377"/>
      <c r="NLR34" s="377"/>
      <c r="NLS34" s="377"/>
      <c r="NLT34" s="377"/>
      <c r="NLU34" s="377"/>
      <c r="NLV34" s="377"/>
      <c r="NLW34" s="377"/>
      <c r="NLX34" s="377"/>
      <c r="NLY34" s="377"/>
      <c r="NLZ34" s="377"/>
      <c r="NMA34" s="377"/>
      <c r="NMB34" s="377"/>
      <c r="NMC34" s="377"/>
      <c r="NMD34" s="377"/>
      <c r="NME34" s="377"/>
      <c r="NMF34" s="377"/>
      <c r="NMG34" s="377"/>
      <c r="NMH34" s="377"/>
      <c r="NMI34" s="377"/>
      <c r="NMJ34" s="377"/>
      <c r="NMK34" s="377"/>
      <c r="NML34" s="377"/>
      <c r="NMM34" s="377"/>
      <c r="NMN34" s="377"/>
      <c r="NMO34" s="377"/>
      <c r="NMP34" s="377"/>
      <c r="NMQ34" s="377"/>
      <c r="NMR34" s="377"/>
      <c r="NMS34" s="377"/>
      <c r="NMT34" s="377"/>
      <c r="NMU34" s="377"/>
      <c r="NMV34" s="377"/>
      <c r="NMW34" s="377"/>
      <c r="NMX34" s="377"/>
      <c r="NMY34" s="377"/>
      <c r="NMZ34" s="377"/>
      <c r="NNA34" s="377"/>
      <c r="NNB34" s="377"/>
      <c r="NNC34" s="377"/>
      <c r="NND34" s="377"/>
      <c r="NNE34" s="377"/>
      <c r="NNF34" s="377"/>
      <c r="NNG34" s="377"/>
      <c r="NNH34" s="377"/>
      <c r="NNI34" s="377"/>
      <c r="NNJ34" s="377"/>
      <c r="NNK34" s="377"/>
      <c r="NNL34" s="377"/>
      <c r="NNM34" s="377"/>
      <c r="NNN34" s="377"/>
      <c r="NNO34" s="377"/>
      <c r="NNP34" s="377"/>
      <c r="NNQ34" s="377"/>
      <c r="NNR34" s="377"/>
      <c r="NNS34" s="377"/>
      <c r="NNT34" s="377"/>
      <c r="NNU34" s="377"/>
      <c r="NNV34" s="377"/>
      <c r="NNW34" s="377"/>
      <c r="NNX34" s="377"/>
      <c r="NNY34" s="377"/>
      <c r="NNZ34" s="377"/>
      <c r="NOA34" s="377"/>
      <c r="NOB34" s="377"/>
      <c r="NOC34" s="377"/>
      <c r="NOD34" s="377"/>
      <c r="NOE34" s="377"/>
      <c r="NOF34" s="377"/>
      <c r="NOG34" s="377"/>
      <c r="NOH34" s="377"/>
      <c r="NOI34" s="377"/>
      <c r="NOJ34" s="377"/>
      <c r="NOK34" s="377"/>
      <c r="NOL34" s="377"/>
      <c r="NOM34" s="377"/>
      <c r="NON34" s="377"/>
      <c r="NOO34" s="377"/>
      <c r="NOP34" s="377"/>
      <c r="NOQ34" s="377"/>
      <c r="NOR34" s="377"/>
      <c r="NOS34" s="377"/>
      <c r="NOT34" s="377"/>
      <c r="NOU34" s="377"/>
      <c r="NOV34" s="377"/>
      <c r="NOW34" s="377"/>
      <c r="NOX34" s="377"/>
      <c r="NOY34" s="377"/>
      <c r="NOZ34" s="377"/>
      <c r="NPA34" s="377"/>
      <c r="NPB34" s="377"/>
      <c r="NPC34" s="377"/>
      <c r="NPD34" s="377"/>
      <c r="NPE34" s="377"/>
      <c r="NPF34" s="377"/>
      <c r="NPG34" s="377"/>
      <c r="NPH34" s="377"/>
      <c r="NPI34" s="377"/>
      <c r="NPJ34" s="377"/>
      <c r="NPK34" s="377"/>
      <c r="NPL34" s="377"/>
      <c r="NPM34" s="377"/>
      <c r="NPN34" s="377"/>
      <c r="NPO34" s="377"/>
      <c r="NPP34" s="377"/>
      <c r="NPQ34" s="377"/>
      <c r="NPR34" s="377"/>
      <c r="NPS34" s="377"/>
      <c r="NPT34" s="377"/>
      <c r="NPU34" s="377"/>
      <c r="NPV34" s="377"/>
      <c r="NPW34" s="377"/>
      <c r="NPX34" s="377"/>
      <c r="NPY34" s="377"/>
      <c r="NPZ34" s="377"/>
      <c r="NQA34" s="377"/>
      <c r="NQB34" s="377"/>
      <c r="NQC34" s="377"/>
      <c r="NQD34" s="377"/>
      <c r="NQE34" s="377"/>
      <c r="NQF34" s="377"/>
      <c r="NQG34" s="377"/>
      <c r="NQH34" s="377"/>
      <c r="NQI34" s="377"/>
      <c r="NQJ34" s="377"/>
      <c r="NQK34" s="377"/>
      <c r="NQL34" s="377"/>
      <c r="NQM34" s="377"/>
      <c r="NQN34" s="377"/>
      <c r="NQO34" s="377"/>
      <c r="NQP34" s="377"/>
      <c r="NQQ34" s="377"/>
      <c r="NQR34" s="377"/>
      <c r="NQS34" s="377"/>
      <c r="NQT34" s="377"/>
      <c r="NQU34" s="377"/>
      <c r="NQV34" s="377"/>
      <c r="NQW34" s="377"/>
      <c r="NQX34" s="377"/>
      <c r="NQY34" s="377"/>
      <c r="NQZ34" s="377"/>
      <c r="NRA34" s="377"/>
      <c r="NRB34" s="377"/>
      <c r="NRC34" s="377"/>
      <c r="NRD34" s="377"/>
      <c r="NRE34" s="377"/>
      <c r="NRF34" s="377"/>
      <c r="NRG34" s="377"/>
      <c r="NRH34" s="377"/>
      <c r="NRI34" s="377"/>
      <c r="NRJ34" s="377"/>
      <c r="NRK34" s="377"/>
      <c r="NRL34" s="377"/>
      <c r="NRM34" s="377"/>
      <c r="NRN34" s="377"/>
      <c r="NRO34" s="377"/>
      <c r="NRP34" s="377"/>
      <c r="NRQ34" s="377"/>
      <c r="NRR34" s="377"/>
      <c r="NRS34" s="377"/>
      <c r="NRT34" s="377"/>
      <c r="NRU34" s="377"/>
      <c r="NRV34" s="377"/>
      <c r="NRW34" s="377"/>
      <c r="NRX34" s="377"/>
      <c r="NRY34" s="377"/>
      <c r="NRZ34" s="377"/>
      <c r="NSA34" s="377"/>
      <c r="NSB34" s="377"/>
      <c r="NSC34" s="377"/>
      <c r="NSD34" s="377"/>
      <c r="NSE34" s="377"/>
      <c r="NSF34" s="377"/>
      <c r="NSG34" s="377"/>
      <c r="NSH34" s="377"/>
      <c r="NSI34" s="377"/>
      <c r="NSJ34" s="377"/>
      <c r="NSK34" s="377"/>
      <c r="NSL34" s="377"/>
      <c r="NSM34" s="377"/>
      <c r="NSN34" s="377"/>
      <c r="NSO34" s="377"/>
      <c r="NSP34" s="377"/>
      <c r="NSQ34" s="377"/>
      <c r="NSR34" s="377"/>
      <c r="NSS34" s="377"/>
      <c r="NST34" s="377"/>
      <c r="NSU34" s="377"/>
      <c r="NSV34" s="377"/>
      <c r="NSW34" s="377"/>
      <c r="NSX34" s="377"/>
      <c r="NSY34" s="377"/>
      <c r="NSZ34" s="377"/>
      <c r="NTA34" s="377"/>
      <c r="NTB34" s="377"/>
      <c r="NTC34" s="377"/>
      <c r="NTD34" s="377"/>
      <c r="NTE34" s="377"/>
      <c r="NTF34" s="377"/>
      <c r="NTG34" s="377"/>
      <c r="NTH34" s="377"/>
      <c r="NTI34" s="377"/>
      <c r="NTJ34" s="377"/>
      <c r="NTK34" s="377"/>
      <c r="NTL34" s="377"/>
      <c r="NTM34" s="377"/>
      <c r="NTN34" s="377"/>
      <c r="NTO34" s="377"/>
      <c r="NTP34" s="377"/>
      <c r="NTQ34" s="377"/>
      <c r="NTR34" s="377"/>
      <c r="NTS34" s="377"/>
      <c r="NTT34" s="377"/>
      <c r="NTU34" s="377"/>
      <c r="NTV34" s="377"/>
      <c r="NTW34" s="377"/>
      <c r="NTX34" s="377"/>
      <c r="NTY34" s="377"/>
      <c r="NTZ34" s="377"/>
      <c r="NUA34" s="377"/>
      <c r="NUB34" s="377"/>
      <c r="NUC34" s="377"/>
      <c r="NUD34" s="377"/>
      <c r="NUE34" s="377"/>
      <c r="NUF34" s="377"/>
      <c r="NUG34" s="377"/>
      <c r="NUH34" s="377"/>
      <c r="NUI34" s="377"/>
      <c r="NUJ34" s="377"/>
      <c r="NUK34" s="377"/>
      <c r="NUL34" s="377"/>
      <c r="NUM34" s="377"/>
      <c r="NUN34" s="377"/>
      <c r="NUO34" s="377"/>
      <c r="NUP34" s="377"/>
      <c r="NUQ34" s="377"/>
      <c r="NUR34" s="377"/>
      <c r="NUS34" s="377"/>
      <c r="NUT34" s="377"/>
      <c r="NUU34" s="377"/>
      <c r="NUV34" s="377"/>
      <c r="NUW34" s="377"/>
      <c r="NUX34" s="377"/>
      <c r="NUY34" s="377"/>
      <c r="NUZ34" s="377"/>
      <c r="NVA34" s="377"/>
      <c r="NVB34" s="377"/>
      <c r="NVC34" s="377"/>
      <c r="NVD34" s="377"/>
      <c r="NVE34" s="377"/>
      <c r="NVF34" s="377"/>
      <c r="NVG34" s="377"/>
      <c r="NVH34" s="377"/>
      <c r="NVI34" s="377"/>
      <c r="NVJ34" s="377"/>
      <c r="NVK34" s="377"/>
      <c r="NVL34" s="377"/>
      <c r="NVM34" s="377"/>
      <c r="NVN34" s="377"/>
      <c r="NVO34" s="377"/>
      <c r="NVP34" s="377"/>
      <c r="NVQ34" s="377"/>
      <c r="NVR34" s="377"/>
      <c r="NVS34" s="377"/>
      <c r="NVT34" s="377"/>
      <c r="NVU34" s="377"/>
      <c r="NVV34" s="377"/>
      <c r="NVW34" s="377"/>
      <c r="NVX34" s="377"/>
      <c r="NVY34" s="377"/>
      <c r="NVZ34" s="377"/>
      <c r="NWA34" s="377"/>
      <c r="NWB34" s="377"/>
      <c r="NWC34" s="377"/>
      <c r="NWD34" s="377"/>
      <c r="NWE34" s="377"/>
      <c r="NWF34" s="377"/>
      <c r="NWG34" s="377"/>
      <c r="NWH34" s="377"/>
      <c r="NWI34" s="377"/>
      <c r="NWJ34" s="377"/>
      <c r="NWK34" s="377"/>
      <c r="NWL34" s="377"/>
      <c r="NWM34" s="377"/>
      <c r="NWN34" s="377"/>
      <c r="NWO34" s="377"/>
      <c r="NWP34" s="377"/>
      <c r="NWQ34" s="377"/>
      <c r="NWR34" s="377"/>
      <c r="NWS34" s="377"/>
      <c r="NWT34" s="377"/>
      <c r="NWU34" s="377"/>
      <c r="NWV34" s="377"/>
      <c r="NWW34" s="377"/>
      <c r="NWX34" s="377"/>
      <c r="NWY34" s="377"/>
      <c r="NWZ34" s="377"/>
      <c r="NXA34" s="377"/>
      <c r="NXB34" s="377"/>
      <c r="NXC34" s="377"/>
      <c r="NXD34" s="377"/>
      <c r="NXE34" s="377"/>
      <c r="NXF34" s="377"/>
      <c r="NXG34" s="377"/>
      <c r="NXH34" s="377"/>
      <c r="NXI34" s="377"/>
      <c r="NXJ34" s="377"/>
      <c r="NXK34" s="377"/>
      <c r="NXL34" s="377"/>
      <c r="NXM34" s="377"/>
      <c r="NXN34" s="377"/>
      <c r="NXO34" s="377"/>
      <c r="NXP34" s="377"/>
      <c r="NXQ34" s="377"/>
      <c r="NXR34" s="377"/>
      <c r="NXS34" s="377"/>
      <c r="NXT34" s="377"/>
      <c r="NXU34" s="377"/>
      <c r="NXV34" s="377"/>
      <c r="NXW34" s="377"/>
      <c r="NXX34" s="377"/>
      <c r="NXY34" s="377"/>
      <c r="NXZ34" s="377"/>
      <c r="NYA34" s="377"/>
      <c r="NYB34" s="377"/>
      <c r="NYC34" s="377"/>
      <c r="NYD34" s="377"/>
      <c r="NYE34" s="377"/>
      <c r="NYF34" s="377"/>
      <c r="NYG34" s="377"/>
      <c r="NYH34" s="377"/>
      <c r="NYI34" s="377"/>
      <c r="NYJ34" s="377"/>
      <c r="NYK34" s="377"/>
      <c r="NYL34" s="377"/>
      <c r="NYM34" s="377"/>
      <c r="NYN34" s="377"/>
      <c r="NYO34" s="377"/>
      <c r="NYP34" s="377"/>
      <c r="NYQ34" s="377"/>
      <c r="NYR34" s="377"/>
      <c r="NYS34" s="377"/>
      <c r="NYT34" s="377"/>
      <c r="NYU34" s="377"/>
      <c r="NYV34" s="377"/>
      <c r="NYW34" s="377"/>
      <c r="NYX34" s="377"/>
      <c r="NYY34" s="377"/>
      <c r="NYZ34" s="377"/>
      <c r="NZA34" s="377"/>
      <c r="NZB34" s="377"/>
      <c r="NZC34" s="377"/>
      <c r="NZD34" s="377"/>
      <c r="NZE34" s="377"/>
      <c r="NZF34" s="377"/>
      <c r="NZG34" s="377"/>
      <c r="NZH34" s="377"/>
      <c r="NZI34" s="377"/>
      <c r="NZJ34" s="377"/>
      <c r="NZK34" s="377"/>
      <c r="NZL34" s="377"/>
      <c r="NZM34" s="377"/>
      <c r="NZN34" s="377"/>
      <c r="NZO34" s="377"/>
      <c r="NZP34" s="377"/>
      <c r="NZQ34" s="377"/>
      <c r="NZR34" s="377"/>
      <c r="NZS34" s="377"/>
      <c r="NZT34" s="377"/>
      <c r="NZU34" s="377"/>
      <c r="NZV34" s="377"/>
      <c r="NZW34" s="377"/>
      <c r="NZX34" s="377"/>
      <c r="NZY34" s="377"/>
      <c r="NZZ34" s="377"/>
      <c r="OAA34" s="377"/>
      <c r="OAB34" s="377"/>
      <c r="OAC34" s="377"/>
      <c r="OAD34" s="377"/>
      <c r="OAE34" s="377"/>
      <c r="OAF34" s="377"/>
      <c r="OAG34" s="377"/>
      <c r="OAH34" s="377"/>
      <c r="OAI34" s="377"/>
      <c r="OAJ34" s="377"/>
      <c r="OAK34" s="377"/>
      <c r="OAL34" s="377"/>
      <c r="OAM34" s="377"/>
      <c r="OAN34" s="377"/>
      <c r="OAO34" s="377"/>
      <c r="OAP34" s="377"/>
      <c r="OAQ34" s="377"/>
      <c r="OAR34" s="377"/>
      <c r="OAS34" s="377"/>
      <c r="OAT34" s="377"/>
      <c r="OAU34" s="377"/>
      <c r="OAV34" s="377"/>
      <c r="OAW34" s="377"/>
      <c r="OAX34" s="377"/>
      <c r="OAY34" s="377"/>
      <c r="OAZ34" s="377"/>
      <c r="OBA34" s="377"/>
      <c r="OBB34" s="377"/>
      <c r="OBC34" s="377"/>
      <c r="OBD34" s="377"/>
      <c r="OBE34" s="377"/>
      <c r="OBF34" s="377"/>
      <c r="OBG34" s="377"/>
      <c r="OBH34" s="377"/>
      <c r="OBI34" s="377"/>
      <c r="OBJ34" s="377"/>
      <c r="OBK34" s="377"/>
      <c r="OBL34" s="377"/>
      <c r="OBM34" s="377"/>
      <c r="OBN34" s="377"/>
      <c r="OBO34" s="377"/>
      <c r="OBP34" s="377"/>
      <c r="OBQ34" s="377"/>
      <c r="OBR34" s="377"/>
      <c r="OBS34" s="377"/>
      <c r="OBT34" s="377"/>
      <c r="OBU34" s="377"/>
      <c r="OBV34" s="377"/>
      <c r="OBW34" s="377"/>
      <c r="OBX34" s="377"/>
      <c r="OBY34" s="377"/>
      <c r="OBZ34" s="377"/>
      <c r="OCA34" s="377"/>
      <c r="OCB34" s="377"/>
      <c r="OCC34" s="377"/>
      <c r="OCD34" s="377"/>
      <c r="OCE34" s="377"/>
      <c r="OCF34" s="377"/>
      <c r="OCG34" s="377"/>
      <c r="OCH34" s="377"/>
      <c r="OCI34" s="377"/>
      <c r="OCJ34" s="377"/>
      <c r="OCK34" s="377"/>
      <c r="OCL34" s="377"/>
      <c r="OCM34" s="377"/>
      <c r="OCN34" s="377"/>
      <c r="OCO34" s="377"/>
      <c r="OCP34" s="377"/>
      <c r="OCQ34" s="377"/>
      <c r="OCR34" s="377"/>
      <c r="OCS34" s="377"/>
      <c r="OCT34" s="377"/>
      <c r="OCU34" s="377"/>
      <c r="OCV34" s="377"/>
      <c r="OCW34" s="377"/>
      <c r="OCX34" s="377"/>
      <c r="OCY34" s="377"/>
      <c r="OCZ34" s="377"/>
      <c r="ODA34" s="377"/>
      <c r="ODB34" s="377"/>
      <c r="ODC34" s="377"/>
      <c r="ODD34" s="377"/>
      <c r="ODE34" s="377"/>
      <c r="ODF34" s="377"/>
      <c r="ODG34" s="377"/>
      <c r="ODH34" s="377"/>
      <c r="ODI34" s="377"/>
      <c r="ODJ34" s="377"/>
      <c r="ODK34" s="377"/>
      <c r="ODL34" s="377"/>
      <c r="ODM34" s="377"/>
      <c r="ODN34" s="377"/>
      <c r="ODO34" s="377"/>
      <c r="ODP34" s="377"/>
      <c r="ODQ34" s="377"/>
      <c r="ODR34" s="377"/>
      <c r="ODS34" s="377"/>
      <c r="ODT34" s="377"/>
      <c r="ODU34" s="377"/>
      <c r="ODV34" s="377"/>
      <c r="ODW34" s="377"/>
      <c r="ODX34" s="377"/>
      <c r="ODY34" s="377"/>
      <c r="ODZ34" s="377"/>
      <c r="OEA34" s="377"/>
      <c r="OEB34" s="377"/>
      <c r="OEC34" s="377"/>
      <c r="OED34" s="377"/>
      <c r="OEE34" s="377"/>
      <c r="OEF34" s="377"/>
      <c r="OEG34" s="377"/>
      <c r="OEH34" s="377"/>
      <c r="OEI34" s="377"/>
      <c r="OEJ34" s="377"/>
      <c r="OEK34" s="377"/>
      <c r="OEL34" s="377"/>
      <c r="OEM34" s="377"/>
      <c r="OEN34" s="377"/>
      <c r="OEO34" s="377"/>
      <c r="OEP34" s="377"/>
      <c r="OEQ34" s="377"/>
      <c r="OER34" s="377"/>
      <c r="OES34" s="377"/>
      <c r="OET34" s="377"/>
      <c r="OEU34" s="377"/>
      <c r="OEV34" s="377"/>
      <c r="OEW34" s="377"/>
      <c r="OEX34" s="377"/>
      <c r="OEY34" s="377"/>
      <c r="OEZ34" s="377"/>
      <c r="OFA34" s="377"/>
      <c r="OFB34" s="377"/>
      <c r="OFC34" s="377"/>
      <c r="OFD34" s="377"/>
      <c r="OFE34" s="377"/>
      <c r="OFF34" s="377"/>
      <c r="OFG34" s="377"/>
      <c r="OFH34" s="377"/>
      <c r="OFI34" s="377"/>
      <c r="OFJ34" s="377"/>
      <c r="OFK34" s="377"/>
      <c r="OFL34" s="377"/>
      <c r="OFM34" s="377"/>
      <c r="OFN34" s="377"/>
      <c r="OFO34" s="377"/>
      <c r="OFP34" s="377"/>
      <c r="OFQ34" s="377"/>
      <c r="OFR34" s="377"/>
      <c r="OFS34" s="377"/>
      <c r="OFT34" s="377"/>
      <c r="OFU34" s="377"/>
      <c r="OFV34" s="377"/>
      <c r="OFW34" s="377"/>
      <c r="OFX34" s="377"/>
      <c r="OFY34" s="377"/>
      <c r="OFZ34" s="377"/>
      <c r="OGA34" s="377"/>
      <c r="OGB34" s="377"/>
      <c r="OGC34" s="377"/>
      <c r="OGD34" s="377"/>
      <c r="OGE34" s="377"/>
      <c r="OGF34" s="377"/>
      <c r="OGG34" s="377"/>
      <c r="OGH34" s="377"/>
      <c r="OGI34" s="377"/>
      <c r="OGJ34" s="377"/>
      <c r="OGK34" s="377"/>
      <c r="OGL34" s="377"/>
      <c r="OGM34" s="377"/>
      <c r="OGN34" s="377"/>
      <c r="OGO34" s="377"/>
      <c r="OGP34" s="377"/>
      <c r="OGQ34" s="377"/>
      <c r="OGR34" s="377"/>
      <c r="OGS34" s="377"/>
      <c r="OGT34" s="377"/>
      <c r="OGU34" s="377"/>
      <c r="OGV34" s="377"/>
      <c r="OGW34" s="377"/>
      <c r="OGX34" s="377"/>
      <c r="OGY34" s="377"/>
      <c r="OGZ34" s="377"/>
      <c r="OHA34" s="377"/>
      <c r="OHB34" s="377"/>
      <c r="OHC34" s="377"/>
      <c r="OHD34" s="377"/>
      <c r="OHE34" s="377"/>
      <c r="OHF34" s="377"/>
      <c r="OHG34" s="377"/>
      <c r="OHH34" s="377"/>
      <c r="OHI34" s="377"/>
      <c r="OHJ34" s="377"/>
      <c r="OHK34" s="377"/>
      <c r="OHL34" s="377"/>
      <c r="OHM34" s="377"/>
      <c r="OHN34" s="377"/>
      <c r="OHO34" s="377"/>
      <c r="OHP34" s="377"/>
      <c r="OHQ34" s="377"/>
      <c r="OHR34" s="377"/>
      <c r="OHS34" s="377"/>
      <c r="OHT34" s="377"/>
      <c r="OHU34" s="377"/>
      <c r="OHV34" s="377"/>
      <c r="OHW34" s="377"/>
      <c r="OHX34" s="377"/>
      <c r="OHY34" s="377"/>
      <c r="OHZ34" s="377"/>
      <c r="OIA34" s="377"/>
      <c r="OIB34" s="377"/>
      <c r="OIC34" s="377"/>
      <c r="OID34" s="377"/>
      <c r="OIE34" s="377"/>
      <c r="OIF34" s="377"/>
      <c r="OIG34" s="377"/>
      <c r="OIH34" s="377"/>
      <c r="OII34" s="377"/>
      <c r="OIJ34" s="377"/>
      <c r="OIK34" s="377"/>
      <c r="OIL34" s="377"/>
      <c r="OIM34" s="377"/>
      <c r="OIN34" s="377"/>
      <c r="OIO34" s="377"/>
      <c r="OIP34" s="377"/>
      <c r="OIQ34" s="377"/>
      <c r="OIR34" s="377"/>
      <c r="OIS34" s="377"/>
      <c r="OIT34" s="377"/>
      <c r="OIU34" s="377"/>
      <c r="OIV34" s="377"/>
      <c r="OIW34" s="377"/>
      <c r="OIX34" s="377"/>
      <c r="OIY34" s="377"/>
      <c r="OIZ34" s="377"/>
      <c r="OJA34" s="377"/>
      <c r="OJB34" s="377"/>
      <c r="OJC34" s="377"/>
      <c r="OJD34" s="377"/>
      <c r="OJE34" s="377"/>
      <c r="OJF34" s="377"/>
      <c r="OJG34" s="377"/>
      <c r="OJH34" s="377"/>
      <c r="OJI34" s="377"/>
      <c r="OJJ34" s="377"/>
      <c r="OJK34" s="377"/>
      <c r="OJL34" s="377"/>
      <c r="OJM34" s="377"/>
      <c r="OJN34" s="377"/>
      <c r="OJO34" s="377"/>
      <c r="OJP34" s="377"/>
      <c r="OJQ34" s="377"/>
      <c r="OJR34" s="377"/>
      <c r="OJS34" s="377"/>
      <c r="OJT34" s="377"/>
      <c r="OJU34" s="377"/>
      <c r="OJV34" s="377"/>
      <c r="OJW34" s="377"/>
      <c r="OJX34" s="377"/>
      <c r="OJY34" s="377"/>
      <c r="OJZ34" s="377"/>
      <c r="OKA34" s="377"/>
      <c r="OKB34" s="377"/>
      <c r="OKC34" s="377"/>
      <c r="OKD34" s="377"/>
      <c r="OKE34" s="377"/>
      <c r="OKF34" s="377"/>
      <c r="OKG34" s="377"/>
      <c r="OKH34" s="377"/>
      <c r="OKI34" s="377"/>
      <c r="OKJ34" s="377"/>
      <c r="OKK34" s="377"/>
      <c r="OKL34" s="377"/>
      <c r="OKM34" s="377"/>
      <c r="OKN34" s="377"/>
      <c r="OKO34" s="377"/>
      <c r="OKP34" s="377"/>
      <c r="OKQ34" s="377"/>
      <c r="OKR34" s="377"/>
      <c r="OKS34" s="377"/>
      <c r="OKT34" s="377"/>
      <c r="OKU34" s="377"/>
      <c r="OKV34" s="377"/>
      <c r="OKW34" s="377"/>
      <c r="OKX34" s="377"/>
      <c r="OKY34" s="377"/>
      <c r="OKZ34" s="377"/>
      <c r="OLA34" s="377"/>
      <c r="OLB34" s="377"/>
      <c r="OLC34" s="377"/>
      <c r="OLD34" s="377"/>
      <c r="OLE34" s="377"/>
      <c r="OLF34" s="377"/>
      <c r="OLG34" s="377"/>
      <c r="OLH34" s="377"/>
      <c r="OLI34" s="377"/>
      <c r="OLJ34" s="377"/>
      <c r="OLK34" s="377"/>
      <c r="OLL34" s="377"/>
      <c r="OLM34" s="377"/>
      <c r="OLN34" s="377"/>
      <c r="OLO34" s="377"/>
      <c r="OLP34" s="377"/>
      <c r="OLQ34" s="377"/>
      <c r="OLR34" s="377"/>
      <c r="OLS34" s="377"/>
      <c r="OLT34" s="377"/>
      <c r="OLU34" s="377"/>
      <c r="OLV34" s="377"/>
      <c r="OLW34" s="377"/>
      <c r="OLX34" s="377"/>
      <c r="OLY34" s="377"/>
      <c r="OLZ34" s="377"/>
      <c r="OMA34" s="377"/>
      <c r="OMB34" s="377"/>
      <c r="OMC34" s="377"/>
      <c r="OMD34" s="377"/>
      <c r="OME34" s="377"/>
      <c r="OMF34" s="377"/>
      <c r="OMG34" s="377"/>
      <c r="OMH34" s="377"/>
      <c r="OMI34" s="377"/>
      <c r="OMJ34" s="377"/>
      <c r="OMK34" s="377"/>
      <c r="OML34" s="377"/>
      <c r="OMM34" s="377"/>
      <c r="OMN34" s="377"/>
      <c r="OMO34" s="377"/>
      <c r="OMP34" s="377"/>
      <c r="OMQ34" s="377"/>
      <c r="OMR34" s="377"/>
      <c r="OMS34" s="377"/>
      <c r="OMT34" s="377"/>
      <c r="OMU34" s="377"/>
      <c r="OMV34" s="377"/>
      <c r="OMW34" s="377"/>
      <c r="OMX34" s="377"/>
      <c r="OMY34" s="377"/>
      <c r="OMZ34" s="377"/>
      <c r="ONA34" s="377"/>
      <c r="ONB34" s="377"/>
      <c r="ONC34" s="377"/>
      <c r="OND34" s="377"/>
      <c r="ONE34" s="377"/>
      <c r="ONF34" s="377"/>
      <c r="ONG34" s="377"/>
      <c r="ONH34" s="377"/>
      <c r="ONI34" s="377"/>
      <c r="ONJ34" s="377"/>
      <c r="ONK34" s="377"/>
      <c r="ONL34" s="377"/>
      <c r="ONM34" s="377"/>
      <c r="ONN34" s="377"/>
      <c r="ONO34" s="377"/>
      <c r="ONP34" s="377"/>
      <c r="ONQ34" s="377"/>
      <c r="ONR34" s="377"/>
      <c r="ONS34" s="377"/>
      <c r="ONT34" s="377"/>
      <c r="ONU34" s="377"/>
      <c r="ONV34" s="377"/>
      <c r="ONW34" s="377"/>
      <c r="ONX34" s="377"/>
      <c r="ONY34" s="377"/>
      <c r="ONZ34" s="377"/>
      <c r="OOA34" s="377"/>
      <c r="OOB34" s="377"/>
      <c r="OOC34" s="377"/>
      <c r="OOD34" s="377"/>
      <c r="OOE34" s="377"/>
      <c r="OOF34" s="377"/>
      <c r="OOG34" s="377"/>
      <c r="OOH34" s="377"/>
      <c r="OOI34" s="377"/>
      <c r="OOJ34" s="377"/>
      <c r="OOK34" s="377"/>
      <c r="OOL34" s="377"/>
      <c r="OOM34" s="377"/>
      <c r="OON34" s="377"/>
      <c r="OOO34" s="377"/>
      <c r="OOP34" s="377"/>
      <c r="OOQ34" s="377"/>
      <c r="OOR34" s="377"/>
      <c r="OOS34" s="377"/>
      <c r="OOT34" s="377"/>
      <c r="OOU34" s="377"/>
      <c r="OOV34" s="377"/>
      <c r="OOW34" s="377"/>
      <c r="OOX34" s="377"/>
      <c r="OOY34" s="377"/>
      <c r="OOZ34" s="377"/>
      <c r="OPA34" s="377"/>
      <c r="OPB34" s="377"/>
      <c r="OPC34" s="377"/>
      <c r="OPD34" s="377"/>
      <c r="OPE34" s="377"/>
      <c r="OPF34" s="377"/>
      <c r="OPG34" s="377"/>
      <c r="OPH34" s="377"/>
      <c r="OPI34" s="377"/>
      <c r="OPJ34" s="377"/>
      <c r="OPK34" s="377"/>
      <c r="OPL34" s="377"/>
      <c r="OPM34" s="377"/>
      <c r="OPN34" s="377"/>
      <c r="OPO34" s="377"/>
      <c r="OPP34" s="377"/>
      <c r="OPQ34" s="377"/>
      <c r="OPR34" s="377"/>
      <c r="OPS34" s="377"/>
      <c r="OPT34" s="377"/>
      <c r="OPU34" s="377"/>
      <c r="OPV34" s="377"/>
      <c r="OPW34" s="377"/>
      <c r="OPX34" s="377"/>
      <c r="OPY34" s="377"/>
      <c r="OPZ34" s="377"/>
      <c r="OQA34" s="377"/>
      <c r="OQB34" s="377"/>
      <c r="OQC34" s="377"/>
      <c r="OQD34" s="377"/>
      <c r="OQE34" s="377"/>
      <c r="OQF34" s="377"/>
      <c r="OQG34" s="377"/>
      <c r="OQH34" s="377"/>
      <c r="OQI34" s="377"/>
      <c r="OQJ34" s="377"/>
      <c r="OQK34" s="377"/>
      <c r="OQL34" s="377"/>
      <c r="OQM34" s="377"/>
      <c r="OQN34" s="377"/>
      <c r="OQO34" s="377"/>
      <c r="OQP34" s="377"/>
      <c r="OQQ34" s="377"/>
      <c r="OQR34" s="377"/>
      <c r="OQS34" s="377"/>
      <c r="OQT34" s="377"/>
      <c r="OQU34" s="377"/>
      <c r="OQV34" s="377"/>
      <c r="OQW34" s="377"/>
      <c r="OQX34" s="377"/>
      <c r="OQY34" s="377"/>
      <c r="OQZ34" s="377"/>
      <c r="ORA34" s="377"/>
      <c r="ORB34" s="377"/>
      <c r="ORC34" s="377"/>
      <c r="ORD34" s="377"/>
      <c r="ORE34" s="377"/>
      <c r="ORF34" s="377"/>
      <c r="ORG34" s="377"/>
      <c r="ORH34" s="377"/>
      <c r="ORI34" s="377"/>
      <c r="ORJ34" s="377"/>
      <c r="ORK34" s="377"/>
      <c r="ORL34" s="377"/>
      <c r="ORM34" s="377"/>
      <c r="ORN34" s="377"/>
      <c r="ORO34" s="377"/>
      <c r="ORP34" s="377"/>
      <c r="ORQ34" s="377"/>
      <c r="ORR34" s="377"/>
      <c r="ORS34" s="377"/>
      <c r="ORT34" s="377"/>
      <c r="ORU34" s="377"/>
      <c r="ORV34" s="377"/>
      <c r="ORW34" s="377"/>
      <c r="ORX34" s="377"/>
      <c r="ORY34" s="377"/>
      <c r="ORZ34" s="377"/>
      <c r="OSA34" s="377"/>
      <c r="OSB34" s="377"/>
      <c r="OSC34" s="377"/>
      <c r="OSD34" s="377"/>
      <c r="OSE34" s="377"/>
      <c r="OSF34" s="377"/>
      <c r="OSG34" s="377"/>
      <c r="OSH34" s="377"/>
      <c r="OSI34" s="377"/>
      <c r="OSJ34" s="377"/>
      <c r="OSK34" s="377"/>
      <c r="OSL34" s="377"/>
      <c r="OSM34" s="377"/>
      <c r="OSN34" s="377"/>
      <c r="OSO34" s="377"/>
      <c r="OSP34" s="377"/>
      <c r="OSQ34" s="377"/>
      <c r="OSR34" s="377"/>
      <c r="OSS34" s="377"/>
      <c r="OST34" s="377"/>
      <c r="OSU34" s="377"/>
      <c r="OSV34" s="377"/>
      <c r="OSW34" s="377"/>
      <c r="OSX34" s="377"/>
      <c r="OSY34" s="377"/>
      <c r="OSZ34" s="377"/>
      <c r="OTA34" s="377"/>
      <c r="OTB34" s="377"/>
      <c r="OTC34" s="377"/>
      <c r="OTD34" s="377"/>
      <c r="OTE34" s="377"/>
      <c r="OTF34" s="377"/>
      <c r="OTG34" s="377"/>
      <c r="OTH34" s="377"/>
      <c r="OTI34" s="377"/>
      <c r="OTJ34" s="377"/>
      <c r="OTK34" s="377"/>
      <c r="OTL34" s="377"/>
      <c r="OTM34" s="377"/>
      <c r="OTN34" s="377"/>
      <c r="OTO34" s="377"/>
      <c r="OTP34" s="377"/>
      <c r="OTQ34" s="377"/>
      <c r="OTR34" s="377"/>
      <c r="OTS34" s="377"/>
      <c r="OTT34" s="377"/>
      <c r="OTU34" s="377"/>
      <c r="OTV34" s="377"/>
      <c r="OTW34" s="377"/>
      <c r="OTX34" s="377"/>
      <c r="OTY34" s="377"/>
      <c r="OTZ34" s="377"/>
      <c r="OUA34" s="377"/>
      <c r="OUB34" s="377"/>
      <c r="OUC34" s="377"/>
      <c r="OUD34" s="377"/>
      <c r="OUE34" s="377"/>
      <c r="OUF34" s="377"/>
      <c r="OUG34" s="377"/>
      <c r="OUH34" s="377"/>
      <c r="OUI34" s="377"/>
      <c r="OUJ34" s="377"/>
      <c r="OUK34" s="377"/>
      <c r="OUL34" s="377"/>
      <c r="OUM34" s="377"/>
      <c r="OUN34" s="377"/>
      <c r="OUO34" s="377"/>
      <c r="OUP34" s="377"/>
      <c r="OUQ34" s="377"/>
      <c r="OUR34" s="377"/>
      <c r="OUS34" s="377"/>
      <c r="OUT34" s="377"/>
      <c r="OUU34" s="377"/>
      <c r="OUV34" s="377"/>
      <c r="OUW34" s="377"/>
      <c r="OUX34" s="377"/>
      <c r="OUY34" s="377"/>
      <c r="OUZ34" s="377"/>
      <c r="OVA34" s="377"/>
      <c r="OVB34" s="377"/>
      <c r="OVC34" s="377"/>
      <c r="OVD34" s="377"/>
      <c r="OVE34" s="377"/>
      <c r="OVF34" s="377"/>
      <c r="OVG34" s="377"/>
      <c r="OVH34" s="377"/>
      <c r="OVI34" s="377"/>
      <c r="OVJ34" s="377"/>
      <c r="OVK34" s="377"/>
      <c r="OVL34" s="377"/>
      <c r="OVM34" s="377"/>
      <c r="OVN34" s="377"/>
      <c r="OVO34" s="377"/>
      <c r="OVP34" s="377"/>
      <c r="OVQ34" s="377"/>
      <c r="OVR34" s="377"/>
      <c r="OVS34" s="377"/>
      <c r="OVT34" s="377"/>
      <c r="OVU34" s="377"/>
      <c r="OVV34" s="377"/>
      <c r="OVW34" s="377"/>
      <c r="OVX34" s="377"/>
      <c r="OVY34" s="377"/>
      <c r="OVZ34" s="377"/>
      <c r="OWA34" s="377"/>
      <c r="OWB34" s="377"/>
      <c r="OWC34" s="377"/>
      <c r="OWD34" s="377"/>
      <c r="OWE34" s="377"/>
      <c r="OWF34" s="377"/>
      <c r="OWG34" s="377"/>
      <c r="OWH34" s="377"/>
      <c r="OWI34" s="377"/>
      <c r="OWJ34" s="377"/>
      <c r="OWK34" s="377"/>
      <c r="OWL34" s="377"/>
      <c r="OWM34" s="377"/>
      <c r="OWN34" s="377"/>
      <c r="OWO34" s="377"/>
      <c r="OWP34" s="377"/>
      <c r="OWQ34" s="377"/>
      <c r="OWR34" s="377"/>
      <c r="OWS34" s="377"/>
      <c r="OWT34" s="377"/>
      <c r="OWU34" s="377"/>
      <c r="OWV34" s="377"/>
      <c r="OWW34" s="377"/>
      <c r="OWX34" s="377"/>
      <c r="OWY34" s="377"/>
      <c r="OWZ34" s="377"/>
      <c r="OXA34" s="377"/>
      <c r="OXB34" s="377"/>
      <c r="OXC34" s="377"/>
      <c r="OXD34" s="377"/>
      <c r="OXE34" s="377"/>
      <c r="OXF34" s="377"/>
      <c r="OXG34" s="377"/>
      <c r="OXH34" s="377"/>
      <c r="OXI34" s="377"/>
      <c r="OXJ34" s="377"/>
      <c r="OXK34" s="377"/>
      <c r="OXL34" s="377"/>
      <c r="OXM34" s="377"/>
      <c r="OXN34" s="377"/>
      <c r="OXO34" s="377"/>
      <c r="OXP34" s="377"/>
      <c r="OXQ34" s="377"/>
      <c r="OXR34" s="377"/>
      <c r="OXS34" s="377"/>
      <c r="OXT34" s="377"/>
      <c r="OXU34" s="377"/>
      <c r="OXV34" s="377"/>
      <c r="OXW34" s="377"/>
      <c r="OXX34" s="377"/>
      <c r="OXY34" s="377"/>
      <c r="OXZ34" s="377"/>
      <c r="OYA34" s="377"/>
      <c r="OYB34" s="377"/>
      <c r="OYC34" s="377"/>
      <c r="OYD34" s="377"/>
      <c r="OYE34" s="377"/>
      <c r="OYF34" s="377"/>
      <c r="OYG34" s="377"/>
      <c r="OYH34" s="377"/>
      <c r="OYI34" s="377"/>
      <c r="OYJ34" s="377"/>
      <c r="OYK34" s="377"/>
      <c r="OYL34" s="377"/>
      <c r="OYM34" s="377"/>
      <c r="OYN34" s="377"/>
      <c r="OYO34" s="377"/>
      <c r="OYP34" s="377"/>
      <c r="OYQ34" s="377"/>
      <c r="OYR34" s="377"/>
      <c r="OYS34" s="377"/>
      <c r="OYT34" s="377"/>
      <c r="OYU34" s="377"/>
      <c r="OYV34" s="377"/>
      <c r="OYW34" s="377"/>
      <c r="OYX34" s="377"/>
      <c r="OYY34" s="377"/>
      <c r="OYZ34" s="377"/>
      <c r="OZA34" s="377"/>
      <c r="OZB34" s="377"/>
      <c r="OZC34" s="377"/>
      <c r="OZD34" s="377"/>
      <c r="OZE34" s="377"/>
      <c r="OZF34" s="377"/>
      <c r="OZG34" s="377"/>
      <c r="OZH34" s="377"/>
      <c r="OZI34" s="377"/>
      <c r="OZJ34" s="377"/>
      <c r="OZK34" s="377"/>
      <c r="OZL34" s="377"/>
      <c r="OZM34" s="377"/>
      <c r="OZN34" s="377"/>
      <c r="OZO34" s="377"/>
      <c r="OZP34" s="377"/>
      <c r="OZQ34" s="377"/>
      <c r="OZR34" s="377"/>
      <c r="OZS34" s="377"/>
      <c r="OZT34" s="377"/>
      <c r="OZU34" s="377"/>
      <c r="OZV34" s="377"/>
      <c r="OZW34" s="377"/>
      <c r="OZX34" s="377"/>
      <c r="OZY34" s="377"/>
      <c r="OZZ34" s="377"/>
      <c r="PAA34" s="377"/>
      <c r="PAB34" s="377"/>
      <c r="PAC34" s="377"/>
      <c r="PAD34" s="377"/>
      <c r="PAE34" s="377"/>
      <c r="PAF34" s="377"/>
      <c r="PAG34" s="377"/>
      <c r="PAH34" s="377"/>
      <c r="PAI34" s="377"/>
      <c r="PAJ34" s="377"/>
      <c r="PAK34" s="377"/>
      <c r="PAL34" s="377"/>
      <c r="PAM34" s="377"/>
      <c r="PAN34" s="377"/>
      <c r="PAO34" s="377"/>
      <c r="PAP34" s="377"/>
      <c r="PAQ34" s="377"/>
      <c r="PAR34" s="377"/>
      <c r="PAS34" s="377"/>
      <c r="PAT34" s="377"/>
      <c r="PAU34" s="377"/>
      <c r="PAV34" s="377"/>
      <c r="PAW34" s="377"/>
      <c r="PAX34" s="377"/>
      <c r="PAY34" s="377"/>
      <c r="PAZ34" s="377"/>
      <c r="PBA34" s="377"/>
      <c r="PBB34" s="377"/>
      <c r="PBC34" s="377"/>
      <c r="PBD34" s="377"/>
      <c r="PBE34" s="377"/>
      <c r="PBF34" s="377"/>
      <c r="PBG34" s="377"/>
      <c r="PBH34" s="377"/>
      <c r="PBI34" s="377"/>
      <c r="PBJ34" s="377"/>
      <c r="PBK34" s="377"/>
      <c r="PBL34" s="377"/>
      <c r="PBM34" s="377"/>
      <c r="PBN34" s="377"/>
      <c r="PBO34" s="377"/>
      <c r="PBP34" s="377"/>
      <c r="PBQ34" s="377"/>
      <c r="PBR34" s="377"/>
      <c r="PBS34" s="377"/>
      <c r="PBT34" s="377"/>
      <c r="PBU34" s="377"/>
      <c r="PBV34" s="377"/>
      <c r="PBW34" s="377"/>
      <c r="PBX34" s="377"/>
      <c r="PBY34" s="377"/>
      <c r="PBZ34" s="377"/>
      <c r="PCA34" s="377"/>
      <c r="PCB34" s="377"/>
      <c r="PCC34" s="377"/>
      <c r="PCD34" s="377"/>
      <c r="PCE34" s="377"/>
      <c r="PCF34" s="377"/>
      <c r="PCG34" s="377"/>
      <c r="PCH34" s="377"/>
      <c r="PCI34" s="377"/>
      <c r="PCJ34" s="377"/>
      <c r="PCK34" s="377"/>
      <c r="PCL34" s="377"/>
      <c r="PCM34" s="377"/>
      <c r="PCN34" s="377"/>
      <c r="PCO34" s="377"/>
      <c r="PCP34" s="377"/>
      <c r="PCQ34" s="377"/>
      <c r="PCR34" s="377"/>
      <c r="PCS34" s="377"/>
      <c r="PCT34" s="377"/>
      <c r="PCU34" s="377"/>
      <c r="PCV34" s="377"/>
      <c r="PCW34" s="377"/>
      <c r="PCX34" s="377"/>
      <c r="PCY34" s="377"/>
      <c r="PCZ34" s="377"/>
      <c r="PDA34" s="377"/>
      <c r="PDB34" s="377"/>
      <c r="PDC34" s="377"/>
      <c r="PDD34" s="377"/>
      <c r="PDE34" s="377"/>
      <c r="PDF34" s="377"/>
      <c r="PDG34" s="377"/>
      <c r="PDH34" s="377"/>
      <c r="PDI34" s="377"/>
      <c r="PDJ34" s="377"/>
      <c r="PDK34" s="377"/>
      <c r="PDL34" s="377"/>
      <c r="PDM34" s="377"/>
      <c r="PDN34" s="377"/>
      <c r="PDO34" s="377"/>
      <c r="PDP34" s="377"/>
      <c r="PDQ34" s="377"/>
      <c r="PDR34" s="377"/>
      <c r="PDS34" s="377"/>
      <c r="PDT34" s="377"/>
      <c r="PDU34" s="377"/>
      <c r="PDV34" s="377"/>
      <c r="PDW34" s="377"/>
      <c r="PDX34" s="377"/>
      <c r="PDY34" s="377"/>
      <c r="PDZ34" s="377"/>
      <c r="PEA34" s="377"/>
      <c r="PEB34" s="377"/>
      <c r="PEC34" s="377"/>
      <c r="PED34" s="377"/>
      <c r="PEE34" s="377"/>
      <c r="PEF34" s="377"/>
      <c r="PEG34" s="377"/>
      <c r="PEH34" s="377"/>
      <c r="PEI34" s="377"/>
      <c r="PEJ34" s="377"/>
      <c r="PEK34" s="377"/>
      <c r="PEL34" s="377"/>
      <c r="PEM34" s="377"/>
      <c r="PEN34" s="377"/>
      <c r="PEO34" s="377"/>
      <c r="PEP34" s="377"/>
      <c r="PEQ34" s="377"/>
      <c r="PER34" s="377"/>
      <c r="PES34" s="377"/>
      <c r="PET34" s="377"/>
      <c r="PEU34" s="377"/>
      <c r="PEV34" s="377"/>
      <c r="PEW34" s="377"/>
      <c r="PEX34" s="377"/>
      <c r="PEY34" s="377"/>
      <c r="PEZ34" s="377"/>
      <c r="PFA34" s="377"/>
      <c r="PFB34" s="377"/>
      <c r="PFC34" s="377"/>
      <c r="PFD34" s="377"/>
      <c r="PFE34" s="377"/>
      <c r="PFF34" s="377"/>
      <c r="PFG34" s="377"/>
      <c r="PFH34" s="377"/>
      <c r="PFI34" s="377"/>
      <c r="PFJ34" s="377"/>
      <c r="PFK34" s="377"/>
      <c r="PFL34" s="377"/>
      <c r="PFM34" s="377"/>
      <c r="PFN34" s="377"/>
      <c r="PFO34" s="377"/>
      <c r="PFP34" s="377"/>
      <c r="PFQ34" s="377"/>
      <c r="PFR34" s="377"/>
      <c r="PFS34" s="377"/>
      <c r="PFT34" s="377"/>
      <c r="PFU34" s="377"/>
      <c r="PFV34" s="377"/>
      <c r="PFW34" s="377"/>
      <c r="PFX34" s="377"/>
      <c r="PFY34" s="377"/>
      <c r="PFZ34" s="377"/>
      <c r="PGA34" s="377"/>
      <c r="PGB34" s="377"/>
      <c r="PGC34" s="377"/>
      <c r="PGD34" s="377"/>
      <c r="PGE34" s="377"/>
      <c r="PGF34" s="377"/>
      <c r="PGG34" s="377"/>
      <c r="PGH34" s="377"/>
      <c r="PGI34" s="377"/>
      <c r="PGJ34" s="377"/>
      <c r="PGK34" s="377"/>
      <c r="PGL34" s="377"/>
      <c r="PGM34" s="377"/>
      <c r="PGN34" s="377"/>
      <c r="PGO34" s="377"/>
      <c r="PGP34" s="377"/>
      <c r="PGQ34" s="377"/>
      <c r="PGR34" s="377"/>
      <c r="PGS34" s="377"/>
      <c r="PGT34" s="377"/>
      <c r="PGU34" s="377"/>
      <c r="PGV34" s="377"/>
      <c r="PGW34" s="377"/>
      <c r="PGX34" s="377"/>
      <c r="PGY34" s="377"/>
      <c r="PGZ34" s="377"/>
      <c r="PHA34" s="377"/>
      <c r="PHB34" s="377"/>
      <c r="PHC34" s="377"/>
      <c r="PHD34" s="377"/>
      <c r="PHE34" s="377"/>
      <c r="PHF34" s="377"/>
      <c r="PHG34" s="377"/>
      <c r="PHH34" s="377"/>
      <c r="PHI34" s="377"/>
      <c r="PHJ34" s="377"/>
      <c r="PHK34" s="377"/>
      <c r="PHL34" s="377"/>
      <c r="PHM34" s="377"/>
      <c r="PHN34" s="377"/>
      <c r="PHO34" s="377"/>
      <c r="PHP34" s="377"/>
      <c r="PHQ34" s="377"/>
      <c r="PHR34" s="377"/>
      <c r="PHS34" s="377"/>
      <c r="PHT34" s="377"/>
      <c r="PHU34" s="377"/>
      <c r="PHV34" s="377"/>
      <c r="PHW34" s="377"/>
      <c r="PHX34" s="377"/>
      <c r="PHY34" s="377"/>
      <c r="PHZ34" s="377"/>
      <c r="PIA34" s="377"/>
      <c r="PIB34" s="377"/>
      <c r="PIC34" s="377"/>
      <c r="PID34" s="377"/>
      <c r="PIE34" s="377"/>
      <c r="PIF34" s="377"/>
      <c r="PIG34" s="377"/>
      <c r="PIH34" s="377"/>
      <c r="PII34" s="377"/>
      <c r="PIJ34" s="377"/>
      <c r="PIK34" s="377"/>
      <c r="PIL34" s="377"/>
      <c r="PIM34" s="377"/>
      <c r="PIN34" s="377"/>
      <c r="PIO34" s="377"/>
      <c r="PIP34" s="377"/>
      <c r="PIQ34" s="377"/>
      <c r="PIR34" s="377"/>
      <c r="PIS34" s="377"/>
      <c r="PIT34" s="377"/>
      <c r="PIU34" s="377"/>
      <c r="PIV34" s="377"/>
      <c r="PIW34" s="377"/>
      <c r="PIX34" s="377"/>
      <c r="PIY34" s="377"/>
      <c r="PIZ34" s="377"/>
      <c r="PJA34" s="377"/>
      <c r="PJB34" s="377"/>
      <c r="PJC34" s="377"/>
      <c r="PJD34" s="377"/>
      <c r="PJE34" s="377"/>
      <c r="PJF34" s="377"/>
      <c r="PJG34" s="377"/>
      <c r="PJH34" s="377"/>
      <c r="PJI34" s="377"/>
      <c r="PJJ34" s="377"/>
      <c r="PJK34" s="377"/>
      <c r="PJL34" s="377"/>
      <c r="PJM34" s="377"/>
      <c r="PJN34" s="377"/>
      <c r="PJO34" s="377"/>
      <c r="PJP34" s="377"/>
      <c r="PJQ34" s="377"/>
      <c r="PJR34" s="377"/>
      <c r="PJS34" s="377"/>
      <c r="PJT34" s="377"/>
      <c r="PJU34" s="377"/>
      <c r="PJV34" s="377"/>
      <c r="PJW34" s="377"/>
      <c r="PJX34" s="377"/>
      <c r="PJY34" s="377"/>
      <c r="PJZ34" s="377"/>
      <c r="PKA34" s="377"/>
      <c r="PKB34" s="377"/>
      <c r="PKC34" s="377"/>
      <c r="PKD34" s="377"/>
      <c r="PKE34" s="377"/>
      <c r="PKF34" s="377"/>
      <c r="PKG34" s="377"/>
      <c r="PKH34" s="377"/>
      <c r="PKI34" s="377"/>
      <c r="PKJ34" s="377"/>
      <c r="PKK34" s="377"/>
      <c r="PKL34" s="377"/>
      <c r="PKM34" s="377"/>
      <c r="PKN34" s="377"/>
      <c r="PKO34" s="377"/>
      <c r="PKP34" s="377"/>
      <c r="PKQ34" s="377"/>
      <c r="PKR34" s="377"/>
      <c r="PKS34" s="377"/>
      <c r="PKT34" s="377"/>
      <c r="PKU34" s="377"/>
      <c r="PKV34" s="377"/>
      <c r="PKW34" s="377"/>
      <c r="PKX34" s="377"/>
      <c r="PKY34" s="377"/>
      <c r="PKZ34" s="377"/>
      <c r="PLA34" s="377"/>
      <c r="PLB34" s="377"/>
      <c r="PLC34" s="377"/>
      <c r="PLD34" s="377"/>
      <c r="PLE34" s="377"/>
      <c r="PLF34" s="377"/>
      <c r="PLG34" s="377"/>
      <c r="PLH34" s="377"/>
      <c r="PLI34" s="377"/>
      <c r="PLJ34" s="377"/>
      <c r="PLK34" s="377"/>
      <c r="PLL34" s="377"/>
      <c r="PLM34" s="377"/>
      <c r="PLN34" s="377"/>
      <c r="PLO34" s="377"/>
      <c r="PLP34" s="377"/>
      <c r="PLQ34" s="377"/>
      <c r="PLR34" s="377"/>
      <c r="PLS34" s="377"/>
      <c r="PLT34" s="377"/>
      <c r="PLU34" s="377"/>
      <c r="PLV34" s="377"/>
      <c r="PLW34" s="377"/>
      <c r="PLX34" s="377"/>
      <c r="PLY34" s="377"/>
      <c r="PLZ34" s="377"/>
      <c r="PMA34" s="377"/>
      <c r="PMB34" s="377"/>
      <c r="PMC34" s="377"/>
      <c r="PMD34" s="377"/>
      <c r="PME34" s="377"/>
      <c r="PMF34" s="377"/>
      <c r="PMG34" s="377"/>
      <c r="PMH34" s="377"/>
      <c r="PMI34" s="377"/>
      <c r="PMJ34" s="377"/>
      <c r="PMK34" s="377"/>
      <c r="PML34" s="377"/>
      <c r="PMM34" s="377"/>
      <c r="PMN34" s="377"/>
      <c r="PMO34" s="377"/>
      <c r="PMP34" s="377"/>
      <c r="PMQ34" s="377"/>
      <c r="PMR34" s="377"/>
      <c r="PMS34" s="377"/>
      <c r="PMT34" s="377"/>
      <c r="PMU34" s="377"/>
      <c r="PMV34" s="377"/>
      <c r="PMW34" s="377"/>
      <c r="PMX34" s="377"/>
      <c r="PMY34" s="377"/>
      <c r="PMZ34" s="377"/>
      <c r="PNA34" s="377"/>
      <c r="PNB34" s="377"/>
      <c r="PNC34" s="377"/>
      <c r="PND34" s="377"/>
      <c r="PNE34" s="377"/>
      <c r="PNF34" s="377"/>
      <c r="PNG34" s="377"/>
      <c r="PNH34" s="377"/>
      <c r="PNI34" s="377"/>
      <c r="PNJ34" s="377"/>
      <c r="PNK34" s="377"/>
      <c r="PNL34" s="377"/>
      <c r="PNM34" s="377"/>
      <c r="PNN34" s="377"/>
      <c r="PNO34" s="377"/>
      <c r="PNP34" s="377"/>
      <c r="PNQ34" s="377"/>
      <c r="PNR34" s="377"/>
      <c r="PNS34" s="377"/>
      <c r="PNT34" s="377"/>
      <c r="PNU34" s="377"/>
      <c r="PNV34" s="377"/>
      <c r="PNW34" s="377"/>
      <c r="PNX34" s="377"/>
      <c r="PNY34" s="377"/>
      <c r="PNZ34" s="377"/>
      <c r="POA34" s="377"/>
      <c r="POB34" s="377"/>
      <c r="POC34" s="377"/>
      <c r="POD34" s="377"/>
      <c r="POE34" s="377"/>
      <c r="POF34" s="377"/>
      <c r="POG34" s="377"/>
      <c r="POH34" s="377"/>
      <c r="POI34" s="377"/>
      <c r="POJ34" s="377"/>
      <c r="POK34" s="377"/>
      <c r="POL34" s="377"/>
      <c r="POM34" s="377"/>
      <c r="PON34" s="377"/>
      <c r="POO34" s="377"/>
      <c r="POP34" s="377"/>
      <c r="POQ34" s="377"/>
      <c r="POR34" s="377"/>
      <c r="POS34" s="377"/>
      <c r="POT34" s="377"/>
      <c r="POU34" s="377"/>
      <c r="POV34" s="377"/>
      <c r="POW34" s="377"/>
      <c r="POX34" s="377"/>
      <c r="POY34" s="377"/>
      <c r="POZ34" s="377"/>
      <c r="PPA34" s="377"/>
      <c r="PPB34" s="377"/>
      <c r="PPC34" s="377"/>
      <c r="PPD34" s="377"/>
      <c r="PPE34" s="377"/>
      <c r="PPF34" s="377"/>
      <c r="PPG34" s="377"/>
      <c r="PPH34" s="377"/>
      <c r="PPI34" s="377"/>
      <c r="PPJ34" s="377"/>
      <c r="PPK34" s="377"/>
      <c r="PPL34" s="377"/>
      <c r="PPM34" s="377"/>
      <c r="PPN34" s="377"/>
      <c r="PPO34" s="377"/>
      <c r="PPP34" s="377"/>
      <c r="PPQ34" s="377"/>
      <c r="PPR34" s="377"/>
      <c r="PPS34" s="377"/>
      <c r="PPT34" s="377"/>
      <c r="PPU34" s="377"/>
      <c r="PPV34" s="377"/>
      <c r="PPW34" s="377"/>
      <c r="PPX34" s="377"/>
      <c r="PPY34" s="377"/>
      <c r="PPZ34" s="377"/>
      <c r="PQA34" s="377"/>
      <c r="PQB34" s="377"/>
      <c r="PQC34" s="377"/>
      <c r="PQD34" s="377"/>
      <c r="PQE34" s="377"/>
      <c r="PQF34" s="377"/>
      <c r="PQG34" s="377"/>
      <c r="PQH34" s="377"/>
      <c r="PQI34" s="377"/>
      <c r="PQJ34" s="377"/>
      <c r="PQK34" s="377"/>
      <c r="PQL34" s="377"/>
      <c r="PQM34" s="377"/>
      <c r="PQN34" s="377"/>
      <c r="PQO34" s="377"/>
      <c r="PQP34" s="377"/>
      <c r="PQQ34" s="377"/>
      <c r="PQR34" s="377"/>
      <c r="PQS34" s="377"/>
      <c r="PQT34" s="377"/>
      <c r="PQU34" s="377"/>
      <c r="PQV34" s="377"/>
      <c r="PQW34" s="377"/>
      <c r="PQX34" s="377"/>
      <c r="PQY34" s="377"/>
      <c r="PQZ34" s="377"/>
      <c r="PRA34" s="377"/>
      <c r="PRB34" s="377"/>
      <c r="PRC34" s="377"/>
      <c r="PRD34" s="377"/>
      <c r="PRE34" s="377"/>
      <c r="PRF34" s="377"/>
      <c r="PRG34" s="377"/>
      <c r="PRH34" s="377"/>
      <c r="PRI34" s="377"/>
      <c r="PRJ34" s="377"/>
      <c r="PRK34" s="377"/>
      <c r="PRL34" s="377"/>
      <c r="PRM34" s="377"/>
      <c r="PRN34" s="377"/>
      <c r="PRO34" s="377"/>
      <c r="PRP34" s="377"/>
      <c r="PRQ34" s="377"/>
      <c r="PRR34" s="377"/>
      <c r="PRS34" s="377"/>
      <c r="PRT34" s="377"/>
      <c r="PRU34" s="377"/>
      <c r="PRV34" s="377"/>
      <c r="PRW34" s="377"/>
      <c r="PRX34" s="377"/>
      <c r="PRY34" s="377"/>
      <c r="PRZ34" s="377"/>
      <c r="PSA34" s="377"/>
      <c r="PSB34" s="377"/>
      <c r="PSC34" s="377"/>
      <c r="PSD34" s="377"/>
      <c r="PSE34" s="377"/>
      <c r="PSF34" s="377"/>
      <c r="PSG34" s="377"/>
      <c r="PSH34" s="377"/>
      <c r="PSI34" s="377"/>
      <c r="PSJ34" s="377"/>
      <c r="PSK34" s="377"/>
      <c r="PSL34" s="377"/>
      <c r="PSM34" s="377"/>
      <c r="PSN34" s="377"/>
      <c r="PSO34" s="377"/>
      <c r="PSP34" s="377"/>
      <c r="PSQ34" s="377"/>
      <c r="PSR34" s="377"/>
      <c r="PSS34" s="377"/>
      <c r="PST34" s="377"/>
      <c r="PSU34" s="377"/>
      <c r="PSV34" s="377"/>
      <c r="PSW34" s="377"/>
      <c r="PSX34" s="377"/>
      <c r="PSY34" s="377"/>
      <c r="PSZ34" s="377"/>
      <c r="PTA34" s="377"/>
      <c r="PTB34" s="377"/>
      <c r="PTC34" s="377"/>
      <c r="PTD34" s="377"/>
      <c r="PTE34" s="377"/>
      <c r="PTF34" s="377"/>
      <c r="PTG34" s="377"/>
      <c r="PTH34" s="377"/>
      <c r="PTI34" s="377"/>
      <c r="PTJ34" s="377"/>
      <c r="PTK34" s="377"/>
      <c r="PTL34" s="377"/>
      <c r="PTM34" s="377"/>
      <c r="PTN34" s="377"/>
      <c r="PTO34" s="377"/>
      <c r="PTP34" s="377"/>
      <c r="PTQ34" s="377"/>
      <c r="PTR34" s="377"/>
      <c r="PTS34" s="377"/>
      <c r="PTT34" s="377"/>
      <c r="PTU34" s="377"/>
      <c r="PTV34" s="377"/>
      <c r="PTW34" s="377"/>
      <c r="PTX34" s="377"/>
      <c r="PTY34" s="377"/>
      <c r="PTZ34" s="377"/>
      <c r="PUA34" s="377"/>
      <c r="PUB34" s="377"/>
      <c r="PUC34" s="377"/>
      <c r="PUD34" s="377"/>
      <c r="PUE34" s="377"/>
      <c r="PUF34" s="377"/>
      <c r="PUG34" s="377"/>
      <c r="PUH34" s="377"/>
      <c r="PUI34" s="377"/>
      <c r="PUJ34" s="377"/>
      <c r="PUK34" s="377"/>
      <c r="PUL34" s="377"/>
      <c r="PUM34" s="377"/>
      <c r="PUN34" s="377"/>
      <c r="PUO34" s="377"/>
      <c r="PUP34" s="377"/>
      <c r="PUQ34" s="377"/>
      <c r="PUR34" s="377"/>
      <c r="PUS34" s="377"/>
      <c r="PUT34" s="377"/>
      <c r="PUU34" s="377"/>
      <c r="PUV34" s="377"/>
      <c r="PUW34" s="377"/>
      <c r="PUX34" s="377"/>
      <c r="PUY34" s="377"/>
      <c r="PUZ34" s="377"/>
      <c r="PVA34" s="377"/>
      <c r="PVB34" s="377"/>
      <c r="PVC34" s="377"/>
      <c r="PVD34" s="377"/>
      <c r="PVE34" s="377"/>
      <c r="PVF34" s="377"/>
      <c r="PVG34" s="377"/>
      <c r="PVH34" s="377"/>
      <c r="PVI34" s="377"/>
      <c r="PVJ34" s="377"/>
      <c r="PVK34" s="377"/>
      <c r="PVL34" s="377"/>
      <c r="PVM34" s="377"/>
      <c r="PVN34" s="377"/>
      <c r="PVO34" s="377"/>
      <c r="PVP34" s="377"/>
      <c r="PVQ34" s="377"/>
      <c r="PVR34" s="377"/>
      <c r="PVS34" s="377"/>
      <c r="PVT34" s="377"/>
      <c r="PVU34" s="377"/>
      <c r="PVV34" s="377"/>
      <c r="PVW34" s="377"/>
      <c r="PVX34" s="377"/>
      <c r="PVY34" s="377"/>
      <c r="PVZ34" s="377"/>
      <c r="PWA34" s="377"/>
      <c r="PWB34" s="377"/>
      <c r="PWC34" s="377"/>
      <c r="PWD34" s="377"/>
      <c r="PWE34" s="377"/>
      <c r="PWF34" s="377"/>
      <c r="PWG34" s="377"/>
      <c r="PWH34" s="377"/>
      <c r="PWI34" s="377"/>
      <c r="PWJ34" s="377"/>
      <c r="PWK34" s="377"/>
      <c r="PWL34" s="377"/>
      <c r="PWM34" s="377"/>
      <c r="PWN34" s="377"/>
      <c r="PWO34" s="377"/>
      <c r="PWP34" s="377"/>
      <c r="PWQ34" s="377"/>
      <c r="PWR34" s="377"/>
      <c r="PWS34" s="377"/>
      <c r="PWT34" s="377"/>
      <c r="PWU34" s="377"/>
      <c r="PWV34" s="377"/>
      <c r="PWW34" s="377"/>
      <c r="PWX34" s="377"/>
      <c r="PWY34" s="377"/>
      <c r="PWZ34" s="377"/>
      <c r="PXA34" s="377"/>
      <c r="PXB34" s="377"/>
      <c r="PXC34" s="377"/>
      <c r="PXD34" s="377"/>
      <c r="PXE34" s="377"/>
      <c r="PXF34" s="377"/>
      <c r="PXG34" s="377"/>
      <c r="PXH34" s="377"/>
      <c r="PXI34" s="377"/>
      <c r="PXJ34" s="377"/>
      <c r="PXK34" s="377"/>
      <c r="PXL34" s="377"/>
      <c r="PXM34" s="377"/>
      <c r="PXN34" s="377"/>
      <c r="PXO34" s="377"/>
      <c r="PXP34" s="377"/>
      <c r="PXQ34" s="377"/>
      <c r="PXR34" s="377"/>
      <c r="PXS34" s="377"/>
      <c r="PXT34" s="377"/>
      <c r="PXU34" s="377"/>
      <c r="PXV34" s="377"/>
      <c r="PXW34" s="377"/>
      <c r="PXX34" s="377"/>
      <c r="PXY34" s="377"/>
      <c r="PXZ34" s="377"/>
      <c r="PYA34" s="377"/>
      <c r="PYB34" s="377"/>
      <c r="PYC34" s="377"/>
      <c r="PYD34" s="377"/>
      <c r="PYE34" s="377"/>
      <c r="PYF34" s="377"/>
      <c r="PYG34" s="377"/>
      <c r="PYH34" s="377"/>
      <c r="PYI34" s="377"/>
      <c r="PYJ34" s="377"/>
      <c r="PYK34" s="377"/>
      <c r="PYL34" s="377"/>
      <c r="PYM34" s="377"/>
      <c r="PYN34" s="377"/>
      <c r="PYO34" s="377"/>
      <c r="PYP34" s="377"/>
      <c r="PYQ34" s="377"/>
      <c r="PYR34" s="377"/>
      <c r="PYS34" s="377"/>
      <c r="PYT34" s="377"/>
      <c r="PYU34" s="377"/>
      <c r="PYV34" s="377"/>
      <c r="PYW34" s="377"/>
      <c r="PYX34" s="377"/>
      <c r="PYY34" s="377"/>
      <c r="PYZ34" s="377"/>
      <c r="PZA34" s="377"/>
      <c r="PZB34" s="377"/>
      <c r="PZC34" s="377"/>
      <c r="PZD34" s="377"/>
      <c r="PZE34" s="377"/>
      <c r="PZF34" s="377"/>
      <c r="PZG34" s="377"/>
      <c r="PZH34" s="377"/>
      <c r="PZI34" s="377"/>
      <c r="PZJ34" s="377"/>
      <c r="PZK34" s="377"/>
      <c r="PZL34" s="377"/>
      <c r="PZM34" s="377"/>
      <c r="PZN34" s="377"/>
      <c r="PZO34" s="377"/>
      <c r="PZP34" s="377"/>
      <c r="PZQ34" s="377"/>
      <c r="PZR34" s="377"/>
      <c r="PZS34" s="377"/>
      <c r="PZT34" s="377"/>
      <c r="PZU34" s="377"/>
      <c r="PZV34" s="377"/>
      <c r="PZW34" s="377"/>
      <c r="PZX34" s="377"/>
      <c r="PZY34" s="377"/>
      <c r="PZZ34" s="377"/>
      <c r="QAA34" s="377"/>
      <c r="QAB34" s="377"/>
      <c r="QAC34" s="377"/>
      <c r="QAD34" s="377"/>
      <c r="QAE34" s="377"/>
      <c r="QAF34" s="377"/>
      <c r="QAG34" s="377"/>
      <c r="QAH34" s="377"/>
      <c r="QAI34" s="377"/>
      <c r="QAJ34" s="377"/>
      <c r="QAK34" s="377"/>
      <c r="QAL34" s="377"/>
      <c r="QAM34" s="377"/>
      <c r="QAN34" s="377"/>
      <c r="QAO34" s="377"/>
      <c r="QAP34" s="377"/>
      <c r="QAQ34" s="377"/>
      <c r="QAR34" s="377"/>
      <c r="QAS34" s="377"/>
      <c r="QAT34" s="377"/>
      <c r="QAU34" s="377"/>
      <c r="QAV34" s="377"/>
      <c r="QAW34" s="377"/>
      <c r="QAX34" s="377"/>
      <c r="QAY34" s="377"/>
      <c r="QAZ34" s="377"/>
      <c r="QBA34" s="377"/>
      <c r="QBB34" s="377"/>
      <c r="QBC34" s="377"/>
      <c r="QBD34" s="377"/>
      <c r="QBE34" s="377"/>
      <c r="QBF34" s="377"/>
      <c r="QBG34" s="377"/>
      <c r="QBH34" s="377"/>
      <c r="QBI34" s="377"/>
      <c r="QBJ34" s="377"/>
      <c r="QBK34" s="377"/>
      <c r="QBL34" s="377"/>
      <c r="QBM34" s="377"/>
      <c r="QBN34" s="377"/>
      <c r="QBO34" s="377"/>
      <c r="QBP34" s="377"/>
      <c r="QBQ34" s="377"/>
      <c r="QBR34" s="377"/>
      <c r="QBS34" s="377"/>
      <c r="QBT34" s="377"/>
      <c r="QBU34" s="377"/>
      <c r="QBV34" s="377"/>
      <c r="QBW34" s="377"/>
      <c r="QBX34" s="377"/>
      <c r="QBY34" s="377"/>
      <c r="QBZ34" s="377"/>
      <c r="QCA34" s="377"/>
      <c r="QCB34" s="377"/>
      <c r="QCC34" s="377"/>
      <c r="QCD34" s="377"/>
      <c r="QCE34" s="377"/>
      <c r="QCF34" s="377"/>
      <c r="QCG34" s="377"/>
      <c r="QCH34" s="377"/>
      <c r="QCI34" s="377"/>
      <c r="QCJ34" s="377"/>
      <c r="QCK34" s="377"/>
      <c r="QCL34" s="377"/>
      <c r="QCM34" s="377"/>
      <c r="QCN34" s="377"/>
      <c r="QCO34" s="377"/>
      <c r="QCP34" s="377"/>
      <c r="QCQ34" s="377"/>
      <c r="QCR34" s="377"/>
      <c r="QCS34" s="377"/>
      <c r="QCT34" s="377"/>
      <c r="QCU34" s="377"/>
      <c r="QCV34" s="377"/>
      <c r="QCW34" s="377"/>
      <c r="QCX34" s="377"/>
      <c r="QCY34" s="377"/>
      <c r="QCZ34" s="377"/>
      <c r="QDA34" s="377"/>
      <c r="QDB34" s="377"/>
      <c r="QDC34" s="377"/>
      <c r="QDD34" s="377"/>
      <c r="QDE34" s="377"/>
      <c r="QDF34" s="377"/>
      <c r="QDG34" s="377"/>
      <c r="QDH34" s="377"/>
      <c r="QDI34" s="377"/>
      <c r="QDJ34" s="377"/>
      <c r="QDK34" s="377"/>
      <c r="QDL34" s="377"/>
      <c r="QDM34" s="377"/>
      <c r="QDN34" s="377"/>
      <c r="QDO34" s="377"/>
      <c r="QDP34" s="377"/>
      <c r="QDQ34" s="377"/>
      <c r="QDR34" s="377"/>
      <c r="QDS34" s="377"/>
      <c r="QDT34" s="377"/>
      <c r="QDU34" s="377"/>
      <c r="QDV34" s="377"/>
      <c r="QDW34" s="377"/>
      <c r="QDX34" s="377"/>
      <c r="QDY34" s="377"/>
      <c r="QDZ34" s="377"/>
      <c r="QEA34" s="377"/>
      <c r="QEB34" s="377"/>
      <c r="QEC34" s="377"/>
      <c r="QED34" s="377"/>
      <c r="QEE34" s="377"/>
      <c r="QEF34" s="377"/>
      <c r="QEG34" s="377"/>
      <c r="QEH34" s="377"/>
      <c r="QEI34" s="377"/>
      <c r="QEJ34" s="377"/>
      <c r="QEK34" s="377"/>
      <c r="QEL34" s="377"/>
      <c r="QEM34" s="377"/>
      <c r="QEN34" s="377"/>
      <c r="QEO34" s="377"/>
      <c r="QEP34" s="377"/>
      <c r="QEQ34" s="377"/>
      <c r="QER34" s="377"/>
      <c r="QES34" s="377"/>
      <c r="QET34" s="377"/>
      <c r="QEU34" s="377"/>
      <c r="QEV34" s="377"/>
      <c r="QEW34" s="377"/>
      <c r="QEX34" s="377"/>
      <c r="QEY34" s="377"/>
      <c r="QEZ34" s="377"/>
      <c r="QFA34" s="377"/>
      <c r="QFB34" s="377"/>
      <c r="QFC34" s="377"/>
      <c r="QFD34" s="377"/>
      <c r="QFE34" s="377"/>
      <c r="QFF34" s="377"/>
      <c r="QFG34" s="377"/>
      <c r="QFH34" s="377"/>
      <c r="QFI34" s="377"/>
      <c r="QFJ34" s="377"/>
      <c r="QFK34" s="377"/>
      <c r="QFL34" s="377"/>
      <c r="QFM34" s="377"/>
      <c r="QFN34" s="377"/>
      <c r="QFO34" s="377"/>
      <c r="QFP34" s="377"/>
      <c r="QFQ34" s="377"/>
      <c r="QFR34" s="377"/>
      <c r="QFS34" s="377"/>
      <c r="QFT34" s="377"/>
      <c r="QFU34" s="377"/>
      <c r="QFV34" s="377"/>
      <c r="QFW34" s="377"/>
      <c r="QFX34" s="377"/>
      <c r="QFY34" s="377"/>
      <c r="QFZ34" s="377"/>
      <c r="QGA34" s="377"/>
      <c r="QGB34" s="377"/>
      <c r="QGC34" s="377"/>
      <c r="QGD34" s="377"/>
      <c r="QGE34" s="377"/>
      <c r="QGF34" s="377"/>
      <c r="QGG34" s="377"/>
      <c r="QGH34" s="377"/>
      <c r="QGI34" s="377"/>
      <c r="QGJ34" s="377"/>
      <c r="QGK34" s="377"/>
      <c r="QGL34" s="377"/>
      <c r="QGM34" s="377"/>
      <c r="QGN34" s="377"/>
      <c r="QGO34" s="377"/>
      <c r="QGP34" s="377"/>
      <c r="QGQ34" s="377"/>
      <c r="QGR34" s="377"/>
      <c r="QGS34" s="377"/>
      <c r="QGT34" s="377"/>
      <c r="QGU34" s="377"/>
      <c r="QGV34" s="377"/>
      <c r="QGW34" s="377"/>
      <c r="QGX34" s="377"/>
      <c r="QGY34" s="377"/>
      <c r="QGZ34" s="377"/>
      <c r="QHA34" s="377"/>
      <c r="QHB34" s="377"/>
      <c r="QHC34" s="377"/>
      <c r="QHD34" s="377"/>
      <c r="QHE34" s="377"/>
      <c r="QHF34" s="377"/>
      <c r="QHG34" s="377"/>
      <c r="QHH34" s="377"/>
      <c r="QHI34" s="377"/>
      <c r="QHJ34" s="377"/>
      <c r="QHK34" s="377"/>
      <c r="QHL34" s="377"/>
      <c r="QHM34" s="377"/>
      <c r="QHN34" s="377"/>
      <c r="QHO34" s="377"/>
      <c r="QHP34" s="377"/>
      <c r="QHQ34" s="377"/>
      <c r="QHR34" s="377"/>
      <c r="QHS34" s="377"/>
      <c r="QHT34" s="377"/>
      <c r="QHU34" s="377"/>
      <c r="QHV34" s="377"/>
      <c r="QHW34" s="377"/>
      <c r="QHX34" s="377"/>
      <c r="QHY34" s="377"/>
      <c r="QHZ34" s="377"/>
      <c r="QIA34" s="377"/>
      <c r="QIB34" s="377"/>
      <c r="QIC34" s="377"/>
      <c r="QID34" s="377"/>
      <c r="QIE34" s="377"/>
      <c r="QIF34" s="377"/>
      <c r="QIG34" s="377"/>
      <c r="QIH34" s="377"/>
      <c r="QII34" s="377"/>
      <c r="QIJ34" s="377"/>
      <c r="QIK34" s="377"/>
      <c r="QIL34" s="377"/>
      <c r="QIM34" s="377"/>
      <c r="QIN34" s="377"/>
      <c r="QIO34" s="377"/>
      <c r="QIP34" s="377"/>
      <c r="QIQ34" s="377"/>
      <c r="QIR34" s="377"/>
      <c r="QIS34" s="377"/>
      <c r="QIT34" s="377"/>
      <c r="QIU34" s="377"/>
      <c r="QIV34" s="377"/>
      <c r="QIW34" s="377"/>
      <c r="QIX34" s="377"/>
      <c r="QIY34" s="377"/>
      <c r="QIZ34" s="377"/>
      <c r="QJA34" s="377"/>
      <c r="QJB34" s="377"/>
      <c r="QJC34" s="377"/>
      <c r="QJD34" s="377"/>
      <c r="QJE34" s="377"/>
      <c r="QJF34" s="377"/>
      <c r="QJG34" s="377"/>
      <c r="QJH34" s="377"/>
      <c r="QJI34" s="377"/>
      <c r="QJJ34" s="377"/>
      <c r="QJK34" s="377"/>
      <c r="QJL34" s="377"/>
      <c r="QJM34" s="377"/>
      <c r="QJN34" s="377"/>
      <c r="QJO34" s="377"/>
      <c r="QJP34" s="377"/>
      <c r="QJQ34" s="377"/>
      <c r="QJR34" s="377"/>
      <c r="QJS34" s="377"/>
      <c r="QJT34" s="377"/>
      <c r="QJU34" s="377"/>
      <c r="QJV34" s="377"/>
      <c r="QJW34" s="377"/>
      <c r="QJX34" s="377"/>
      <c r="QJY34" s="377"/>
      <c r="QJZ34" s="377"/>
      <c r="QKA34" s="377"/>
      <c r="QKB34" s="377"/>
      <c r="QKC34" s="377"/>
      <c r="QKD34" s="377"/>
      <c r="QKE34" s="377"/>
      <c r="QKF34" s="377"/>
      <c r="QKG34" s="377"/>
      <c r="QKH34" s="377"/>
      <c r="QKI34" s="377"/>
      <c r="QKJ34" s="377"/>
      <c r="QKK34" s="377"/>
      <c r="QKL34" s="377"/>
      <c r="QKM34" s="377"/>
      <c r="QKN34" s="377"/>
      <c r="QKO34" s="377"/>
      <c r="QKP34" s="377"/>
      <c r="QKQ34" s="377"/>
      <c r="QKR34" s="377"/>
      <c r="QKS34" s="377"/>
      <c r="QKT34" s="377"/>
      <c r="QKU34" s="377"/>
      <c r="QKV34" s="377"/>
      <c r="QKW34" s="377"/>
      <c r="QKX34" s="377"/>
      <c r="QKY34" s="377"/>
      <c r="QKZ34" s="377"/>
      <c r="QLA34" s="377"/>
      <c r="QLB34" s="377"/>
      <c r="QLC34" s="377"/>
      <c r="QLD34" s="377"/>
      <c r="QLE34" s="377"/>
      <c r="QLF34" s="377"/>
      <c r="QLG34" s="377"/>
      <c r="QLH34" s="377"/>
      <c r="QLI34" s="377"/>
      <c r="QLJ34" s="377"/>
      <c r="QLK34" s="377"/>
      <c r="QLL34" s="377"/>
      <c r="QLM34" s="377"/>
      <c r="QLN34" s="377"/>
      <c r="QLO34" s="377"/>
      <c r="QLP34" s="377"/>
      <c r="QLQ34" s="377"/>
      <c r="QLR34" s="377"/>
      <c r="QLS34" s="377"/>
      <c r="QLT34" s="377"/>
      <c r="QLU34" s="377"/>
      <c r="QLV34" s="377"/>
      <c r="QLW34" s="377"/>
      <c r="QLX34" s="377"/>
      <c r="QLY34" s="377"/>
      <c r="QLZ34" s="377"/>
      <c r="QMA34" s="377"/>
      <c r="QMB34" s="377"/>
      <c r="QMC34" s="377"/>
      <c r="QMD34" s="377"/>
      <c r="QME34" s="377"/>
      <c r="QMF34" s="377"/>
      <c r="QMG34" s="377"/>
      <c r="QMH34" s="377"/>
      <c r="QMI34" s="377"/>
      <c r="QMJ34" s="377"/>
      <c r="QMK34" s="377"/>
      <c r="QML34" s="377"/>
      <c r="QMM34" s="377"/>
      <c r="QMN34" s="377"/>
      <c r="QMO34" s="377"/>
      <c r="QMP34" s="377"/>
      <c r="QMQ34" s="377"/>
      <c r="QMR34" s="377"/>
      <c r="QMS34" s="377"/>
      <c r="QMT34" s="377"/>
      <c r="QMU34" s="377"/>
      <c r="QMV34" s="377"/>
      <c r="QMW34" s="377"/>
      <c r="QMX34" s="377"/>
      <c r="QMY34" s="377"/>
      <c r="QMZ34" s="377"/>
      <c r="QNA34" s="377"/>
      <c r="QNB34" s="377"/>
      <c r="QNC34" s="377"/>
      <c r="QND34" s="377"/>
      <c r="QNE34" s="377"/>
      <c r="QNF34" s="377"/>
      <c r="QNG34" s="377"/>
      <c r="QNH34" s="377"/>
      <c r="QNI34" s="377"/>
      <c r="QNJ34" s="377"/>
      <c r="QNK34" s="377"/>
      <c r="QNL34" s="377"/>
      <c r="QNM34" s="377"/>
      <c r="QNN34" s="377"/>
      <c r="QNO34" s="377"/>
      <c r="QNP34" s="377"/>
      <c r="QNQ34" s="377"/>
      <c r="QNR34" s="377"/>
      <c r="QNS34" s="377"/>
      <c r="QNT34" s="377"/>
      <c r="QNU34" s="377"/>
      <c r="QNV34" s="377"/>
      <c r="QNW34" s="377"/>
      <c r="QNX34" s="377"/>
      <c r="QNY34" s="377"/>
      <c r="QNZ34" s="377"/>
      <c r="QOA34" s="377"/>
      <c r="QOB34" s="377"/>
      <c r="QOC34" s="377"/>
      <c r="QOD34" s="377"/>
      <c r="QOE34" s="377"/>
      <c r="QOF34" s="377"/>
      <c r="QOG34" s="377"/>
      <c r="QOH34" s="377"/>
      <c r="QOI34" s="377"/>
      <c r="QOJ34" s="377"/>
      <c r="QOK34" s="377"/>
      <c r="QOL34" s="377"/>
      <c r="QOM34" s="377"/>
      <c r="QON34" s="377"/>
      <c r="QOO34" s="377"/>
      <c r="QOP34" s="377"/>
      <c r="QOQ34" s="377"/>
      <c r="QOR34" s="377"/>
      <c r="QOS34" s="377"/>
      <c r="QOT34" s="377"/>
      <c r="QOU34" s="377"/>
      <c r="QOV34" s="377"/>
      <c r="QOW34" s="377"/>
      <c r="QOX34" s="377"/>
      <c r="QOY34" s="377"/>
      <c r="QOZ34" s="377"/>
      <c r="QPA34" s="377"/>
      <c r="QPB34" s="377"/>
      <c r="QPC34" s="377"/>
      <c r="QPD34" s="377"/>
      <c r="QPE34" s="377"/>
      <c r="QPF34" s="377"/>
      <c r="QPG34" s="377"/>
      <c r="QPH34" s="377"/>
      <c r="QPI34" s="377"/>
      <c r="QPJ34" s="377"/>
      <c r="QPK34" s="377"/>
      <c r="QPL34" s="377"/>
      <c r="QPM34" s="377"/>
      <c r="QPN34" s="377"/>
      <c r="QPO34" s="377"/>
      <c r="QPP34" s="377"/>
      <c r="QPQ34" s="377"/>
      <c r="QPR34" s="377"/>
      <c r="QPS34" s="377"/>
      <c r="QPT34" s="377"/>
      <c r="QPU34" s="377"/>
      <c r="QPV34" s="377"/>
      <c r="QPW34" s="377"/>
      <c r="QPX34" s="377"/>
      <c r="QPY34" s="377"/>
      <c r="QPZ34" s="377"/>
      <c r="QQA34" s="377"/>
      <c r="QQB34" s="377"/>
      <c r="QQC34" s="377"/>
      <c r="QQD34" s="377"/>
      <c r="QQE34" s="377"/>
      <c r="QQF34" s="377"/>
      <c r="QQG34" s="377"/>
      <c r="QQH34" s="377"/>
      <c r="QQI34" s="377"/>
      <c r="QQJ34" s="377"/>
      <c r="QQK34" s="377"/>
      <c r="QQL34" s="377"/>
      <c r="QQM34" s="377"/>
      <c r="QQN34" s="377"/>
      <c r="QQO34" s="377"/>
      <c r="QQP34" s="377"/>
      <c r="QQQ34" s="377"/>
      <c r="QQR34" s="377"/>
      <c r="QQS34" s="377"/>
      <c r="QQT34" s="377"/>
      <c r="QQU34" s="377"/>
      <c r="QQV34" s="377"/>
      <c r="QQW34" s="377"/>
      <c r="QQX34" s="377"/>
      <c r="QQY34" s="377"/>
      <c r="QQZ34" s="377"/>
      <c r="QRA34" s="377"/>
      <c r="QRB34" s="377"/>
      <c r="QRC34" s="377"/>
      <c r="QRD34" s="377"/>
      <c r="QRE34" s="377"/>
      <c r="QRF34" s="377"/>
      <c r="QRG34" s="377"/>
      <c r="QRH34" s="377"/>
      <c r="QRI34" s="377"/>
      <c r="QRJ34" s="377"/>
      <c r="QRK34" s="377"/>
      <c r="QRL34" s="377"/>
      <c r="QRM34" s="377"/>
      <c r="QRN34" s="377"/>
      <c r="QRO34" s="377"/>
      <c r="QRP34" s="377"/>
      <c r="QRQ34" s="377"/>
      <c r="QRR34" s="377"/>
      <c r="QRS34" s="377"/>
      <c r="QRT34" s="377"/>
      <c r="QRU34" s="377"/>
      <c r="QRV34" s="377"/>
      <c r="QRW34" s="377"/>
      <c r="QRX34" s="377"/>
      <c r="QRY34" s="377"/>
      <c r="QRZ34" s="377"/>
      <c r="QSA34" s="377"/>
      <c r="QSB34" s="377"/>
      <c r="QSC34" s="377"/>
      <c r="QSD34" s="377"/>
      <c r="QSE34" s="377"/>
      <c r="QSF34" s="377"/>
      <c r="QSG34" s="377"/>
      <c r="QSH34" s="377"/>
      <c r="QSI34" s="377"/>
      <c r="QSJ34" s="377"/>
      <c r="QSK34" s="377"/>
      <c r="QSL34" s="377"/>
      <c r="QSM34" s="377"/>
      <c r="QSN34" s="377"/>
      <c r="QSO34" s="377"/>
      <c r="QSP34" s="377"/>
      <c r="QSQ34" s="377"/>
      <c r="QSR34" s="377"/>
      <c r="QSS34" s="377"/>
      <c r="QST34" s="377"/>
      <c r="QSU34" s="377"/>
      <c r="QSV34" s="377"/>
      <c r="QSW34" s="377"/>
      <c r="QSX34" s="377"/>
      <c r="QSY34" s="377"/>
      <c r="QSZ34" s="377"/>
      <c r="QTA34" s="377"/>
      <c r="QTB34" s="377"/>
      <c r="QTC34" s="377"/>
      <c r="QTD34" s="377"/>
      <c r="QTE34" s="377"/>
      <c r="QTF34" s="377"/>
      <c r="QTG34" s="377"/>
      <c r="QTH34" s="377"/>
      <c r="QTI34" s="377"/>
      <c r="QTJ34" s="377"/>
      <c r="QTK34" s="377"/>
      <c r="QTL34" s="377"/>
      <c r="QTM34" s="377"/>
      <c r="QTN34" s="377"/>
      <c r="QTO34" s="377"/>
      <c r="QTP34" s="377"/>
      <c r="QTQ34" s="377"/>
      <c r="QTR34" s="377"/>
      <c r="QTS34" s="377"/>
      <c r="QTT34" s="377"/>
      <c r="QTU34" s="377"/>
      <c r="QTV34" s="377"/>
      <c r="QTW34" s="377"/>
      <c r="QTX34" s="377"/>
      <c r="QTY34" s="377"/>
      <c r="QTZ34" s="377"/>
      <c r="QUA34" s="377"/>
      <c r="QUB34" s="377"/>
      <c r="QUC34" s="377"/>
      <c r="QUD34" s="377"/>
      <c r="QUE34" s="377"/>
      <c r="QUF34" s="377"/>
      <c r="QUG34" s="377"/>
      <c r="QUH34" s="377"/>
      <c r="QUI34" s="377"/>
      <c r="QUJ34" s="377"/>
      <c r="QUK34" s="377"/>
      <c r="QUL34" s="377"/>
      <c r="QUM34" s="377"/>
      <c r="QUN34" s="377"/>
      <c r="QUO34" s="377"/>
      <c r="QUP34" s="377"/>
      <c r="QUQ34" s="377"/>
      <c r="QUR34" s="377"/>
      <c r="QUS34" s="377"/>
      <c r="QUT34" s="377"/>
      <c r="QUU34" s="377"/>
      <c r="QUV34" s="377"/>
      <c r="QUW34" s="377"/>
      <c r="QUX34" s="377"/>
      <c r="QUY34" s="377"/>
      <c r="QUZ34" s="377"/>
      <c r="QVA34" s="377"/>
      <c r="QVB34" s="377"/>
      <c r="QVC34" s="377"/>
      <c r="QVD34" s="377"/>
      <c r="QVE34" s="377"/>
      <c r="QVF34" s="377"/>
      <c r="QVG34" s="377"/>
      <c r="QVH34" s="377"/>
      <c r="QVI34" s="377"/>
      <c r="QVJ34" s="377"/>
      <c r="QVK34" s="377"/>
      <c r="QVL34" s="377"/>
      <c r="QVM34" s="377"/>
      <c r="QVN34" s="377"/>
      <c r="QVO34" s="377"/>
      <c r="QVP34" s="377"/>
      <c r="QVQ34" s="377"/>
      <c r="QVR34" s="377"/>
      <c r="QVS34" s="377"/>
      <c r="QVT34" s="377"/>
      <c r="QVU34" s="377"/>
      <c r="QVV34" s="377"/>
      <c r="QVW34" s="377"/>
      <c r="QVX34" s="377"/>
      <c r="QVY34" s="377"/>
      <c r="QVZ34" s="377"/>
      <c r="QWA34" s="377"/>
      <c r="QWB34" s="377"/>
      <c r="QWC34" s="377"/>
      <c r="QWD34" s="377"/>
      <c r="QWE34" s="377"/>
      <c r="QWF34" s="377"/>
      <c r="QWG34" s="377"/>
      <c r="QWH34" s="377"/>
      <c r="QWI34" s="377"/>
      <c r="QWJ34" s="377"/>
      <c r="QWK34" s="377"/>
      <c r="QWL34" s="377"/>
      <c r="QWM34" s="377"/>
      <c r="QWN34" s="377"/>
      <c r="QWO34" s="377"/>
      <c r="QWP34" s="377"/>
      <c r="QWQ34" s="377"/>
      <c r="QWR34" s="377"/>
      <c r="QWS34" s="377"/>
      <c r="QWT34" s="377"/>
      <c r="QWU34" s="377"/>
      <c r="QWV34" s="377"/>
      <c r="QWW34" s="377"/>
      <c r="QWX34" s="377"/>
      <c r="QWY34" s="377"/>
      <c r="QWZ34" s="377"/>
      <c r="QXA34" s="377"/>
      <c r="QXB34" s="377"/>
      <c r="QXC34" s="377"/>
      <c r="QXD34" s="377"/>
      <c r="QXE34" s="377"/>
      <c r="QXF34" s="377"/>
      <c r="QXG34" s="377"/>
      <c r="QXH34" s="377"/>
      <c r="QXI34" s="377"/>
      <c r="QXJ34" s="377"/>
      <c r="QXK34" s="377"/>
      <c r="QXL34" s="377"/>
      <c r="QXM34" s="377"/>
      <c r="QXN34" s="377"/>
      <c r="QXO34" s="377"/>
      <c r="QXP34" s="377"/>
      <c r="QXQ34" s="377"/>
      <c r="QXR34" s="377"/>
      <c r="QXS34" s="377"/>
      <c r="QXT34" s="377"/>
      <c r="QXU34" s="377"/>
      <c r="QXV34" s="377"/>
      <c r="QXW34" s="377"/>
      <c r="QXX34" s="377"/>
      <c r="QXY34" s="377"/>
      <c r="QXZ34" s="377"/>
      <c r="QYA34" s="377"/>
      <c r="QYB34" s="377"/>
      <c r="QYC34" s="377"/>
      <c r="QYD34" s="377"/>
      <c r="QYE34" s="377"/>
      <c r="QYF34" s="377"/>
      <c r="QYG34" s="377"/>
      <c r="QYH34" s="377"/>
      <c r="QYI34" s="377"/>
      <c r="QYJ34" s="377"/>
      <c r="QYK34" s="377"/>
      <c r="QYL34" s="377"/>
      <c r="QYM34" s="377"/>
      <c r="QYN34" s="377"/>
      <c r="QYO34" s="377"/>
      <c r="QYP34" s="377"/>
      <c r="QYQ34" s="377"/>
      <c r="QYR34" s="377"/>
      <c r="QYS34" s="377"/>
      <c r="QYT34" s="377"/>
      <c r="QYU34" s="377"/>
      <c r="QYV34" s="377"/>
      <c r="QYW34" s="377"/>
      <c r="QYX34" s="377"/>
      <c r="QYY34" s="377"/>
      <c r="QYZ34" s="377"/>
      <c r="QZA34" s="377"/>
      <c r="QZB34" s="377"/>
      <c r="QZC34" s="377"/>
      <c r="QZD34" s="377"/>
      <c r="QZE34" s="377"/>
      <c r="QZF34" s="377"/>
      <c r="QZG34" s="377"/>
      <c r="QZH34" s="377"/>
      <c r="QZI34" s="377"/>
      <c r="QZJ34" s="377"/>
      <c r="QZK34" s="377"/>
      <c r="QZL34" s="377"/>
      <c r="QZM34" s="377"/>
      <c r="QZN34" s="377"/>
      <c r="QZO34" s="377"/>
      <c r="QZP34" s="377"/>
      <c r="QZQ34" s="377"/>
      <c r="QZR34" s="377"/>
      <c r="QZS34" s="377"/>
      <c r="QZT34" s="377"/>
      <c r="QZU34" s="377"/>
      <c r="QZV34" s="377"/>
      <c r="QZW34" s="377"/>
      <c r="QZX34" s="377"/>
      <c r="QZY34" s="377"/>
      <c r="QZZ34" s="377"/>
      <c r="RAA34" s="377"/>
      <c r="RAB34" s="377"/>
      <c r="RAC34" s="377"/>
      <c r="RAD34" s="377"/>
      <c r="RAE34" s="377"/>
      <c r="RAF34" s="377"/>
      <c r="RAG34" s="377"/>
      <c r="RAH34" s="377"/>
      <c r="RAI34" s="377"/>
      <c r="RAJ34" s="377"/>
      <c r="RAK34" s="377"/>
      <c r="RAL34" s="377"/>
      <c r="RAM34" s="377"/>
      <c r="RAN34" s="377"/>
      <c r="RAO34" s="377"/>
      <c r="RAP34" s="377"/>
      <c r="RAQ34" s="377"/>
      <c r="RAR34" s="377"/>
      <c r="RAS34" s="377"/>
      <c r="RAT34" s="377"/>
      <c r="RAU34" s="377"/>
      <c r="RAV34" s="377"/>
      <c r="RAW34" s="377"/>
      <c r="RAX34" s="377"/>
      <c r="RAY34" s="377"/>
      <c r="RAZ34" s="377"/>
      <c r="RBA34" s="377"/>
      <c r="RBB34" s="377"/>
      <c r="RBC34" s="377"/>
      <c r="RBD34" s="377"/>
      <c r="RBE34" s="377"/>
      <c r="RBF34" s="377"/>
      <c r="RBG34" s="377"/>
      <c r="RBH34" s="377"/>
      <c r="RBI34" s="377"/>
      <c r="RBJ34" s="377"/>
      <c r="RBK34" s="377"/>
      <c r="RBL34" s="377"/>
      <c r="RBM34" s="377"/>
      <c r="RBN34" s="377"/>
      <c r="RBO34" s="377"/>
      <c r="RBP34" s="377"/>
      <c r="RBQ34" s="377"/>
      <c r="RBR34" s="377"/>
      <c r="RBS34" s="377"/>
      <c r="RBT34" s="377"/>
      <c r="RBU34" s="377"/>
      <c r="RBV34" s="377"/>
      <c r="RBW34" s="377"/>
      <c r="RBX34" s="377"/>
      <c r="RBY34" s="377"/>
      <c r="RBZ34" s="377"/>
      <c r="RCA34" s="377"/>
      <c r="RCB34" s="377"/>
      <c r="RCC34" s="377"/>
      <c r="RCD34" s="377"/>
      <c r="RCE34" s="377"/>
      <c r="RCF34" s="377"/>
      <c r="RCG34" s="377"/>
      <c r="RCH34" s="377"/>
      <c r="RCI34" s="377"/>
      <c r="RCJ34" s="377"/>
      <c r="RCK34" s="377"/>
      <c r="RCL34" s="377"/>
      <c r="RCM34" s="377"/>
      <c r="RCN34" s="377"/>
      <c r="RCO34" s="377"/>
      <c r="RCP34" s="377"/>
      <c r="RCQ34" s="377"/>
      <c r="RCR34" s="377"/>
      <c r="RCS34" s="377"/>
      <c r="RCT34" s="377"/>
      <c r="RCU34" s="377"/>
      <c r="RCV34" s="377"/>
      <c r="RCW34" s="377"/>
      <c r="RCX34" s="377"/>
      <c r="RCY34" s="377"/>
      <c r="RCZ34" s="377"/>
      <c r="RDA34" s="377"/>
      <c r="RDB34" s="377"/>
      <c r="RDC34" s="377"/>
      <c r="RDD34" s="377"/>
      <c r="RDE34" s="377"/>
      <c r="RDF34" s="377"/>
      <c r="RDG34" s="377"/>
      <c r="RDH34" s="377"/>
      <c r="RDI34" s="377"/>
      <c r="RDJ34" s="377"/>
      <c r="RDK34" s="377"/>
      <c r="RDL34" s="377"/>
      <c r="RDM34" s="377"/>
      <c r="RDN34" s="377"/>
      <c r="RDO34" s="377"/>
      <c r="RDP34" s="377"/>
      <c r="RDQ34" s="377"/>
      <c r="RDR34" s="377"/>
      <c r="RDS34" s="377"/>
      <c r="RDT34" s="377"/>
      <c r="RDU34" s="377"/>
      <c r="RDV34" s="377"/>
      <c r="RDW34" s="377"/>
      <c r="RDX34" s="377"/>
      <c r="RDY34" s="377"/>
      <c r="RDZ34" s="377"/>
      <c r="REA34" s="377"/>
      <c r="REB34" s="377"/>
      <c r="REC34" s="377"/>
      <c r="RED34" s="377"/>
      <c r="REE34" s="377"/>
      <c r="REF34" s="377"/>
      <c r="REG34" s="377"/>
      <c r="REH34" s="377"/>
      <c r="REI34" s="377"/>
      <c r="REJ34" s="377"/>
      <c r="REK34" s="377"/>
      <c r="REL34" s="377"/>
      <c r="REM34" s="377"/>
      <c r="REN34" s="377"/>
      <c r="REO34" s="377"/>
      <c r="REP34" s="377"/>
      <c r="REQ34" s="377"/>
      <c r="RER34" s="377"/>
      <c r="RES34" s="377"/>
      <c r="RET34" s="377"/>
      <c r="REU34" s="377"/>
      <c r="REV34" s="377"/>
      <c r="REW34" s="377"/>
      <c r="REX34" s="377"/>
      <c r="REY34" s="377"/>
      <c r="REZ34" s="377"/>
      <c r="RFA34" s="377"/>
      <c r="RFB34" s="377"/>
      <c r="RFC34" s="377"/>
      <c r="RFD34" s="377"/>
      <c r="RFE34" s="377"/>
      <c r="RFF34" s="377"/>
      <c r="RFG34" s="377"/>
      <c r="RFH34" s="377"/>
      <c r="RFI34" s="377"/>
      <c r="RFJ34" s="377"/>
      <c r="RFK34" s="377"/>
      <c r="RFL34" s="377"/>
      <c r="RFM34" s="377"/>
      <c r="RFN34" s="377"/>
      <c r="RFO34" s="377"/>
      <c r="RFP34" s="377"/>
      <c r="RFQ34" s="377"/>
      <c r="RFR34" s="377"/>
      <c r="RFS34" s="377"/>
      <c r="RFT34" s="377"/>
      <c r="RFU34" s="377"/>
      <c r="RFV34" s="377"/>
      <c r="RFW34" s="377"/>
      <c r="RFX34" s="377"/>
      <c r="RFY34" s="377"/>
      <c r="RFZ34" s="377"/>
      <c r="RGA34" s="377"/>
      <c r="RGB34" s="377"/>
      <c r="RGC34" s="377"/>
      <c r="RGD34" s="377"/>
      <c r="RGE34" s="377"/>
      <c r="RGF34" s="377"/>
      <c r="RGG34" s="377"/>
      <c r="RGH34" s="377"/>
      <c r="RGI34" s="377"/>
      <c r="RGJ34" s="377"/>
      <c r="RGK34" s="377"/>
      <c r="RGL34" s="377"/>
      <c r="RGM34" s="377"/>
      <c r="RGN34" s="377"/>
      <c r="RGO34" s="377"/>
      <c r="RGP34" s="377"/>
      <c r="RGQ34" s="377"/>
      <c r="RGR34" s="377"/>
      <c r="RGS34" s="377"/>
      <c r="RGT34" s="377"/>
      <c r="RGU34" s="377"/>
      <c r="RGV34" s="377"/>
      <c r="RGW34" s="377"/>
      <c r="RGX34" s="377"/>
      <c r="RGY34" s="377"/>
      <c r="RGZ34" s="377"/>
      <c r="RHA34" s="377"/>
      <c r="RHB34" s="377"/>
      <c r="RHC34" s="377"/>
      <c r="RHD34" s="377"/>
      <c r="RHE34" s="377"/>
      <c r="RHF34" s="377"/>
      <c r="RHG34" s="377"/>
      <c r="RHH34" s="377"/>
      <c r="RHI34" s="377"/>
      <c r="RHJ34" s="377"/>
      <c r="RHK34" s="377"/>
      <c r="RHL34" s="377"/>
      <c r="RHM34" s="377"/>
      <c r="RHN34" s="377"/>
      <c r="RHO34" s="377"/>
      <c r="RHP34" s="377"/>
      <c r="RHQ34" s="377"/>
      <c r="RHR34" s="377"/>
      <c r="RHS34" s="377"/>
      <c r="RHT34" s="377"/>
      <c r="RHU34" s="377"/>
      <c r="RHV34" s="377"/>
      <c r="RHW34" s="377"/>
      <c r="RHX34" s="377"/>
      <c r="RHY34" s="377"/>
      <c r="RHZ34" s="377"/>
      <c r="RIA34" s="377"/>
      <c r="RIB34" s="377"/>
      <c r="RIC34" s="377"/>
      <c r="RID34" s="377"/>
      <c r="RIE34" s="377"/>
      <c r="RIF34" s="377"/>
      <c r="RIG34" s="377"/>
      <c r="RIH34" s="377"/>
      <c r="RII34" s="377"/>
      <c r="RIJ34" s="377"/>
      <c r="RIK34" s="377"/>
      <c r="RIL34" s="377"/>
      <c r="RIM34" s="377"/>
      <c r="RIN34" s="377"/>
      <c r="RIO34" s="377"/>
      <c r="RIP34" s="377"/>
      <c r="RIQ34" s="377"/>
      <c r="RIR34" s="377"/>
      <c r="RIS34" s="377"/>
      <c r="RIT34" s="377"/>
      <c r="RIU34" s="377"/>
      <c r="RIV34" s="377"/>
      <c r="RIW34" s="377"/>
      <c r="RIX34" s="377"/>
      <c r="RIY34" s="377"/>
      <c r="RIZ34" s="377"/>
      <c r="RJA34" s="377"/>
      <c r="RJB34" s="377"/>
      <c r="RJC34" s="377"/>
      <c r="RJD34" s="377"/>
      <c r="RJE34" s="377"/>
      <c r="RJF34" s="377"/>
      <c r="RJG34" s="377"/>
      <c r="RJH34" s="377"/>
      <c r="RJI34" s="377"/>
      <c r="RJJ34" s="377"/>
      <c r="RJK34" s="377"/>
      <c r="RJL34" s="377"/>
      <c r="RJM34" s="377"/>
      <c r="RJN34" s="377"/>
      <c r="RJO34" s="377"/>
      <c r="RJP34" s="377"/>
      <c r="RJQ34" s="377"/>
      <c r="RJR34" s="377"/>
      <c r="RJS34" s="377"/>
      <c r="RJT34" s="377"/>
      <c r="RJU34" s="377"/>
      <c r="RJV34" s="377"/>
      <c r="RJW34" s="377"/>
      <c r="RJX34" s="377"/>
      <c r="RJY34" s="377"/>
      <c r="RJZ34" s="377"/>
      <c r="RKA34" s="377"/>
      <c r="RKB34" s="377"/>
      <c r="RKC34" s="377"/>
      <c r="RKD34" s="377"/>
      <c r="RKE34" s="377"/>
      <c r="RKF34" s="377"/>
      <c r="RKG34" s="377"/>
      <c r="RKH34" s="377"/>
      <c r="RKI34" s="377"/>
      <c r="RKJ34" s="377"/>
      <c r="RKK34" s="377"/>
      <c r="RKL34" s="377"/>
      <c r="RKM34" s="377"/>
      <c r="RKN34" s="377"/>
      <c r="RKO34" s="377"/>
      <c r="RKP34" s="377"/>
      <c r="RKQ34" s="377"/>
      <c r="RKR34" s="377"/>
      <c r="RKS34" s="377"/>
      <c r="RKT34" s="377"/>
      <c r="RKU34" s="377"/>
      <c r="RKV34" s="377"/>
      <c r="RKW34" s="377"/>
      <c r="RKX34" s="377"/>
      <c r="RKY34" s="377"/>
      <c r="RKZ34" s="377"/>
      <c r="RLA34" s="377"/>
      <c r="RLB34" s="377"/>
      <c r="RLC34" s="377"/>
      <c r="RLD34" s="377"/>
      <c r="RLE34" s="377"/>
      <c r="RLF34" s="377"/>
      <c r="RLG34" s="377"/>
      <c r="RLH34" s="377"/>
      <c r="RLI34" s="377"/>
      <c r="RLJ34" s="377"/>
      <c r="RLK34" s="377"/>
      <c r="RLL34" s="377"/>
      <c r="RLM34" s="377"/>
      <c r="RLN34" s="377"/>
      <c r="RLO34" s="377"/>
      <c r="RLP34" s="377"/>
      <c r="RLQ34" s="377"/>
      <c r="RLR34" s="377"/>
      <c r="RLS34" s="377"/>
      <c r="RLT34" s="377"/>
      <c r="RLU34" s="377"/>
      <c r="RLV34" s="377"/>
      <c r="RLW34" s="377"/>
      <c r="RLX34" s="377"/>
      <c r="RLY34" s="377"/>
      <c r="RLZ34" s="377"/>
      <c r="RMA34" s="377"/>
      <c r="RMB34" s="377"/>
      <c r="RMC34" s="377"/>
      <c r="RMD34" s="377"/>
      <c r="RME34" s="377"/>
      <c r="RMF34" s="377"/>
      <c r="RMG34" s="377"/>
      <c r="RMH34" s="377"/>
      <c r="RMI34" s="377"/>
      <c r="RMJ34" s="377"/>
      <c r="RMK34" s="377"/>
      <c r="RML34" s="377"/>
      <c r="RMM34" s="377"/>
      <c r="RMN34" s="377"/>
      <c r="RMO34" s="377"/>
      <c r="RMP34" s="377"/>
      <c r="RMQ34" s="377"/>
      <c r="RMR34" s="377"/>
      <c r="RMS34" s="377"/>
      <c r="RMT34" s="377"/>
      <c r="RMU34" s="377"/>
      <c r="RMV34" s="377"/>
      <c r="RMW34" s="377"/>
      <c r="RMX34" s="377"/>
      <c r="RMY34" s="377"/>
      <c r="RMZ34" s="377"/>
      <c r="RNA34" s="377"/>
      <c r="RNB34" s="377"/>
      <c r="RNC34" s="377"/>
      <c r="RND34" s="377"/>
      <c r="RNE34" s="377"/>
      <c r="RNF34" s="377"/>
      <c r="RNG34" s="377"/>
      <c r="RNH34" s="377"/>
      <c r="RNI34" s="377"/>
      <c r="RNJ34" s="377"/>
      <c r="RNK34" s="377"/>
      <c r="RNL34" s="377"/>
      <c r="RNM34" s="377"/>
      <c r="RNN34" s="377"/>
      <c r="RNO34" s="377"/>
      <c r="RNP34" s="377"/>
      <c r="RNQ34" s="377"/>
      <c r="RNR34" s="377"/>
      <c r="RNS34" s="377"/>
      <c r="RNT34" s="377"/>
      <c r="RNU34" s="377"/>
      <c r="RNV34" s="377"/>
      <c r="RNW34" s="377"/>
      <c r="RNX34" s="377"/>
      <c r="RNY34" s="377"/>
      <c r="RNZ34" s="377"/>
      <c r="ROA34" s="377"/>
      <c r="ROB34" s="377"/>
      <c r="ROC34" s="377"/>
      <c r="ROD34" s="377"/>
      <c r="ROE34" s="377"/>
      <c r="ROF34" s="377"/>
      <c r="ROG34" s="377"/>
      <c r="ROH34" s="377"/>
      <c r="ROI34" s="377"/>
      <c r="ROJ34" s="377"/>
      <c r="ROK34" s="377"/>
      <c r="ROL34" s="377"/>
      <c r="ROM34" s="377"/>
      <c r="RON34" s="377"/>
      <c r="ROO34" s="377"/>
      <c r="ROP34" s="377"/>
      <c r="ROQ34" s="377"/>
      <c r="ROR34" s="377"/>
      <c r="ROS34" s="377"/>
      <c r="ROT34" s="377"/>
      <c r="ROU34" s="377"/>
      <c r="ROV34" s="377"/>
      <c r="ROW34" s="377"/>
      <c r="ROX34" s="377"/>
      <c r="ROY34" s="377"/>
      <c r="ROZ34" s="377"/>
      <c r="RPA34" s="377"/>
      <c r="RPB34" s="377"/>
      <c r="RPC34" s="377"/>
      <c r="RPD34" s="377"/>
      <c r="RPE34" s="377"/>
      <c r="RPF34" s="377"/>
      <c r="RPG34" s="377"/>
      <c r="RPH34" s="377"/>
      <c r="RPI34" s="377"/>
      <c r="RPJ34" s="377"/>
      <c r="RPK34" s="377"/>
      <c r="RPL34" s="377"/>
      <c r="RPM34" s="377"/>
      <c r="RPN34" s="377"/>
      <c r="RPO34" s="377"/>
      <c r="RPP34" s="377"/>
      <c r="RPQ34" s="377"/>
      <c r="RPR34" s="377"/>
      <c r="RPS34" s="377"/>
      <c r="RPT34" s="377"/>
      <c r="RPU34" s="377"/>
      <c r="RPV34" s="377"/>
      <c r="RPW34" s="377"/>
      <c r="RPX34" s="377"/>
      <c r="RPY34" s="377"/>
      <c r="RPZ34" s="377"/>
      <c r="RQA34" s="377"/>
      <c r="RQB34" s="377"/>
      <c r="RQC34" s="377"/>
      <c r="RQD34" s="377"/>
      <c r="RQE34" s="377"/>
      <c r="RQF34" s="377"/>
      <c r="RQG34" s="377"/>
      <c r="RQH34" s="377"/>
      <c r="RQI34" s="377"/>
      <c r="RQJ34" s="377"/>
      <c r="RQK34" s="377"/>
      <c r="RQL34" s="377"/>
      <c r="RQM34" s="377"/>
      <c r="RQN34" s="377"/>
      <c r="RQO34" s="377"/>
      <c r="RQP34" s="377"/>
      <c r="RQQ34" s="377"/>
      <c r="RQR34" s="377"/>
      <c r="RQS34" s="377"/>
      <c r="RQT34" s="377"/>
      <c r="RQU34" s="377"/>
      <c r="RQV34" s="377"/>
      <c r="RQW34" s="377"/>
      <c r="RQX34" s="377"/>
      <c r="RQY34" s="377"/>
      <c r="RQZ34" s="377"/>
      <c r="RRA34" s="377"/>
      <c r="RRB34" s="377"/>
      <c r="RRC34" s="377"/>
      <c r="RRD34" s="377"/>
      <c r="RRE34" s="377"/>
      <c r="RRF34" s="377"/>
      <c r="RRG34" s="377"/>
      <c r="RRH34" s="377"/>
      <c r="RRI34" s="377"/>
      <c r="RRJ34" s="377"/>
      <c r="RRK34" s="377"/>
      <c r="RRL34" s="377"/>
      <c r="RRM34" s="377"/>
      <c r="RRN34" s="377"/>
      <c r="RRO34" s="377"/>
      <c r="RRP34" s="377"/>
      <c r="RRQ34" s="377"/>
      <c r="RRR34" s="377"/>
      <c r="RRS34" s="377"/>
      <c r="RRT34" s="377"/>
      <c r="RRU34" s="377"/>
      <c r="RRV34" s="377"/>
      <c r="RRW34" s="377"/>
      <c r="RRX34" s="377"/>
      <c r="RRY34" s="377"/>
      <c r="RRZ34" s="377"/>
      <c r="RSA34" s="377"/>
      <c r="RSB34" s="377"/>
      <c r="RSC34" s="377"/>
      <c r="RSD34" s="377"/>
      <c r="RSE34" s="377"/>
      <c r="RSF34" s="377"/>
      <c r="RSG34" s="377"/>
      <c r="RSH34" s="377"/>
      <c r="RSI34" s="377"/>
      <c r="RSJ34" s="377"/>
      <c r="RSK34" s="377"/>
      <c r="RSL34" s="377"/>
      <c r="RSM34" s="377"/>
      <c r="RSN34" s="377"/>
      <c r="RSO34" s="377"/>
      <c r="RSP34" s="377"/>
      <c r="RSQ34" s="377"/>
      <c r="RSR34" s="377"/>
      <c r="RSS34" s="377"/>
      <c r="RST34" s="377"/>
      <c r="RSU34" s="377"/>
      <c r="RSV34" s="377"/>
      <c r="RSW34" s="377"/>
      <c r="RSX34" s="377"/>
      <c r="RSY34" s="377"/>
      <c r="RSZ34" s="377"/>
      <c r="RTA34" s="377"/>
      <c r="RTB34" s="377"/>
      <c r="RTC34" s="377"/>
      <c r="RTD34" s="377"/>
      <c r="RTE34" s="377"/>
      <c r="RTF34" s="377"/>
      <c r="RTG34" s="377"/>
      <c r="RTH34" s="377"/>
      <c r="RTI34" s="377"/>
      <c r="RTJ34" s="377"/>
      <c r="RTK34" s="377"/>
      <c r="RTL34" s="377"/>
      <c r="RTM34" s="377"/>
      <c r="RTN34" s="377"/>
      <c r="RTO34" s="377"/>
      <c r="RTP34" s="377"/>
      <c r="RTQ34" s="377"/>
      <c r="RTR34" s="377"/>
      <c r="RTS34" s="377"/>
      <c r="RTT34" s="377"/>
      <c r="RTU34" s="377"/>
      <c r="RTV34" s="377"/>
      <c r="RTW34" s="377"/>
      <c r="RTX34" s="377"/>
      <c r="RTY34" s="377"/>
      <c r="RTZ34" s="377"/>
      <c r="RUA34" s="377"/>
      <c r="RUB34" s="377"/>
      <c r="RUC34" s="377"/>
      <c r="RUD34" s="377"/>
      <c r="RUE34" s="377"/>
      <c r="RUF34" s="377"/>
      <c r="RUG34" s="377"/>
      <c r="RUH34" s="377"/>
      <c r="RUI34" s="377"/>
      <c r="RUJ34" s="377"/>
      <c r="RUK34" s="377"/>
      <c r="RUL34" s="377"/>
      <c r="RUM34" s="377"/>
      <c r="RUN34" s="377"/>
      <c r="RUO34" s="377"/>
      <c r="RUP34" s="377"/>
      <c r="RUQ34" s="377"/>
      <c r="RUR34" s="377"/>
      <c r="RUS34" s="377"/>
      <c r="RUT34" s="377"/>
      <c r="RUU34" s="377"/>
      <c r="RUV34" s="377"/>
      <c r="RUW34" s="377"/>
      <c r="RUX34" s="377"/>
      <c r="RUY34" s="377"/>
      <c r="RUZ34" s="377"/>
      <c r="RVA34" s="377"/>
      <c r="RVB34" s="377"/>
      <c r="RVC34" s="377"/>
      <c r="RVD34" s="377"/>
      <c r="RVE34" s="377"/>
      <c r="RVF34" s="377"/>
      <c r="RVG34" s="377"/>
      <c r="RVH34" s="377"/>
      <c r="RVI34" s="377"/>
      <c r="RVJ34" s="377"/>
      <c r="RVK34" s="377"/>
      <c r="RVL34" s="377"/>
      <c r="RVM34" s="377"/>
      <c r="RVN34" s="377"/>
      <c r="RVO34" s="377"/>
      <c r="RVP34" s="377"/>
      <c r="RVQ34" s="377"/>
      <c r="RVR34" s="377"/>
      <c r="RVS34" s="377"/>
      <c r="RVT34" s="377"/>
      <c r="RVU34" s="377"/>
      <c r="RVV34" s="377"/>
      <c r="RVW34" s="377"/>
      <c r="RVX34" s="377"/>
      <c r="RVY34" s="377"/>
      <c r="RVZ34" s="377"/>
      <c r="RWA34" s="377"/>
      <c r="RWB34" s="377"/>
      <c r="RWC34" s="377"/>
      <c r="RWD34" s="377"/>
      <c r="RWE34" s="377"/>
      <c r="RWF34" s="377"/>
      <c r="RWG34" s="377"/>
      <c r="RWH34" s="377"/>
      <c r="RWI34" s="377"/>
      <c r="RWJ34" s="377"/>
      <c r="RWK34" s="377"/>
      <c r="RWL34" s="377"/>
      <c r="RWM34" s="377"/>
      <c r="RWN34" s="377"/>
      <c r="RWO34" s="377"/>
      <c r="RWP34" s="377"/>
      <c r="RWQ34" s="377"/>
      <c r="RWR34" s="377"/>
      <c r="RWS34" s="377"/>
      <c r="RWT34" s="377"/>
      <c r="RWU34" s="377"/>
      <c r="RWV34" s="377"/>
      <c r="RWW34" s="377"/>
      <c r="RWX34" s="377"/>
      <c r="RWY34" s="377"/>
      <c r="RWZ34" s="377"/>
      <c r="RXA34" s="377"/>
      <c r="RXB34" s="377"/>
      <c r="RXC34" s="377"/>
      <c r="RXD34" s="377"/>
      <c r="RXE34" s="377"/>
      <c r="RXF34" s="377"/>
      <c r="RXG34" s="377"/>
      <c r="RXH34" s="377"/>
      <c r="RXI34" s="377"/>
      <c r="RXJ34" s="377"/>
      <c r="RXK34" s="377"/>
      <c r="RXL34" s="377"/>
      <c r="RXM34" s="377"/>
      <c r="RXN34" s="377"/>
      <c r="RXO34" s="377"/>
      <c r="RXP34" s="377"/>
      <c r="RXQ34" s="377"/>
      <c r="RXR34" s="377"/>
      <c r="RXS34" s="377"/>
      <c r="RXT34" s="377"/>
      <c r="RXU34" s="377"/>
      <c r="RXV34" s="377"/>
      <c r="RXW34" s="377"/>
      <c r="RXX34" s="377"/>
      <c r="RXY34" s="377"/>
      <c r="RXZ34" s="377"/>
      <c r="RYA34" s="377"/>
      <c r="RYB34" s="377"/>
      <c r="RYC34" s="377"/>
      <c r="RYD34" s="377"/>
      <c r="RYE34" s="377"/>
      <c r="RYF34" s="377"/>
      <c r="RYG34" s="377"/>
      <c r="RYH34" s="377"/>
      <c r="RYI34" s="377"/>
      <c r="RYJ34" s="377"/>
      <c r="RYK34" s="377"/>
      <c r="RYL34" s="377"/>
      <c r="RYM34" s="377"/>
      <c r="RYN34" s="377"/>
      <c r="RYO34" s="377"/>
      <c r="RYP34" s="377"/>
      <c r="RYQ34" s="377"/>
      <c r="RYR34" s="377"/>
      <c r="RYS34" s="377"/>
      <c r="RYT34" s="377"/>
      <c r="RYU34" s="377"/>
      <c r="RYV34" s="377"/>
      <c r="RYW34" s="377"/>
      <c r="RYX34" s="377"/>
      <c r="RYY34" s="377"/>
      <c r="RYZ34" s="377"/>
      <c r="RZA34" s="377"/>
      <c r="RZB34" s="377"/>
      <c r="RZC34" s="377"/>
      <c r="RZD34" s="377"/>
      <c r="RZE34" s="377"/>
      <c r="RZF34" s="377"/>
      <c r="RZG34" s="377"/>
      <c r="RZH34" s="377"/>
      <c r="RZI34" s="377"/>
      <c r="RZJ34" s="377"/>
      <c r="RZK34" s="377"/>
      <c r="RZL34" s="377"/>
      <c r="RZM34" s="377"/>
      <c r="RZN34" s="377"/>
      <c r="RZO34" s="377"/>
      <c r="RZP34" s="377"/>
      <c r="RZQ34" s="377"/>
      <c r="RZR34" s="377"/>
      <c r="RZS34" s="377"/>
      <c r="RZT34" s="377"/>
      <c r="RZU34" s="377"/>
      <c r="RZV34" s="377"/>
      <c r="RZW34" s="377"/>
      <c r="RZX34" s="377"/>
      <c r="RZY34" s="377"/>
      <c r="RZZ34" s="377"/>
      <c r="SAA34" s="377"/>
      <c r="SAB34" s="377"/>
      <c r="SAC34" s="377"/>
      <c r="SAD34" s="377"/>
      <c r="SAE34" s="377"/>
      <c r="SAF34" s="377"/>
      <c r="SAG34" s="377"/>
      <c r="SAH34" s="377"/>
      <c r="SAI34" s="377"/>
      <c r="SAJ34" s="377"/>
      <c r="SAK34" s="377"/>
      <c r="SAL34" s="377"/>
      <c r="SAM34" s="377"/>
      <c r="SAN34" s="377"/>
      <c r="SAO34" s="377"/>
      <c r="SAP34" s="377"/>
      <c r="SAQ34" s="377"/>
      <c r="SAR34" s="377"/>
      <c r="SAS34" s="377"/>
      <c r="SAT34" s="377"/>
      <c r="SAU34" s="377"/>
      <c r="SAV34" s="377"/>
      <c r="SAW34" s="377"/>
      <c r="SAX34" s="377"/>
      <c r="SAY34" s="377"/>
      <c r="SAZ34" s="377"/>
      <c r="SBA34" s="377"/>
      <c r="SBB34" s="377"/>
      <c r="SBC34" s="377"/>
      <c r="SBD34" s="377"/>
      <c r="SBE34" s="377"/>
      <c r="SBF34" s="377"/>
      <c r="SBG34" s="377"/>
      <c r="SBH34" s="377"/>
      <c r="SBI34" s="377"/>
      <c r="SBJ34" s="377"/>
      <c r="SBK34" s="377"/>
      <c r="SBL34" s="377"/>
      <c r="SBM34" s="377"/>
      <c r="SBN34" s="377"/>
      <c r="SBO34" s="377"/>
      <c r="SBP34" s="377"/>
      <c r="SBQ34" s="377"/>
      <c r="SBR34" s="377"/>
      <c r="SBS34" s="377"/>
      <c r="SBT34" s="377"/>
      <c r="SBU34" s="377"/>
      <c r="SBV34" s="377"/>
      <c r="SBW34" s="377"/>
      <c r="SBX34" s="377"/>
      <c r="SBY34" s="377"/>
      <c r="SBZ34" s="377"/>
      <c r="SCA34" s="377"/>
      <c r="SCB34" s="377"/>
      <c r="SCC34" s="377"/>
      <c r="SCD34" s="377"/>
      <c r="SCE34" s="377"/>
      <c r="SCF34" s="377"/>
      <c r="SCG34" s="377"/>
      <c r="SCH34" s="377"/>
      <c r="SCI34" s="377"/>
      <c r="SCJ34" s="377"/>
      <c r="SCK34" s="377"/>
      <c r="SCL34" s="377"/>
      <c r="SCM34" s="377"/>
      <c r="SCN34" s="377"/>
      <c r="SCO34" s="377"/>
      <c r="SCP34" s="377"/>
      <c r="SCQ34" s="377"/>
      <c r="SCR34" s="377"/>
      <c r="SCS34" s="377"/>
      <c r="SCT34" s="377"/>
      <c r="SCU34" s="377"/>
      <c r="SCV34" s="377"/>
      <c r="SCW34" s="377"/>
      <c r="SCX34" s="377"/>
      <c r="SCY34" s="377"/>
      <c r="SCZ34" s="377"/>
      <c r="SDA34" s="377"/>
      <c r="SDB34" s="377"/>
      <c r="SDC34" s="377"/>
      <c r="SDD34" s="377"/>
      <c r="SDE34" s="377"/>
      <c r="SDF34" s="377"/>
      <c r="SDG34" s="377"/>
      <c r="SDH34" s="377"/>
      <c r="SDI34" s="377"/>
      <c r="SDJ34" s="377"/>
      <c r="SDK34" s="377"/>
      <c r="SDL34" s="377"/>
      <c r="SDM34" s="377"/>
      <c r="SDN34" s="377"/>
      <c r="SDO34" s="377"/>
      <c r="SDP34" s="377"/>
      <c r="SDQ34" s="377"/>
      <c r="SDR34" s="377"/>
      <c r="SDS34" s="377"/>
      <c r="SDT34" s="377"/>
      <c r="SDU34" s="377"/>
      <c r="SDV34" s="377"/>
      <c r="SDW34" s="377"/>
      <c r="SDX34" s="377"/>
      <c r="SDY34" s="377"/>
      <c r="SDZ34" s="377"/>
      <c r="SEA34" s="377"/>
      <c r="SEB34" s="377"/>
      <c r="SEC34" s="377"/>
      <c r="SED34" s="377"/>
      <c r="SEE34" s="377"/>
      <c r="SEF34" s="377"/>
      <c r="SEG34" s="377"/>
      <c r="SEH34" s="377"/>
      <c r="SEI34" s="377"/>
      <c r="SEJ34" s="377"/>
      <c r="SEK34" s="377"/>
      <c r="SEL34" s="377"/>
      <c r="SEM34" s="377"/>
      <c r="SEN34" s="377"/>
      <c r="SEO34" s="377"/>
      <c r="SEP34" s="377"/>
      <c r="SEQ34" s="377"/>
      <c r="SER34" s="377"/>
      <c r="SES34" s="377"/>
      <c r="SET34" s="377"/>
      <c r="SEU34" s="377"/>
      <c r="SEV34" s="377"/>
      <c r="SEW34" s="377"/>
      <c r="SEX34" s="377"/>
      <c r="SEY34" s="377"/>
      <c r="SEZ34" s="377"/>
      <c r="SFA34" s="377"/>
      <c r="SFB34" s="377"/>
      <c r="SFC34" s="377"/>
      <c r="SFD34" s="377"/>
      <c r="SFE34" s="377"/>
      <c r="SFF34" s="377"/>
      <c r="SFG34" s="377"/>
      <c r="SFH34" s="377"/>
      <c r="SFI34" s="377"/>
      <c r="SFJ34" s="377"/>
      <c r="SFK34" s="377"/>
      <c r="SFL34" s="377"/>
      <c r="SFM34" s="377"/>
      <c r="SFN34" s="377"/>
      <c r="SFO34" s="377"/>
      <c r="SFP34" s="377"/>
      <c r="SFQ34" s="377"/>
      <c r="SFR34" s="377"/>
      <c r="SFS34" s="377"/>
      <c r="SFT34" s="377"/>
      <c r="SFU34" s="377"/>
      <c r="SFV34" s="377"/>
      <c r="SFW34" s="377"/>
      <c r="SFX34" s="377"/>
      <c r="SFY34" s="377"/>
      <c r="SFZ34" s="377"/>
      <c r="SGA34" s="377"/>
      <c r="SGB34" s="377"/>
      <c r="SGC34" s="377"/>
      <c r="SGD34" s="377"/>
      <c r="SGE34" s="377"/>
      <c r="SGF34" s="377"/>
      <c r="SGG34" s="377"/>
      <c r="SGH34" s="377"/>
      <c r="SGI34" s="377"/>
      <c r="SGJ34" s="377"/>
      <c r="SGK34" s="377"/>
      <c r="SGL34" s="377"/>
      <c r="SGM34" s="377"/>
      <c r="SGN34" s="377"/>
      <c r="SGO34" s="377"/>
      <c r="SGP34" s="377"/>
      <c r="SGQ34" s="377"/>
      <c r="SGR34" s="377"/>
      <c r="SGS34" s="377"/>
      <c r="SGT34" s="377"/>
      <c r="SGU34" s="377"/>
      <c r="SGV34" s="377"/>
      <c r="SGW34" s="377"/>
      <c r="SGX34" s="377"/>
      <c r="SGY34" s="377"/>
      <c r="SGZ34" s="377"/>
      <c r="SHA34" s="377"/>
      <c r="SHB34" s="377"/>
      <c r="SHC34" s="377"/>
      <c r="SHD34" s="377"/>
      <c r="SHE34" s="377"/>
      <c r="SHF34" s="377"/>
      <c r="SHG34" s="377"/>
      <c r="SHH34" s="377"/>
      <c r="SHI34" s="377"/>
      <c r="SHJ34" s="377"/>
      <c r="SHK34" s="377"/>
      <c r="SHL34" s="377"/>
      <c r="SHM34" s="377"/>
      <c r="SHN34" s="377"/>
      <c r="SHO34" s="377"/>
      <c r="SHP34" s="377"/>
      <c r="SHQ34" s="377"/>
      <c r="SHR34" s="377"/>
      <c r="SHS34" s="377"/>
      <c r="SHT34" s="377"/>
      <c r="SHU34" s="377"/>
      <c r="SHV34" s="377"/>
      <c r="SHW34" s="377"/>
      <c r="SHX34" s="377"/>
      <c r="SHY34" s="377"/>
      <c r="SHZ34" s="377"/>
      <c r="SIA34" s="377"/>
      <c r="SIB34" s="377"/>
      <c r="SIC34" s="377"/>
      <c r="SID34" s="377"/>
      <c r="SIE34" s="377"/>
      <c r="SIF34" s="377"/>
      <c r="SIG34" s="377"/>
      <c r="SIH34" s="377"/>
      <c r="SII34" s="377"/>
      <c r="SIJ34" s="377"/>
      <c r="SIK34" s="377"/>
      <c r="SIL34" s="377"/>
      <c r="SIM34" s="377"/>
      <c r="SIN34" s="377"/>
      <c r="SIO34" s="377"/>
      <c r="SIP34" s="377"/>
      <c r="SIQ34" s="377"/>
      <c r="SIR34" s="377"/>
      <c r="SIS34" s="377"/>
      <c r="SIT34" s="377"/>
      <c r="SIU34" s="377"/>
      <c r="SIV34" s="377"/>
      <c r="SIW34" s="377"/>
      <c r="SIX34" s="377"/>
      <c r="SIY34" s="377"/>
      <c r="SIZ34" s="377"/>
      <c r="SJA34" s="377"/>
      <c r="SJB34" s="377"/>
      <c r="SJC34" s="377"/>
      <c r="SJD34" s="377"/>
      <c r="SJE34" s="377"/>
      <c r="SJF34" s="377"/>
      <c r="SJG34" s="377"/>
      <c r="SJH34" s="377"/>
      <c r="SJI34" s="377"/>
      <c r="SJJ34" s="377"/>
      <c r="SJK34" s="377"/>
      <c r="SJL34" s="377"/>
      <c r="SJM34" s="377"/>
      <c r="SJN34" s="377"/>
      <c r="SJO34" s="377"/>
      <c r="SJP34" s="377"/>
      <c r="SJQ34" s="377"/>
      <c r="SJR34" s="377"/>
      <c r="SJS34" s="377"/>
      <c r="SJT34" s="377"/>
      <c r="SJU34" s="377"/>
      <c r="SJV34" s="377"/>
      <c r="SJW34" s="377"/>
      <c r="SJX34" s="377"/>
      <c r="SJY34" s="377"/>
      <c r="SJZ34" s="377"/>
      <c r="SKA34" s="377"/>
      <c r="SKB34" s="377"/>
      <c r="SKC34" s="377"/>
      <c r="SKD34" s="377"/>
      <c r="SKE34" s="377"/>
      <c r="SKF34" s="377"/>
      <c r="SKG34" s="377"/>
      <c r="SKH34" s="377"/>
      <c r="SKI34" s="377"/>
      <c r="SKJ34" s="377"/>
      <c r="SKK34" s="377"/>
      <c r="SKL34" s="377"/>
      <c r="SKM34" s="377"/>
      <c r="SKN34" s="377"/>
      <c r="SKO34" s="377"/>
      <c r="SKP34" s="377"/>
      <c r="SKQ34" s="377"/>
      <c r="SKR34" s="377"/>
      <c r="SKS34" s="377"/>
      <c r="SKT34" s="377"/>
      <c r="SKU34" s="377"/>
      <c r="SKV34" s="377"/>
      <c r="SKW34" s="377"/>
      <c r="SKX34" s="377"/>
      <c r="SKY34" s="377"/>
      <c r="SKZ34" s="377"/>
      <c r="SLA34" s="377"/>
      <c r="SLB34" s="377"/>
      <c r="SLC34" s="377"/>
      <c r="SLD34" s="377"/>
      <c r="SLE34" s="377"/>
      <c r="SLF34" s="377"/>
      <c r="SLG34" s="377"/>
      <c r="SLH34" s="377"/>
      <c r="SLI34" s="377"/>
      <c r="SLJ34" s="377"/>
      <c r="SLK34" s="377"/>
      <c r="SLL34" s="377"/>
      <c r="SLM34" s="377"/>
      <c r="SLN34" s="377"/>
      <c r="SLO34" s="377"/>
      <c r="SLP34" s="377"/>
      <c r="SLQ34" s="377"/>
      <c r="SLR34" s="377"/>
      <c r="SLS34" s="377"/>
      <c r="SLT34" s="377"/>
      <c r="SLU34" s="377"/>
      <c r="SLV34" s="377"/>
      <c r="SLW34" s="377"/>
      <c r="SLX34" s="377"/>
      <c r="SLY34" s="377"/>
      <c r="SLZ34" s="377"/>
      <c r="SMA34" s="377"/>
      <c r="SMB34" s="377"/>
      <c r="SMC34" s="377"/>
      <c r="SMD34" s="377"/>
      <c r="SME34" s="377"/>
      <c r="SMF34" s="377"/>
      <c r="SMG34" s="377"/>
      <c r="SMH34" s="377"/>
      <c r="SMI34" s="377"/>
      <c r="SMJ34" s="377"/>
      <c r="SMK34" s="377"/>
      <c r="SML34" s="377"/>
      <c r="SMM34" s="377"/>
      <c r="SMN34" s="377"/>
      <c r="SMO34" s="377"/>
      <c r="SMP34" s="377"/>
      <c r="SMQ34" s="377"/>
      <c r="SMR34" s="377"/>
      <c r="SMS34" s="377"/>
      <c r="SMT34" s="377"/>
      <c r="SMU34" s="377"/>
      <c r="SMV34" s="377"/>
      <c r="SMW34" s="377"/>
      <c r="SMX34" s="377"/>
      <c r="SMY34" s="377"/>
      <c r="SMZ34" s="377"/>
      <c r="SNA34" s="377"/>
      <c r="SNB34" s="377"/>
      <c r="SNC34" s="377"/>
      <c r="SND34" s="377"/>
      <c r="SNE34" s="377"/>
      <c r="SNF34" s="377"/>
      <c r="SNG34" s="377"/>
      <c r="SNH34" s="377"/>
      <c r="SNI34" s="377"/>
      <c r="SNJ34" s="377"/>
      <c r="SNK34" s="377"/>
      <c r="SNL34" s="377"/>
      <c r="SNM34" s="377"/>
      <c r="SNN34" s="377"/>
      <c r="SNO34" s="377"/>
      <c r="SNP34" s="377"/>
      <c r="SNQ34" s="377"/>
      <c r="SNR34" s="377"/>
      <c r="SNS34" s="377"/>
      <c r="SNT34" s="377"/>
      <c r="SNU34" s="377"/>
      <c r="SNV34" s="377"/>
      <c r="SNW34" s="377"/>
      <c r="SNX34" s="377"/>
      <c r="SNY34" s="377"/>
      <c r="SNZ34" s="377"/>
      <c r="SOA34" s="377"/>
      <c r="SOB34" s="377"/>
      <c r="SOC34" s="377"/>
      <c r="SOD34" s="377"/>
      <c r="SOE34" s="377"/>
      <c r="SOF34" s="377"/>
      <c r="SOG34" s="377"/>
      <c r="SOH34" s="377"/>
      <c r="SOI34" s="377"/>
      <c r="SOJ34" s="377"/>
      <c r="SOK34" s="377"/>
      <c r="SOL34" s="377"/>
      <c r="SOM34" s="377"/>
      <c r="SON34" s="377"/>
      <c r="SOO34" s="377"/>
      <c r="SOP34" s="377"/>
      <c r="SOQ34" s="377"/>
      <c r="SOR34" s="377"/>
      <c r="SOS34" s="377"/>
      <c r="SOT34" s="377"/>
      <c r="SOU34" s="377"/>
      <c r="SOV34" s="377"/>
      <c r="SOW34" s="377"/>
      <c r="SOX34" s="377"/>
      <c r="SOY34" s="377"/>
      <c r="SOZ34" s="377"/>
      <c r="SPA34" s="377"/>
      <c r="SPB34" s="377"/>
      <c r="SPC34" s="377"/>
      <c r="SPD34" s="377"/>
      <c r="SPE34" s="377"/>
      <c r="SPF34" s="377"/>
      <c r="SPG34" s="377"/>
      <c r="SPH34" s="377"/>
      <c r="SPI34" s="377"/>
      <c r="SPJ34" s="377"/>
      <c r="SPK34" s="377"/>
      <c r="SPL34" s="377"/>
      <c r="SPM34" s="377"/>
      <c r="SPN34" s="377"/>
      <c r="SPO34" s="377"/>
      <c r="SPP34" s="377"/>
      <c r="SPQ34" s="377"/>
      <c r="SPR34" s="377"/>
      <c r="SPS34" s="377"/>
      <c r="SPT34" s="377"/>
      <c r="SPU34" s="377"/>
      <c r="SPV34" s="377"/>
      <c r="SPW34" s="377"/>
      <c r="SPX34" s="377"/>
      <c r="SPY34" s="377"/>
      <c r="SPZ34" s="377"/>
      <c r="SQA34" s="377"/>
      <c r="SQB34" s="377"/>
      <c r="SQC34" s="377"/>
      <c r="SQD34" s="377"/>
      <c r="SQE34" s="377"/>
      <c r="SQF34" s="377"/>
      <c r="SQG34" s="377"/>
      <c r="SQH34" s="377"/>
      <c r="SQI34" s="377"/>
      <c r="SQJ34" s="377"/>
      <c r="SQK34" s="377"/>
      <c r="SQL34" s="377"/>
      <c r="SQM34" s="377"/>
      <c r="SQN34" s="377"/>
      <c r="SQO34" s="377"/>
      <c r="SQP34" s="377"/>
      <c r="SQQ34" s="377"/>
      <c r="SQR34" s="377"/>
      <c r="SQS34" s="377"/>
      <c r="SQT34" s="377"/>
      <c r="SQU34" s="377"/>
      <c r="SQV34" s="377"/>
      <c r="SQW34" s="377"/>
      <c r="SQX34" s="377"/>
      <c r="SQY34" s="377"/>
      <c r="SQZ34" s="377"/>
      <c r="SRA34" s="377"/>
      <c r="SRB34" s="377"/>
      <c r="SRC34" s="377"/>
      <c r="SRD34" s="377"/>
      <c r="SRE34" s="377"/>
      <c r="SRF34" s="377"/>
      <c r="SRG34" s="377"/>
      <c r="SRH34" s="377"/>
      <c r="SRI34" s="377"/>
      <c r="SRJ34" s="377"/>
      <c r="SRK34" s="377"/>
      <c r="SRL34" s="377"/>
      <c r="SRM34" s="377"/>
      <c r="SRN34" s="377"/>
      <c r="SRO34" s="377"/>
      <c r="SRP34" s="377"/>
      <c r="SRQ34" s="377"/>
      <c r="SRR34" s="377"/>
      <c r="SRS34" s="377"/>
      <c r="SRT34" s="377"/>
      <c r="SRU34" s="377"/>
      <c r="SRV34" s="377"/>
      <c r="SRW34" s="377"/>
      <c r="SRX34" s="377"/>
      <c r="SRY34" s="377"/>
      <c r="SRZ34" s="377"/>
      <c r="SSA34" s="377"/>
      <c r="SSB34" s="377"/>
      <c r="SSC34" s="377"/>
      <c r="SSD34" s="377"/>
      <c r="SSE34" s="377"/>
      <c r="SSF34" s="377"/>
      <c r="SSG34" s="377"/>
      <c r="SSH34" s="377"/>
      <c r="SSI34" s="377"/>
      <c r="SSJ34" s="377"/>
      <c r="SSK34" s="377"/>
      <c r="SSL34" s="377"/>
      <c r="SSM34" s="377"/>
      <c r="SSN34" s="377"/>
      <c r="SSO34" s="377"/>
      <c r="SSP34" s="377"/>
      <c r="SSQ34" s="377"/>
      <c r="SSR34" s="377"/>
      <c r="SSS34" s="377"/>
      <c r="SST34" s="377"/>
      <c r="SSU34" s="377"/>
      <c r="SSV34" s="377"/>
      <c r="SSW34" s="377"/>
      <c r="SSX34" s="377"/>
      <c r="SSY34" s="377"/>
      <c r="SSZ34" s="377"/>
      <c r="STA34" s="377"/>
      <c r="STB34" s="377"/>
      <c r="STC34" s="377"/>
      <c r="STD34" s="377"/>
      <c r="STE34" s="377"/>
      <c r="STF34" s="377"/>
      <c r="STG34" s="377"/>
      <c r="STH34" s="377"/>
      <c r="STI34" s="377"/>
      <c r="STJ34" s="377"/>
      <c r="STK34" s="377"/>
      <c r="STL34" s="377"/>
      <c r="STM34" s="377"/>
      <c r="STN34" s="377"/>
      <c r="STO34" s="377"/>
      <c r="STP34" s="377"/>
      <c r="STQ34" s="377"/>
      <c r="STR34" s="377"/>
      <c r="STS34" s="377"/>
      <c r="STT34" s="377"/>
      <c r="STU34" s="377"/>
      <c r="STV34" s="377"/>
      <c r="STW34" s="377"/>
      <c r="STX34" s="377"/>
      <c r="STY34" s="377"/>
      <c r="STZ34" s="377"/>
      <c r="SUA34" s="377"/>
      <c r="SUB34" s="377"/>
      <c r="SUC34" s="377"/>
      <c r="SUD34" s="377"/>
      <c r="SUE34" s="377"/>
      <c r="SUF34" s="377"/>
      <c r="SUG34" s="377"/>
      <c r="SUH34" s="377"/>
      <c r="SUI34" s="377"/>
      <c r="SUJ34" s="377"/>
      <c r="SUK34" s="377"/>
      <c r="SUL34" s="377"/>
      <c r="SUM34" s="377"/>
      <c r="SUN34" s="377"/>
      <c r="SUO34" s="377"/>
      <c r="SUP34" s="377"/>
      <c r="SUQ34" s="377"/>
      <c r="SUR34" s="377"/>
      <c r="SUS34" s="377"/>
      <c r="SUT34" s="377"/>
      <c r="SUU34" s="377"/>
      <c r="SUV34" s="377"/>
      <c r="SUW34" s="377"/>
      <c r="SUX34" s="377"/>
      <c r="SUY34" s="377"/>
      <c r="SUZ34" s="377"/>
      <c r="SVA34" s="377"/>
      <c r="SVB34" s="377"/>
      <c r="SVC34" s="377"/>
      <c r="SVD34" s="377"/>
      <c r="SVE34" s="377"/>
      <c r="SVF34" s="377"/>
      <c r="SVG34" s="377"/>
      <c r="SVH34" s="377"/>
      <c r="SVI34" s="377"/>
      <c r="SVJ34" s="377"/>
      <c r="SVK34" s="377"/>
      <c r="SVL34" s="377"/>
      <c r="SVM34" s="377"/>
      <c r="SVN34" s="377"/>
      <c r="SVO34" s="377"/>
      <c r="SVP34" s="377"/>
      <c r="SVQ34" s="377"/>
      <c r="SVR34" s="377"/>
      <c r="SVS34" s="377"/>
      <c r="SVT34" s="377"/>
      <c r="SVU34" s="377"/>
      <c r="SVV34" s="377"/>
      <c r="SVW34" s="377"/>
      <c r="SVX34" s="377"/>
      <c r="SVY34" s="377"/>
      <c r="SVZ34" s="377"/>
      <c r="SWA34" s="377"/>
      <c r="SWB34" s="377"/>
      <c r="SWC34" s="377"/>
      <c r="SWD34" s="377"/>
      <c r="SWE34" s="377"/>
      <c r="SWF34" s="377"/>
      <c r="SWG34" s="377"/>
      <c r="SWH34" s="377"/>
      <c r="SWI34" s="377"/>
      <c r="SWJ34" s="377"/>
      <c r="SWK34" s="377"/>
      <c r="SWL34" s="377"/>
      <c r="SWM34" s="377"/>
      <c r="SWN34" s="377"/>
      <c r="SWO34" s="377"/>
      <c r="SWP34" s="377"/>
      <c r="SWQ34" s="377"/>
      <c r="SWR34" s="377"/>
      <c r="SWS34" s="377"/>
      <c r="SWT34" s="377"/>
      <c r="SWU34" s="377"/>
      <c r="SWV34" s="377"/>
      <c r="SWW34" s="377"/>
      <c r="SWX34" s="377"/>
      <c r="SWY34" s="377"/>
      <c r="SWZ34" s="377"/>
      <c r="SXA34" s="377"/>
      <c r="SXB34" s="377"/>
      <c r="SXC34" s="377"/>
      <c r="SXD34" s="377"/>
      <c r="SXE34" s="377"/>
      <c r="SXF34" s="377"/>
      <c r="SXG34" s="377"/>
      <c r="SXH34" s="377"/>
      <c r="SXI34" s="377"/>
      <c r="SXJ34" s="377"/>
      <c r="SXK34" s="377"/>
      <c r="SXL34" s="377"/>
      <c r="SXM34" s="377"/>
      <c r="SXN34" s="377"/>
      <c r="SXO34" s="377"/>
      <c r="SXP34" s="377"/>
      <c r="SXQ34" s="377"/>
      <c r="SXR34" s="377"/>
      <c r="SXS34" s="377"/>
      <c r="SXT34" s="377"/>
      <c r="SXU34" s="377"/>
      <c r="SXV34" s="377"/>
      <c r="SXW34" s="377"/>
      <c r="SXX34" s="377"/>
      <c r="SXY34" s="377"/>
      <c r="SXZ34" s="377"/>
      <c r="SYA34" s="377"/>
      <c r="SYB34" s="377"/>
      <c r="SYC34" s="377"/>
      <c r="SYD34" s="377"/>
      <c r="SYE34" s="377"/>
      <c r="SYF34" s="377"/>
      <c r="SYG34" s="377"/>
      <c r="SYH34" s="377"/>
      <c r="SYI34" s="377"/>
      <c r="SYJ34" s="377"/>
      <c r="SYK34" s="377"/>
      <c r="SYL34" s="377"/>
      <c r="SYM34" s="377"/>
      <c r="SYN34" s="377"/>
      <c r="SYO34" s="377"/>
      <c r="SYP34" s="377"/>
      <c r="SYQ34" s="377"/>
      <c r="SYR34" s="377"/>
      <c r="SYS34" s="377"/>
      <c r="SYT34" s="377"/>
      <c r="SYU34" s="377"/>
      <c r="SYV34" s="377"/>
      <c r="SYW34" s="377"/>
      <c r="SYX34" s="377"/>
      <c r="SYY34" s="377"/>
      <c r="SYZ34" s="377"/>
      <c r="SZA34" s="377"/>
      <c r="SZB34" s="377"/>
      <c r="SZC34" s="377"/>
      <c r="SZD34" s="377"/>
      <c r="SZE34" s="377"/>
      <c r="SZF34" s="377"/>
      <c r="SZG34" s="377"/>
      <c r="SZH34" s="377"/>
      <c r="SZI34" s="377"/>
      <c r="SZJ34" s="377"/>
      <c r="SZK34" s="377"/>
      <c r="SZL34" s="377"/>
      <c r="SZM34" s="377"/>
      <c r="SZN34" s="377"/>
      <c r="SZO34" s="377"/>
      <c r="SZP34" s="377"/>
      <c r="SZQ34" s="377"/>
      <c r="SZR34" s="377"/>
      <c r="SZS34" s="377"/>
      <c r="SZT34" s="377"/>
      <c r="SZU34" s="377"/>
      <c r="SZV34" s="377"/>
      <c r="SZW34" s="377"/>
      <c r="SZX34" s="377"/>
      <c r="SZY34" s="377"/>
      <c r="SZZ34" s="377"/>
      <c r="TAA34" s="377"/>
      <c r="TAB34" s="377"/>
      <c r="TAC34" s="377"/>
      <c r="TAD34" s="377"/>
      <c r="TAE34" s="377"/>
      <c r="TAF34" s="377"/>
      <c r="TAG34" s="377"/>
      <c r="TAH34" s="377"/>
      <c r="TAI34" s="377"/>
      <c r="TAJ34" s="377"/>
      <c r="TAK34" s="377"/>
      <c r="TAL34" s="377"/>
      <c r="TAM34" s="377"/>
      <c r="TAN34" s="377"/>
      <c r="TAO34" s="377"/>
      <c r="TAP34" s="377"/>
      <c r="TAQ34" s="377"/>
      <c r="TAR34" s="377"/>
      <c r="TAS34" s="377"/>
      <c r="TAT34" s="377"/>
      <c r="TAU34" s="377"/>
      <c r="TAV34" s="377"/>
      <c r="TAW34" s="377"/>
      <c r="TAX34" s="377"/>
      <c r="TAY34" s="377"/>
      <c r="TAZ34" s="377"/>
      <c r="TBA34" s="377"/>
      <c r="TBB34" s="377"/>
      <c r="TBC34" s="377"/>
      <c r="TBD34" s="377"/>
      <c r="TBE34" s="377"/>
      <c r="TBF34" s="377"/>
      <c r="TBG34" s="377"/>
      <c r="TBH34" s="377"/>
      <c r="TBI34" s="377"/>
      <c r="TBJ34" s="377"/>
      <c r="TBK34" s="377"/>
      <c r="TBL34" s="377"/>
      <c r="TBM34" s="377"/>
      <c r="TBN34" s="377"/>
      <c r="TBO34" s="377"/>
      <c r="TBP34" s="377"/>
      <c r="TBQ34" s="377"/>
      <c r="TBR34" s="377"/>
      <c r="TBS34" s="377"/>
      <c r="TBT34" s="377"/>
      <c r="TBU34" s="377"/>
      <c r="TBV34" s="377"/>
      <c r="TBW34" s="377"/>
      <c r="TBX34" s="377"/>
      <c r="TBY34" s="377"/>
      <c r="TBZ34" s="377"/>
      <c r="TCA34" s="377"/>
      <c r="TCB34" s="377"/>
      <c r="TCC34" s="377"/>
      <c r="TCD34" s="377"/>
      <c r="TCE34" s="377"/>
      <c r="TCF34" s="377"/>
      <c r="TCG34" s="377"/>
      <c r="TCH34" s="377"/>
      <c r="TCI34" s="377"/>
      <c r="TCJ34" s="377"/>
      <c r="TCK34" s="377"/>
      <c r="TCL34" s="377"/>
      <c r="TCM34" s="377"/>
      <c r="TCN34" s="377"/>
      <c r="TCO34" s="377"/>
      <c r="TCP34" s="377"/>
      <c r="TCQ34" s="377"/>
      <c r="TCR34" s="377"/>
      <c r="TCS34" s="377"/>
      <c r="TCT34" s="377"/>
      <c r="TCU34" s="377"/>
      <c r="TCV34" s="377"/>
      <c r="TCW34" s="377"/>
      <c r="TCX34" s="377"/>
      <c r="TCY34" s="377"/>
      <c r="TCZ34" s="377"/>
      <c r="TDA34" s="377"/>
      <c r="TDB34" s="377"/>
      <c r="TDC34" s="377"/>
      <c r="TDD34" s="377"/>
      <c r="TDE34" s="377"/>
      <c r="TDF34" s="377"/>
      <c r="TDG34" s="377"/>
      <c r="TDH34" s="377"/>
      <c r="TDI34" s="377"/>
      <c r="TDJ34" s="377"/>
      <c r="TDK34" s="377"/>
      <c r="TDL34" s="377"/>
      <c r="TDM34" s="377"/>
      <c r="TDN34" s="377"/>
      <c r="TDO34" s="377"/>
      <c r="TDP34" s="377"/>
      <c r="TDQ34" s="377"/>
      <c r="TDR34" s="377"/>
      <c r="TDS34" s="377"/>
      <c r="TDT34" s="377"/>
      <c r="TDU34" s="377"/>
      <c r="TDV34" s="377"/>
      <c r="TDW34" s="377"/>
      <c r="TDX34" s="377"/>
      <c r="TDY34" s="377"/>
      <c r="TDZ34" s="377"/>
      <c r="TEA34" s="377"/>
      <c r="TEB34" s="377"/>
      <c r="TEC34" s="377"/>
      <c r="TED34" s="377"/>
      <c r="TEE34" s="377"/>
      <c r="TEF34" s="377"/>
      <c r="TEG34" s="377"/>
      <c r="TEH34" s="377"/>
      <c r="TEI34" s="377"/>
      <c r="TEJ34" s="377"/>
      <c r="TEK34" s="377"/>
      <c r="TEL34" s="377"/>
      <c r="TEM34" s="377"/>
      <c r="TEN34" s="377"/>
      <c r="TEO34" s="377"/>
      <c r="TEP34" s="377"/>
      <c r="TEQ34" s="377"/>
      <c r="TER34" s="377"/>
      <c r="TES34" s="377"/>
      <c r="TET34" s="377"/>
      <c r="TEU34" s="377"/>
      <c r="TEV34" s="377"/>
      <c r="TEW34" s="377"/>
      <c r="TEX34" s="377"/>
      <c r="TEY34" s="377"/>
      <c r="TEZ34" s="377"/>
      <c r="TFA34" s="377"/>
      <c r="TFB34" s="377"/>
      <c r="TFC34" s="377"/>
      <c r="TFD34" s="377"/>
      <c r="TFE34" s="377"/>
      <c r="TFF34" s="377"/>
      <c r="TFG34" s="377"/>
      <c r="TFH34" s="377"/>
      <c r="TFI34" s="377"/>
      <c r="TFJ34" s="377"/>
      <c r="TFK34" s="377"/>
      <c r="TFL34" s="377"/>
      <c r="TFM34" s="377"/>
      <c r="TFN34" s="377"/>
      <c r="TFO34" s="377"/>
      <c r="TFP34" s="377"/>
      <c r="TFQ34" s="377"/>
      <c r="TFR34" s="377"/>
      <c r="TFS34" s="377"/>
      <c r="TFT34" s="377"/>
      <c r="TFU34" s="377"/>
      <c r="TFV34" s="377"/>
      <c r="TFW34" s="377"/>
      <c r="TFX34" s="377"/>
      <c r="TFY34" s="377"/>
      <c r="TFZ34" s="377"/>
      <c r="TGA34" s="377"/>
      <c r="TGB34" s="377"/>
      <c r="TGC34" s="377"/>
      <c r="TGD34" s="377"/>
      <c r="TGE34" s="377"/>
      <c r="TGF34" s="377"/>
      <c r="TGG34" s="377"/>
      <c r="TGH34" s="377"/>
      <c r="TGI34" s="377"/>
      <c r="TGJ34" s="377"/>
      <c r="TGK34" s="377"/>
      <c r="TGL34" s="377"/>
      <c r="TGM34" s="377"/>
      <c r="TGN34" s="377"/>
      <c r="TGO34" s="377"/>
      <c r="TGP34" s="377"/>
      <c r="TGQ34" s="377"/>
      <c r="TGR34" s="377"/>
      <c r="TGS34" s="377"/>
      <c r="TGT34" s="377"/>
      <c r="TGU34" s="377"/>
      <c r="TGV34" s="377"/>
      <c r="TGW34" s="377"/>
      <c r="TGX34" s="377"/>
      <c r="TGY34" s="377"/>
      <c r="TGZ34" s="377"/>
      <c r="THA34" s="377"/>
      <c r="THB34" s="377"/>
      <c r="THC34" s="377"/>
      <c r="THD34" s="377"/>
      <c r="THE34" s="377"/>
      <c r="THF34" s="377"/>
      <c r="THG34" s="377"/>
      <c r="THH34" s="377"/>
      <c r="THI34" s="377"/>
      <c r="THJ34" s="377"/>
      <c r="THK34" s="377"/>
      <c r="THL34" s="377"/>
      <c r="THM34" s="377"/>
      <c r="THN34" s="377"/>
      <c r="THO34" s="377"/>
      <c r="THP34" s="377"/>
      <c r="THQ34" s="377"/>
      <c r="THR34" s="377"/>
      <c r="THS34" s="377"/>
      <c r="THT34" s="377"/>
      <c r="THU34" s="377"/>
      <c r="THV34" s="377"/>
      <c r="THW34" s="377"/>
      <c r="THX34" s="377"/>
      <c r="THY34" s="377"/>
      <c r="THZ34" s="377"/>
      <c r="TIA34" s="377"/>
      <c r="TIB34" s="377"/>
      <c r="TIC34" s="377"/>
      <c r="TID34" s="377"/>
      <c r="TIE34" s="377"/>
      <c r="TIF34" s="377"/>
      <c r="TIG34" s="377"/>
      <c r="TIH34" s="377"/>
      <c r="TII34" s="377"/>
      <c r="TIJ34" s="377"/>
      <c r="TIK34" s="377"/>
      <c r="TIL34" s="377"/>
      <c r="TIM34" s="377"/>
      <c r="TIN34" s="377"/>
      <c r="TIO34" s="377"/>
      <c r="TIP34" s="377"/>
      <c r="TIQ34" s="377"/>
      <c r="TIR34" s="377"/>
      <c r="TIS34" s="377"/>
      <c r="TIT34" s="377"/>
      <c r="TIU34" s="377"/>
      <c r="TIV34" s="377"/>
      <c r="TIW34" s="377"/>
      <c r="TIX34" s="377"/>
      <c r="TIY34" s="377"/>
      <c r="TIZ34" s="377"/>
      <c r="TJA34" s="377"/>
      <c r="TJB34" s="377"/>
      <c r="TJC34" s="377"/>
      <c r="TJD34" s="377"/>
      <c r="TJE34" s="377"/>
      <c r="TJF34" s="377"/>
      <c r="TJG34" s="377"/>
      <c r="TJH34" s="377"/>
      <c r="TJI34" s="377"/>
      <c r="TJJ34" s="377"/>
      <c r="TJK34" s="377"/>
      <c r="TJL34" s="377"/>
      <c r="TJM34" s="377"/>
      <c r="TJN34" s="377"/>
      <c r="TJO34" s="377"/>
      <c r="TJP34" s="377"/>
      <c r="TJQ34" s="377"/>
      <c r="TJR34" s="377"/>
      <c r="TJS34" s="377"/>
      <c r="TJT34" s="377"/>
      <c r="TJU34" s="377"/>
      <c r="TJV34" s="377"/>
      <c r="TJW34" s="377"/>
      <c r="TJX34" s="377"/>
      <c r="TJY34" s="377"/>
      <c r="TJZ34" s="377"/>
      <c r="TKA34" s="377"/>
      <c r="TKB34" s="377"/>
      <c r="TKC34" s="377"/>
      <c r="TKD34" s="377"/>
      <c r="TKE34" s="377"/>
      <c r="TKF34" s="377"/>
      <c r="TKG34" s="377"/>
      <c r="TKH34" s="377"/>
      <c r="TKI34" s="377"/>
      <c r="TKJ34" s="377"/>
      <c r="TKK34" s="377"/>
      <c r="TKL34" s="377"/>
      <c r="TKM34" s="377"/>
      <c r="TKN34" s="377"/>
      <c r="TKO34" s="377"/>
      <c r="TKP34" s="377"/>
      <c r="TKQ34" s="377"/>
      <c r="TKR34" s="377"/>
      <c r="TKS34" s="377"/>
      <c r="TKT34" s="377"/>
      <c r="TKU34" s="377"/>
      <c r="TKV34" s="377"/>
      <c r="TKW34" s="377"/>
      <c r="TKX34" s="377"/>
      <c r="TKY34" s="377"/>
      <c r="TKZ34" s="377"/>
      <c r="TLA34" s="377"/>
      <c r="TLB34" s="377"/>
      <c r="TLC34" s="377"/>
      <c r="TLD34" s="377"/>
      <c r="TLE34" s="377"/>
      <c r="TLF34" s="377"/>
      <c r="TLG34" s="377"/>
      <c r="TLH34" s="377"/>
      <c r="TLI34" s="377"/>
      <c r="TLJ34" s="377"/>
      <c r="TLK34" s="377"/>
      <c r="TLL34" s="377"/>
      <c r="TLM34" s="377"/>
      <c r="TLN34" s="377"/>
      <c r="TLO34" s="377"/>
      <c r="TLP34" s="377"/>
      <c r="TLQ34" s="377"/>
      <c r="TLR34" s="377"/>
      <c r="TLS34" s="377"/>
      <c r="TLT34" s="377"/>
      <c r="TLU34" s="377"/>
      <c r="TLV34" s="377"/>
      <c r="TLW34" s="377"/>
      <c r="TLX34" s="377"/>
      <c r="TLY34" s="377"/>
      <c r="TLZ34" s="377"/>
      <c r="TMA34" s="377"/>
      <c r="TMB34" s="377"/>
      <c r="TMC34" s="377"/>
      <c r="TMD34" s="377"/>
      <c r="TME34" s="377"/>
      <c r="TMF34" s="377"/>
      <c r="TMG34" s="377"/>
      <c r="TMH34" s="377"/>
      <c r="TMI34" s="377"/>
      <c r="TMJ34" s="377"/>
      <c r="TMK34" s="377"/>
      <c r="TML34" s="377"/>
      <c r="TMM34" s="377"/>
      <c r="TMN34" s="377"/>
      <c r="TMO34" s="377"/>
      <c r="TMP34" s="377"/>
      <c r="TMQ34" s="377"/>
      <c r="TMR34" s="377"/>
      <c r="TMS34" s="377"/>
      <c r="TMT34" s="377"/>
      <c r="TMU34" s="377"/>
      <c r="TMV34" s="377"/>
      <c r="TMW34" s="377"/>
      <c r="TMX34" s="377"/>
      <c r="TMY34" s="377"/>
      <c r="TMZ34" s="377"/>
      <c r="TNA34" s="377"/>
      <c r="TNB34" s="377"/>
      <c r="TNC34" s="377"/>
      <c r="TND34" s="377"/>
      <c r="TNE34" s="377"/>
      <c r="TNF34" s="377"/>
      <c r="TNG34" s="377"/>
      <c r="TNH34" s="377"/>
      <c r="TNI34" s="377"/>
      <c r="TNJ34" s="377"/>
      <c r="TNK34" s="377"/>
      <c r="TNL34" s="377"/>
      <c r="TNM34" s="377"/>
      <c r="TNN34" s="377"/>
      <c r="TNO34" s="377"/>
      <c r="TNP34" s="377"/>
      <c r="TNQ34" s="377"/>
      <c r="TNR34" s="377"/>
      <c r="TNS34" s="377"/>
      <c r="TNT34" s="377"/>
      <c r="TNU34" s="377"/>
      <c r="TNV34" s="377"/>
      <c r="TNW34" s="377"/>
      <c r="TNX34" s="377"/>
      <c r="TNY34" s="377"/>
      <c r="TNZ34" s="377"/>
      <c r="TOA34" s="377"/>
      <c r="TOB34" s="377"/>
      <c r="TOC34" s="377"/>
      <c r="TOD34" s="377"/>
      <c r="TOE34" s="377"/>
      <c r="TOF34" s="377"/>
      <c r="TOG34" s="377"/>
      <c r="TOH34" s="377"/>
      <c r="TOI34" s="377"/>
      <c r="TOJ34" s="377"/>
      <c r="TOK34" s="377"/>
      <c r="TOL34" s="377"/>
      <c r="TOM34" s="377"/>
      <c r="TON34" s="377"/>
      <c r="TOO34" s="377"/>
      <c r="TOP34" s="377"/>
      <c r="TOQ34" s="377"/>
      <c r="TOR34" s="377"/>
      <c r="TOS34" s="377"/>
      <c r="TOT34" s="377"/>
      <c r="TOU34" s="377"/>
      <c r="TOV34" s="377"/>
      <c r="TOW34" s="377"/>
      <c r="TOX34" s="377"/>
      <c r="TOY34" s="377"/>
      <c r="TOZ34" s="377"/>
      <c r="TPA34" s="377"/>
      <c r="TPB34" s="377"/>
      <c r="TPC34" s="377"/>
      <c r="TPD34" s="377"/>
      <c r="TPE34" s="377"/>
      <c r="TPF34" s="377"/>
      <c r="TPG34" s="377"/>
      <c r="TPH34" s="377"/>
      <c r="TPI34" s="377"/>
      <c r="TPJ34" s="377"/>
      <c r="TPK34" s="377"/>
      <c r="TPL34" s="377"/>
      <c r="TPM34" s="377"/>
      <c r="TPN34" s="377"/>
      <c r="TPO34" s="377"/>
      <c r="TPP34" s="377"/>
      <c r="TPQ34" s="377"/>
      <c r="TPR34" s="377"/>
      <c r="TPS34" s="377"/>
      <c r="TPT34" s="377"/>
      <c r="TPU34" s="377"/>
      <c r="TPV34" s="377"/>
      <c r="TPW34" s="377"/>
      <c r="TPX34" s="377"/>
      <c r="TPY34" s="377"/>
      <c r="TPZ34" s="377"/>
      <c r="TQA34" s="377"/>
      <c r="TQB34" s="377"/>
      <c r="TQC34" s="377"/>
      <c r="TQD34" s="377"/>
      <c r="TQE34" s="377"/>
      <c r="TQF34" s="377"/>
      <c r="TQG34" s="377"/>
      <c r="TQH34" s="377"/>
      <c r="TQI34" s="377"/>
      <c r="TQJ34" s="377"/>
      <c r="TQK34" s="377"/>
      <c r="TQL34" s="377"/>
      <c r="TQM34" s="377"/>
      <c r="TQN34" s="377"/>
      <c r="TQO34" s="377"/>
      <c r="TQP34" s="377"/>
      <c r="TQQ34" s="377"/>
      <c r="TQR34" s="377"/>
      <c r="TQS34" s="377"/>
      <c r="TQT34" s="377"/>
      <c r="TQU34" s="377"/>
      <c r="TQV34" s="377"/>
      <c r="TQW34" s="377"/>
      <c r="TQX34" s="377"/>
      <c r="TQY34" s="377"/>
      <c r="TQZ34" s="377"/>
      <c r="TRA34" s="377"/>
      <c r="TRB34" s="377"/>
      <c r="TRC34" s="377"/>
      <c r="TRD34" s="377"/>
      <c r="TRE34" s="377"/>
      <c r="TRF34" s="377"/>
      <c r="TRG34" s="377"/>
      <c r="TRH34" s="377"/>
      <c r="TRI34" s="377"/>
      <c r="TRJ34" s="377"/>
      <c r="TRK34" s="377"/>
      <c r="TRL34" s="377"/>
      <c r="TRM34" s="377"/>
      <c r="TRN34" s="377"/>
      <c r="TRO34" s="377"/>
      <c r="TRP34" s="377"/>
      <c r="TRQ34" s="377"/>
      <c r="TRR34" s="377"/>
      <c r="TRS34" s="377"/>
      <c r="TRT34" s="377"/>
      <c r="TRU34" s="377"/>
      <c r="TRV34" s="377"/>
      <c r="TRW34" s="377"/>
      <c r="TRX34" s="377"/>
      <c r="TRY34" s="377"/>
      <c r="TRZ34" s="377"/>
      <c r="TSA34" s="377"/>
      <c r="TSB34" s="377"/>
      <c r="TSC34" s="377"/>
      <c r="TSD34" s="377"/>
      <c r="TSE34" s="377"/>
      <c r="TSF34" s="377"/>
      <c r="TSG34" s="377"/>
      <c r="TSH34" s="377"/>
      <c r="TSI34" s="377"/>
      <c r="TSJ34" s="377"/>
      <c r="TSK34" s="377"/>
      <c r="TSL34" s="377"/>
      <c r="TSM34" s="377"/>
      <c r="TSN34" s="377"/>
      <c r="TSO34" s="377"/>
      <c r="TSP34" s="377"/>
      <c r="TSQ34" s="377"/>
      <c r="TSR34" s="377"/>
      <c r="TSS34" s="377"/>
      <c r="TST34" s="377"/>
      <c r="TSU34" s="377"/>
      <c r="TSV34" s="377"/>
      <c r="TSW34" s="377"/>
      <c r="TSX34" s="377"/>
      <c r="TSY34" s="377"/>
      <c r="TSZ34" s="377"/>
      <c r="TTA34" s="377"/>
      <c r="TTB34" s="377"/>
      <c r="TTC34" s="377"/>
      <c r="TTD34" s="377"/>
      <c r="TTE34" s="377"/>
      <c r="TTF34" s="377"/>
      <c r="TTG34" s="377"/>
      <c r="TTH34" s="377"/>
      <c r="TTI34" s="377"/>
      <c r="TTJ34" s="377"/>
      <c r="TTK34" s="377"/>
      <c r="TTL34" s="377"/>
      <c r="TTM34" s="377"/>
      <c r="TTN34" s="377"/>
      <c r="TTO34" s="377"/>
      <c r="TTP34" s="377"/>
      <c r="TTQ34" s="377"/>
      <c r="TTR34" s="377"/>
      <c r="TTS34" s="377"/>
      <c r="TTT34" s="377"/>
      <c r="TTU34" s="377"/>
      <c r="TTV34" s="377"/>
      <c r="TTW34" s="377"/>
      <c r="TTX34" s="377"/>
      <c r="TTY34" s="377"/>
      <c r="TTZ34" s="377"/>
      <c r="TUA34" s="377"/>
      <c r="TUB34" s="377"/>
      <c r="TUC34" s="377"/>
      <c r="TUD34" s="377"/>
      <c r="TUE34" s="377"/>
      <c r="TUF34" s="377"/>
      <c r="TUG34" s="377"/>
      <c r="TUH34" s="377"/>
      <c r="TUI34" s="377"/>
      <c r="TUJ34" s="377"/>
      <c r="TUK34" s="377"/>
      <c r="TUL34" s="377"/>
      <c r="TUM34" s="377"/>
      <c r="TUN34" s="377"/>
      <c r="TUO34" s="377"/>
      <c r="TUP34" s="377"/>
      <c r="TUQ34" s="377"/>
      <c r="TUR34" s="377"/>
      <c r="TUS34" s="377"/>
      <c r="TUT34" s="377"/>
      <c r="TUU34" s="377"/>
      <c r="TUV34" s="377"/>
      <c r="TUW34" s="377"/>
      <c r="TUX34" s="377"/>
      <c r="TUY34" s="377"/>
      <c r="TUZ34" s="377"/>
      <c r="TVA34" s="377"/>
      <c r="TVB34" s="377"/>
      <c r="TVC34" s="377"/>
      <c r="TVD34" s="377"/>
      <c r="TVE34" s="377"/>
      <c r="TVF34" s="377"/>
      <c r="TVG34" s="377"/>
      <c r="TVH34" s="377"/>
      <c r="TVI34" s="377"/>
      <c r="TVJ34" s="377"/>
      <c r="TVK34" s="377"/>
      <c r="TVL34" s="377"/>
      <c r="TVM34" s="377"/>
      <c r="TVN34" s="377"/>
      <c r="TVO34" s="377"/>
      <c r="TVP34" s="377"/>
      <c r="TVQ34" s="377"/>
      <c r="TVR34" s="377"/>
      <c r="TVS34" s="377"/>
      <c r="TVT34" s="377"/>
      <c r="TVU34" s="377"/>
      <c r="TVV34" s="377"/>
      <c r="TVW34" s="377"/>
      <c r="TVX34" s="377"/>
      <c r="TVY34" s="377"/>
      <c r="TVZ34" s="377"/>
      <c r="TWA34" s="377"/>
      <c r="TWB34" s="377"/>
      <c r="TWC34" s="377"/>
      <c r="TWD34" s="377"/>
      <c r="TWE34" s="377"/>
      <c r="TWF34" s="377"/>
      <c r="TWG34" s="377"/>
      <c r="TWH34" s="377"/>
      <c r="TWI34" s="377"/>
      <c r="TWJ34" s="377"/>
      <c r="TWK34" s="377"/>
      <c r="TWL34" s="377"/>
      <c r="TWM34" s="377"/>
      <c r="TWN34" s="377"/>
      <c r="TWO34" s="377"/>
      <c r="TWP34" s="377"/>
      <c r="TWQ34" s="377"/>
      <c r="TWR34" s="377"/>
      <c r="TWS34" s="377"/>
      <c r="TWT34" s="377"/>
      <c r="TWU34" s="377"/>
      <c r="TWV34" s="377"/>
      <c r="TWW34" s="377"/>
      <c r="TWX34" s="377"/>
      <c r="TWY34" s="377"/>
      <c r="TWZ34" s="377"/>
      <c r="TXA34" s="377"/>
      <c r="TXB34" s="377"/>
      <c r="TXC34" s="377"/>
      <c r="TXD34" s="377"/>
      <c r="TXE34" s="377"/>
      <c r="TXF34" s="377"/>
      <c r="TXG34" s="377"/>
      <c r="TXH34" s="377"/>
      <c r="TXI34" s="377"/>
      <c r="TXJ34" s="377"/>
      <c r="TXK34" s="377"/>
      <c r="TXL34" s="377"/>
      <c r="TXM34" s="377"/>
      <c r="TXN34" s="377"/>
      <c r="TXO34" s="377"/>
      <c r="TXP34" s="377"/>
      <c r="TXQ34" s="377"/>
      <c r="TXR34" s="377"/>
      <c r="TXS34" s="377"/>
      <c r="TXT34" s="377"/>
      <c r="TXU34" s="377"/>
      <c r="TXV34" s="377"/>
      <c r="TXW34" s="377"/>
      <c r="TXX34" s="377"/>
      <c r="TXY34" s="377"/>
      <c r="TXZ34" s="377"/>
      <c r="TYA34" s="377"/>
      <c r="TYB34" s="377"/>
      <c r="TYC34" s="377"/>
      <c r="TYD34" s="377"/>
      <c r="TYE34" s="377"/>
      <c r="TYF34" s="377"/>
      <c r="TYG34" s="377"/>
      <c r="TYH34" s="377"/>
      <c r="TYI34" s="377"/>
      <c r="TYJ34" s="377"/>
      <c r="TYK34" s="377"/>
      <c r="TYL34" s="377"/>
      <c r="TYM34" s="377"/>
      <c r="TYN34" s="377"/>
      <c r="TYO34" s="377"/>
      <c r="TYP34" s="377"/>
      <c r="TYQ34" s="377"/>
      <c r="TYR34" s="377"/>
      <c r="TYS34" s="377"/>
      <c r="TYT34" s="377"/>
      <c r="TYU34" s="377"/>
      <c r="TYV34" s="377"/>
      <c r="TYW34" s="377"/>
      <c r="TYX34" s="377"/>
      <c r="TYY34" s="377"/>
      <c r="TYZ34" s="377"/>
      <c r="TZA34" s="377"/>
      <c r="TZB34" s="377"/>
      <c r="TZC34" s="377"/>
      <c r="TZD34" s="377"/>
      <c r="TZE34" s="377"/>
      <c r="TZF34" s="377"/>
      <c r="TZG34" s="377"/>
      <c r="TZH34" s="377"/>
      <c r="TZI34" s="377"/>
      <c r="TZJ34" s="377"/>
      <c r="TZK34" s="377"/>
      <c r="TZL34" s="377"/>
      <c r="TZM34" s="377"/>
      <c r="TZN34" s="377"/>
      <c r="TZO34" s="377"/>
      <c r="TZP34" s="377"/>
      <c r="TZQ34" s="377"/>
      <c r="TZR34" s="377"/>
      <c r="TZS34" s="377"/>
      <c r="TZT34" s="377"/>
      <c r="TZU34" s="377"/>
      <c r="TZV34" s="377"/>
      <c r="TZW34" s="377"/>
      <c r="TZX34" s="377"/>
      <c r="TZY34" s="377"/>
      <c r="TZZ34" s="377"/>
      <c r="UAA34" s="377"/>
      <c r="UAB34" s="377"/>
      <c r="UAC34" s="377"/>
      <c r="UAD34" s="377"/>
      <c r="UAE34" s="377"/>
      <c r="UAF34" s="377"/>
      <c r="UAG34" s="377"/>
      <c r="UAH34" s="377"/>
      <c r="UAI34" s="377"/>
      <c r="UAJ34" s="377"/>
      <c r="UAK34" s="377"/>
      <c r="UAL34" s="377"/>
      <c r="UAM34" s="377"/>
      <c r="UAN34" s="377"/>
      <c r="UAO34" s="377"/>
      <c r="UAP34" s="377"/>
      <c r="UAQ34" s="377"/>
      <c r="UAR34" s="377"/>
      <c r="UAS34" s="377"/>
      <c r="UAT34" s="377"/>
      <c r="UAU34" s="377"/>
      <c r="UAV34" s="377"/>
      <c r="UAW34" s="377"/>
      <c r="UAX34" s="377"/>
      <c r="UAY34" s="377"/>
      <c r="UAZ34" s="377"/>
      <c r="UBA34" s="377"/>
      <c r="UBB34" s="377"/>
      <c r="UBC34" s="377"/>
      <c r="UBD34" s="377"/>
      <c r="UBE34" s="377"/>
      <c r="UBF34" s="377"/>
      <c r="UBG34" s="377"/>
      <c r="UBH34" s="377"/>
      <c r="UBI34" s="377"/>
      <c r="UBJ34" s="377"/>
      <c r="UBK34" s="377"/>
      <c r="UBL34" s="377"/>
      <c r="UBM34" s="377"/>
      <c r="UBN34" s="377"/>
      <c r="UBO34" s="377"/>
      <c r="UBP34" s="377"/>
      <c r="UBQ34" s="377"/>
      <c r="UBR34" s="377"/>
      <c r="UBS34" s="377"/>
      <c r="UBT34" s="377"/>
      <c r="UBU34" s="377"/>
      <c r="UBV34" s="377"/>
      <c r="UBW34" s="377"/>
      <c r="UBX34" s="377"/>
      <c r="UBY34" s="377"/>
      <c r="UBZ34" s="377"/>
      <c r="UCA34" s="377"/>
      <c r="UCB34" s="377"/>
      <c r="UCC34" s="377"/>
      <c r="UCD34" s="377"/>
      <c r="UCE34" s="377"/>
      <c r="UCF34" s="377"/>
      <c r="UCG34" s="377"/>
      <c r="UCH34" s="377"/>
      <c r="UCI34" s="377"/>
      <c r="UCJ34" s="377"/>
      <c r="UCK34" s="377"/>
      <c r="UCL34" s="377"/>
      <c r="UCM34" s="377"/>
      <c r="UCN34" s="377"/>
      <c r="UCO34" s="377"/>
      <c r="UCP34" s="377"/>
      <c r="UCQ34" s="377"/>
      <c r="UCR34" s="377"/>
      <c r="UCS34" s="377"/>
      <c r="UCT34" s="377"/>
      <c r="UCU34" s="377"/>
      <c r="UCV34" s="377"/>
      <c r="UCW34" s="377"/>
      <c r="UCX34" s="377"/>
      <c r="UCY34" s="377"/>
      <c r="UCZ34" s="377"/>
      <c r="UDA34" s="377"/>
      <c r="UDB34" s="377"/>
      <c r="UDC34" s="377"/>
      <c r="UDD34" s="377"/>
      <c r="UDE34" s="377"/>
      <c r="UDF34" s="377"/>
      <c r="UDG34" s="377"/>
      <c r="UDH34" s="377"/>
      <c r="UDI34" s="377"/>
      <c r="UDJ34" s="377"/>
      <c r="UDK34" s="377"/>
      <c r="UDL34" s="377"/>
      <c r="UDM34" s="377"/>
      <c r="UDN34" s="377"/>
      <c r="UDO34" s="377"/>
      <c r="UDP34" s="377"/>
      <c r="UDQ34" s="377"/>
      <c r="UDR34" s="377"/>
      <c r="UDS34" s="377"/>
      <c r="UDT34" s="377"/>
      <c r="UDU34" s="377"/>
      <c r="UDV34" s="377"/>
      <c r="UDW34" s="377"/>
      <c r="UDX34" s="377"/>
      <c r="UDY34" s="377"/>
      <c r="UDZ34" s="377"/>
      <c r="UEA34" s="377"/>
      <c r="UEB34" s="377"/>
      <c r="UEC34" s="377"/>
      <c r="UED34" s="377"/>
      <c r="UEE34" s="377"/>
      <c r="UEF34" s="377"/>
      <c r="UEG34" s="377"/>
      <c r="UEH34" s="377"/>
      <c r="UEI34" s="377"/>
      <c r="UEJ34" s="377"/>
      <c r="UEK34" s="377"/>
      <c r="UEL34" s="377"/>
      <c r="UEM34" s="377"/>
      <c r="UEN34" s="377"/>
      <c r="UEO34" s="377"/>
      <c r="UEP34" s="377"/>
      <c r="UEQ34" s="377"/>
      <c r="UER34" s="377"/>
      <c r="UES34" s="377"/>
      <c r="UET34" s="377"/>
      <c r="UEU34" s="377"/>
      <c r="UEV34" s="377"/>
      <c r="UEW34" s="377"/>
      <c r="UEX34" s="377"/>
      <c r="UEY34" s="377"/>
      <c r="UEZ34" s="377"/>
      <c r="UFA34" s="377"/>
      <c r="UFB34" s="377"/>
      <c r="UFC34" s="377"/>
      <c r="UFD34" s="377"/>
      <c r="UFE34" s="377"/>
      <c r="UFF34" s="377"/>
      <c r="UFG34" s="377"/>
      <c r="UFH34" s="377"/>
      <c r="UFI34" s="377"/>
      <c r="UFJ34" s="377"/>
      <c r="UFK34" s="377"/>
      <c r="UFL34" s="377"/>
      <c r="UFM34" s="377"/>
      <c r="UFN34" s="377"/>
      <c r="UFO34" s="377"/>
      <c r="UFP34" s="377"/>
      <c r="UFQ34" s="377"/>
      <c r="UFR34" s="377"/>
      <c r="UFS34" s="377"/>
      <c r="UFT34" s="377"/>
      <c r="UFU34" s="377"/>
      <c r="UFV34" s="377"/>
      <c r="UFW34" s="377"/>
      <c r="UFX34" s="377"/>
      <c r="UFY34" s="377"/>
      <c r="UFZ34" s="377"/>
      <c r="UGA34" s="377"/>
      <c r="UGB34" s="377"/>
      <c r="UGC34" s="377"/>
      <c r="UGD34" s="377"/>
      <c r="UGE34" s="377"/>
      <c r="UGF34" s="377"/>
      <c r="UGG34" s="377"/>
      <c r="UGH34" s="377"/>
      <c r="UGI34" s="377"/>
      <c r="UGJ34" s="377"/>
      <c r="UGK34" s="377"/>
      <c r="UGL34" s="377"/>
      <c r="UGM34" s="377"/>
      <c r="UGN34" s="377"/>
      <c r="UGO34" s="377"/>
      <c r="UGP34" s="377"/>
      <c r="UGQ34" s="377"/>
      <c r="UGR34" s="377"/>
      <c r="UGS34" s="377"/>
      <c r="UGT34" s="377"/>
      <c r="UGU34" s="377"/>
      <c r="UGV34" s="377"/>
      <c r="UGW34" s="377"/>
      <c r="UGX34" s="377"/>
      <c r="UGY34" s="377"/>
      <c r="UGZ34" s="377"/>
      <c r="UHA34" s="377"/>
      <c r="UHB34" s="377"/>
      <c r="UHC34" s="377"/>
      <c r="UHD34" s="377"/>
      <c r="UHE34" s="377"/>
      <c r="UHF34" s="377"/>
      <c r="UHG34" s="377"/>
      <c r="UHH34" s="377"/>
      <c r="UHI34" s="377"/>
      <c r="UHJ34" s="377"/>
      <c r="UHK34" s="377"/>
      <c r="UHL34" s="377"/>
      <c r="UHM34" s="377"/>
      <c r="UHN34" s="377"/>
      <c r="UHO34" s="377"/>
      <c r="UHP34" s="377"/>
      <c r="UHQ34" s="377"/>
      <c r="UHR34" s="377"/>
      <c r="UHS34" s="377"/>
      <c r="UHT34" s="377"/>
      <c r="UHU34" s="377"/>
      <c r="UHV34" s="377"/>
      <c r="UHW34" s="377"/>
      <c r="UHX34" s="377"/>
      <c r="UHY34" s="377"/>
      <c r="UHZ34" s="377"/>
      <c r="UIA34" s="377"/>
      <c r="UIB34" s="377"/>
      <c r="UIC34" s="377"/>
      <c r="UID34" s="377"/>
      <c r="UIE34" s="377"/>
      <c r="UIF34" s="377"/>
      <c r="UIG34" s="377"/>
      <c r="UIH34" s="377"/>
      <c r="UII34" s="377"/>
      <c r="UIJ34" s="377"/>
      <c r="UIK34" s="377"/>
      <c r="UIL34" s="377"/>
      <c r="UIM34" s="377"/>
      <c r="UIN34" s="377"/>
      <c r="UIO34" s="377"/>
      <c r="UIP34" s="377"/>
      <c r="UIQ34" s="377"/>
      <c r="UIR34" s="377"/>
      <c r="UIS34" s="377"/>
      <c r="UIT34" s="377"/>
      <c r="UIU34" s="377"/>
      <c r="UIV34" s="377"/>
      <c r="UIW34" s="377"/>
      <c r="UIX34" s="377"/>
      <c r="UIY34" s="377"/>
      <c r="UIZ34" s="377"/>
      <c r="UJA34" s="377"/>
      <c r="UJB34" s="377"/>
      <c r="UJC34" s="377"/>
      <c r="UJD34" s="377"/>
      <c r="UJE34" s="377"/>
      <c r="UJF34" s="377"/>
      <c r="UJG34" s="377"/>
      <c r="UJH34" s="377"/>
      <c r="UJI34" s="377"/>
      <c r="UJJ34" s="377"/>
      <c r="UJK34" s="377"/>
      <c r="UJL34" s="377"/>
      <c r="UJM34" s="377"/>
      <c r="UJN34" s="377"/>
      <c r="UJO34" s="377"/>
      <c r="UJP34" s="377"/>
      <c r="UJQ34" s="377"/>
      <c r="UJR34" s="377"/>
      <c r="UJS34" s="377"/>
      <c r="UJT34" s="377"/>
      <c r="UJU34" s="377"/>
      <c r="UJV34" s="377"/>
      <c r="UJW34" s="377"/>
      <c r="UJX34" s="377"/>
      <c r="UJY34" s="377"/>
      <c r="UJZ34" s="377"/>
      <c r="UKA34" s="377"/>
      <c r="UKB34" s="377"/>
      <c r="UKC34" s="377"/>
      <c r="UKD34" s="377"/>
      <c r="UKE34" s="377"/>
      <c r="UKF34" s="377"/>
      <c r="UKG34" s="377"/>
      <c r="UKH34" s="377"/>
      <c r="UKI34" s="377"/>
      <c r="UKJ34" s="377"/>
      <c r="UKK34" s="377"/>
      <c r="UKL34" s="377"/>
      <c r="UKM34" s="377"/>
      <c r="UKN34" s="377"/>
      <c r="UKO34" s="377"/>
      <c r="UKP34" s="377"/>
      <c r="UKQ34" s="377"/>
      <c r="UKR34" s="377"/>
      <c r="UKS34" s="377"/>
      <c r="UKT34" s="377"/>
      <c r="UKU34" s="377"/>
      <c r="UKV34" s="377"/>
      <c r="UKW34" s="377"/>
      <c r="UKX34" s="377"/>
      <c r="UKY34" s="377"/>
      <c r="UKZ34" s="377"/>
      <c r="ULA34" s="377"/>
      <c r="ULB34" s="377"/>
      <c r="ULC34" s="377"/>
      <c r="ULD34" s="377"/>
      <c r="ULE34" s="377"/>
      <c r="ULF34" s="377"/>
      <c r="ULG34" s="377"/>
      <c r="ULH34" s="377"/>
      <c r="ULI34" s="377"/>
      <c r="ULJ34" s="377"/>
      <c r="ULK34" s="377"/>
      <c r="ULL34" s="377"/>
      <c r="ULM34" s="377"/>
      <c r="ULN34" s="377"/>
      <c r="ULO34" s="377"/>
      <c r="ULP34" s="377"/>
      <c r="ULQ34" s="377"/>
      <c r="ULR34" s="377"/>
      <c r="ULS34" s="377"/>
      <c r="ULT34" s="377"/>
      <c r="ULU34" s="377"/>
      <c r="ULV34" s="377"/>
      <c r="ULW34" s="377"/>
      <c r="ULX34" s="377"/>
      <c r="ULY34" s="377"/>
      <c r="ULZ34" s="377"/>
      <c r="UMA34" s="377"/>
      <c r="UMB34" s="377"/>
      <c r="UMC34" s="377"/>
      <c r="UMD34" s="377"/>
      <c r="UME34" s="377"/>
      <c r="UMF34" s="377"/>
      <c r="UMG34" s="377"/>
      <c r="UMH34" s="377"/>
      <c r="UMI34" s="377"/>
      <c r="UMJ34" s="377"/>
      <c r="UMK34" s="377"/>
      <c r="UML34" s="377"/>
      <c r="UMM34" s="377"/>
      <c r="UMN34" s="377"/>
      <c r="UMO34" s="377"/>
      <c r="UMP34" s="377"/>
      <c r="UMQ34" s="377"/>
      <c r="UMR34" s="377"/>
      <c r="UMS34" s="377"/>
      <c r="UMT34" s="377"/>
      <c r="UMU34" s="377"/>
      <c r="UMV34" s="377"/>
      <c r="UMW34" s="377"/>
      <c r="UMX34" s="377"/>
      <c r="UMY34" s="377"/>
      <c r="UMZ34" s="377"/>
      <c r="UNA34" s="377"/>
      <c r="UNB34" s="377"/>
      <c r="UNC34" s="377"/>
      <c r="UND34" s="377"/>
      <c r="UNE34" s="377"/>
      <c r="UNF34" s="377"/>
      <c r="UNG34" s="377"/>
      <c r="UNH34" s="377"/>
      <c r="UNI34" s="377"/>
      <c r="UNJ34" s="377"/>
      <c r="UNK34" s="377"/>
      <c r="UNL34" s="377"/>
      <c r="UNM34" s="377"/>
      <c r="UNN34" s="377"/>
      <c r="UNO34" s="377"/>
      <c r="UNP34" s="377"/>
      <c r="UNQ34" s="377"/>
      <c r="UNR34" s="377"/>
      <c r="UNS34" s="377"/>
      <c r="UNT34" s="377"/>
      <c r="UNU34" s="377"/>
      <c r="UNV34" s="377"/>
      <c r="UNW34" s="377"/>
      <c r="UNX34" s="377"/>
      <c r="UNY34" s="377"/>
      <c r="UNZ34" s="377"/>
      <c r="UOA34" s="377"/>
      <c r="UOB34" s="377"/>
      <c r="UOC34" s="377"/>
      <c r="UOD34" s="377"/>
      <c r="UOE34" s="377"/>
      <c r="UOF34" s="377"/>
      <c r="UOG34" s="377"/>
      <c r="UOH34" s="377"/>
      <c r="UOI34" s="377"/>
      <c r="UOJ34" s="377"/>
      <c r="UOK34" s="377"/>
      <c r="UOL34" s="377"/>
      <c r="UOM34" s="377"/>
      <c r="UON34" s="377"/>
      <c r="UOO34" s="377"/>
      <c r="UOP34" s="377"/>
      <c r="UOQ34" s="377"/>
      <c r="UOR34" s="377"/>
      <c r="UOS34" s="377"/>
      <c r="UOT34" s="377"/>
      <c r="UOU34" s="377"/>
      <c r="UOV34" s="377"/>
      <c r="UOW34" s="377"/>
      <c r="UOX34" s="377"/>
      <c r="UOY34" s="377"/>
      <c r="UOZ34" s="377"/>
      <c r="UPA34" s="377"/>
      <c r="UPB34" s="377"/>
      <c r="UPC34" s="377"/>
      <c r="UPD34" s="377"/>
      <c r="UPE34" s="377"/>
      <c r="UPF34" s="377"/>
      <c r="UPG34" s="377"/>
      <c r="UPH34" s="377"/>
      <c r="UPI34" s="377"/>
      <c r="UPJ34" s="377"/>
      <c r="UPK34" s="377"/>
      <c r="UPL34" s="377"/>
      <c r="UPM34" s="377"/>
      <c r="UPN34" s="377"/>
      <c r="UPO34" s="377"/>
      <c r="UPP34" s="377"/>
      <c r="UPQ34" s="377"/>
      <c r="UPR34" s="377"/>
      <c r="UPS34" s="377"/>
      <c r="UPT34" s="377"/>
      <c r="UPU34" s="377"/>
      <c r="UPV34" s="377"/>
      <c r="UPW34" s="377"/>
      <c r="UPX34" s="377"/>
      <c r="UPY34" s="377"/>
      <c r="UPZ34" s="377"/>
      <c r="UQA34" s="377"/>
      <c r="UQB34" s="377"/>
      <c r="UQC34" s="377"/>
      <c r="UQD34" s="377"/>
      <c r="UQE34" s="377"/>
      <c r="UQF34" s="377"/>
      <c r="UQG34" s="377"/>
      <c r="UQH34" s="377"/>
      <c r="UQI34" s="377"/>
      <c r="UQJ34" s="377"/>
      <c r="UQK34" s="377"/>
      <c r="UQL34" s="377"/>
      <c r="UQM34" s="377"/>
      <c r="UQN34" s="377"/>
      <c r="UQO34" s="377"/>
      <c r="UQP34" s="377"/>
      <c r="UQQ34" s="377"/>
      <c r="UQR34" s="377"/>
      <c r="UQS34" s="377"/>
      <c r="UQT34" s="377"/>
      <c r="UQU34" s="377"/>
      <c r="UQV34" s="377"/>
      <c r="UQW34" s="377"/>
      <c r="UQX34" s="377"/>
      <c r="UQY34" s="377"/>
      <c r="UQZ34" s="377"/>
      <c r="URA34" s="377"/>
      <c r="URB34" s="377"/>
      <c r="URC34" s="377"/>
      <c r="URD34" s="377"/>
      <c r="URE34" s="377"/>
      <c r="URF34" s="377"/>
      <c r="URG34" s="377"/>
      <c r="URH34" s="377"/>
      <c r="URI34" s="377"/>
      <c r="URJ34" s="377"/>
      <c r="URK34" s="377"/>
      <c r="URL34" s="377"/>
      <c r="URM34" s="377"/>
      <c r="URN34" s="377"/>
      <c r="URO34" s="377"/>
      <c r="URP34" s="377"/>
      <c r="URQ34" s="377"/>
      <c r="URR34" s="377"/>
      <c r="URS34" s="377"/>
      <c r="URT34" s="377"/>
      <c r="URU34" s="377"/>
      <c r="URV34" s="377"/>
      <c r="URW34" s="377"/>
      <c r="URX34" s="377"/>
      <c r="URY34" s="377"/>
      <c r="URZ34" s="377"/>
      <c r="USA34" s="377"/>
      <c r="USB34" s="377"/>
      <c r="USC34" s="377"/>
      <c r="USD34" s="377"/>
      <c r="USE34" s="377"/>
      <c r="USF34" s="377"/>
      <c r="USG34" s="377"/>
      <c r="USH34" s="377"/>
      <c r="USI34" s="377"/>
      <c r="USJ34" s="377"/>
      <c r="USK34" s="377"/>
      <c r="USL34" s="377"/>
      <c r="USM34" s="377"/>
      <c r="USN34" s="377"/>
      <c r="USO34" s="377"/>
      <c r="USP34" s="377"/>
      <c r="USQ34" s="377"/>
      <c r="USR34" s="377"/>
      <c r="USS34" s="377"/>
      <c r="UST34" s="377"/>
      <c r="USU34" s="377"/>
      <c r="USV34" s="377"/>
      <c r="USW34" s="377"/>
      <c r="USX34" s="377"/>
      <c r="USY34" s="377"/>
      <c r="USZ34" s="377"/>
      <c r="UTA34" s="377"/>
      <c r="UTB34" s="377"/>
      <c r="UTC34" s="377"/>
      <c r="UTD34" s="377"/>
      <c r="UTE34" s="377"/>
      <c r="UTF34" s="377"/>
      <c r="UTG34" s="377"/>
      <c r="UTH34" s="377"/>
      <c r="UTI34" s="377"/>
      <c r="UTJ34" s="377"/>
      <c r="UTK34" s="377"/>
      <c r="UTL34" s="377"/>
      <c r="UTM34" s="377"/>
      <c r="UTN34" s="377"/>
      <c r="UTO34" s="377"/>
      <c r="UTP34" s="377"/>
      <c r="UTQ34" s="377"/>
      <c r="UTR34" s="377"/>
      <c r="UTS34" s="377"/>
      <c r="UTT34" s="377"/>
      <c r="UTU34" s="377"/>
      <c r="UTV34" s="377"/>
      <c r="UTW34" s="377"/>
      <c r="UTX34" s="377"/>
      <c r="UTY34" s="377"/>
      <c r="UTZ34" s="377"/>
      <c r="UUA34" s="377"/>
      <c r="UUB34" s="377"/>
      <c r="UUC34" s="377"/>
      <c r="UUD34" s="377"/>
      <c r="UUE34" s="377"/>
      <c r="UUF34" s="377"/>
      <c r="UUG34" s="377"/>
      <c r="UUH34" s="377"/>
      <c r="UUI34" s="377"/>
      <c r="UUJ34" s="377"/>
      <c r="UUK34" s="377"/>
      <c r="UUL34" s="377"/>
      <c r="UUM34" s="377"/>
      <c r="UUN34" s="377"/>
      <c r="UUO34" s="377"/>
      <c r="UUP34" s="377"/>
      <c r="UUQ34" s="377"/>
      <c r="UUR34" s="377"/>
      <c r="UUS34" s="377"/>
      <c r="UUT34" s="377"/>
      <c r="UUU34" s="377"/>
      <c r="UUV34" s="377"/>
      <c r="UUW34" s="377"/>
      <c r="UUX34" s="377"/>
      <c r="UUY34" s="377"/>
      <c r="UUZ34" s="377"/>
      <c r="UVA34" s="377"/>
      <c r="UVB34" s="377"/>
      <c r="UVC34" s="377"/>
      <c r="UVD34" s="377"/>
      <c r="UVE34" s="377"/>
      <c r="UVF34" s="377"/>
      <c r="UVG34" s="377"/>
      <c r="UVH34" s="377"/>
      <c r="UVI34" s="377"/>
      <c r="UVJ34" s="377"/>
      <c r="UVK34" s="377"/>
      <c r="UVL34" s="377"/>
      <c r="UVM34" s="377"/>
      <c r="UVN34" s="377"/>
      <c r="UVO34" s="377"/>
      <c r="UVP34" s="377"/>
      <c r="UVQ34" s="377"/>
      <c r="UVR34" s="377"/>
      <c r="UVS34" s="377"/>
      <c r="UVT34" s="377"/>
      <c r="UVU34" s="377"/>
      <c r="UVV34" s="377"/>
      <c r="UVW34" s="377"/>
      <c r="UVX34" s="377"/>
      <c r="UVY34" s="377"/>
      <c r="UVZ34" s="377"/>
      <c r="UWA34" s="377"/>
      <c r="UWB34" s="377"/>
      <c r="UWC34" s="377"/>
      <c r="UWD34" s="377"/>
      <c r="UWE34" s="377"/>
      <c r="UWF34" s="377"/>
      <c r="UWG34" s="377"/>
      <c r="UWH34" s="377"/>
      <c r="UWI34" s="377"/>
      <c r="UWJ34" s="377"/>
      <c r="UWK34" s="377"/>
      <c r="UWL34" s="377"/>
      <c r="UWM34" s="377"/>
      <c r="UWN34" s="377"/>
      <c r="UWO34" s="377"/>
      <c r="UWP34" s="377"/>
      <c r="UWQ34" s="377"/>
      <c r="UWR34" s="377"/>
      <c r="UWS34" s="377"/>
      <c r="UWT34" s="377"/>
      <c r="UWU34" s="377"/>
      <c r="UWV34" s="377"/>
      <c r="UWW34" s="377"/>
      <c r="UWX34" s="377"/>
      <c r="UWY34" s="377"/>
      <c r="UWZ34" s="377"/>
      <c r="UXA34" s="377"/>
      <c r="UXB34" s="377"/>
      <c r="UXC34" s="377"/>
      <c r="UXD34" s="377"/>
      <c r="UXE34" s="377"/>
      <c r="UXF34" s="377"/>
      <c r="UXG34" s="377"/>
      <c r="UXH34" s="377"/>
      <c r="UXI34" s="377"/>
      <c r="UXJ34" s="377"/>
      <c r="UXK34" s="377"/>
      <c r="UXL34" s="377"/>
      <c r="UXM34" s="377"/>
      <c r="UXN34" s="377"/>
      <c r="UXO34" s="377"/>
      <c r="UXP34" s="377"/>
      <c r="UXQ34" s="377"/>
      <c r="UXR34" s="377"/>
      <c r="UXS34" s="377"/>
      <c r="UXT34" s="377"/>
      <c r="UXU34" s="377"/>
      <c r="UXV34" s="377"/>
      <c r="UXW34" s="377"/>
      <c r="UXX34" s="377"/>
      <c r="UXY34" s="377"/>
      <c r="UXZ34" s="377"/>
      <c r="UYA34" s="377"/>
      <c r="UYB34" s="377"/>
      <c r="UYC34" s="377"/>
      <c r="UYD34" s="377"/>
      <c r="UYE34" s="377"/>
      <c r="UYF34" s="377"/>
      <c r="UYG34" s="377"/>
      <c r="UYH34" s="377"/>
      <c r="UYI34" s="377"/>
      <c r="UYJ34" s="377"/>
      <c r="UYK34" s="377"/>
      <c r="UYL34" s="377"/>
      <c r="UYM34" s="377"/>
      <c r="UYN34" s="377"/>
      <c r="UYO34" s="377"/>
      <c r="UYP34" s="377"/>
      <c r="UYQ34" s="377"/>
      <c r="UYR34" s="377"/>
      <c r="UYS34" s="377"/>
      <c r="UYT34" s="377"/>
      <c r="UYU34" s="377"/>
      <c r="UYV34" s="377"/>
      <c r="UYW34" s="377"/>
      <c r="UYX34" s="377"/>
      <c r="UYY34" s="377"/>
      <c r="UYZ34" s="377"/>
      <c r="UZA34" s="377"/>
      <c r="UZB34" s="377"/>
      <c r="UZC34" s="377"/>
      <c r="UZD34" s="377"/>
      <c r="UZE34" s="377"/>
      <c r="UZF34" s="377"/>
      <c r="UZG34" s="377"/>
      <c r="UZH34" s="377"/>
      <c r="UZI34" s="377"/>
      <c r="UZJ34" s="377"/>
      <c r="UZK34" s="377"/>
      <c r="UZL34" s="377"/>
      <c r="UZM34" s="377"/>
      <c r="UZN34" s="377"/>
      <c r="UZO34" s="377"/>
      <c r="UZP34" s="377"/>
      <c r="UZQ34" s="377"/>
      <c r="UZR34" s="377"/>
      <c r="UZS34" s="377"/>
      <c r="UZT34" s="377"/>
      <c r="UZU34" s="377"/>
      <c r="UZV34" s="377"/>
      <c r="UZW34" s="377"/>
      <c r="UZX34" s="377"/>
      <c r="UZY34" s="377"/>
      <c r="UZZ34" s="377"/>
      <c r="VAA34" s="377"/>
      <c r="VAB34" s="377"/>
      <c r="VAC34" s="377"/>
      <c r="VAD34" s="377"/>
      <c r="VAE34" s="377"/>
      <c r="VAF34" s="377"/>
      <c r="VAG34" s="377"/>
      <c r="VAH34" s="377"/>
      <c r="VAI34" s="377"/>
      <c r="VAJ34" s="377"/>
      <c r="VAK34" s="377"/>
      <c r="VAL34" s="377"/>
      <c r="VAM34" s="377"/>
      <c r="VAN34" s="377"/>
      <c r="VAO34" s="377"/>
      <c r="VAP34" s="377"/>
      <c r="VAQ34" s="377"/>
      <c r="VAR34" s="377"/>
      <c r="VAS34" s="377"/>
      <c r="VAT34" s="377"/>
      <c r="VAU34" s="377"/>
      <c r="VAV34" s="377"/>
      <c r="VAW34" s="377"/>
      <c r="VAX34" s="377"/>
      <c r="VAY34" s="377"/>
      <c r="VAZ34" s="377"/>
      <c r="VBA34" s="377"/>
      <c r="VBB34" s="377"/>
      <c r="VBC34" s="377"/>
      <c r="VBD34" s="377"/>
      <c r="VBE34" s="377"/>
      <c r="VBF34" s="377"/>
      <c r="VBG34" s="377"/>
      <c r="VBH34" s="377"/>
      <c r="VBI34" s="377"/>
      <c r="VBJ34" s="377"/>
      <c r="VBK34" s="377"/>
      <c r="VBL34" s="377"/>
      <c r="VBM34" s="377"/>
      <c r="VBN34" s="377"/>
      <c r="VBO34" s="377"/>
      <c r="VBP34" s="377"/>
      <c r="VBQ34" s="377"/>
      <c r="VBR34" s="377"/>
      <c r="VBS34" s="377"/>
      <c r="VBT34" s="377"/>
      <c r="VBU34" s="377"/>
      <c r="VBV34" s="377"/>
      <c r="VBW34" s="377"/>
      <c r="VBX34" s="377"/>
      <c r="VBY34" s="377"/>
      <c r="VBZ34" s="377"/>
      <c r="VCA34" s="377"/>
      <c r="VCB34" s="377"/>
      <c r="VCC34" s="377"/>
      <c r="VCD34" s="377"/>
      <c r="VCE34" s="377"/>
      <c r="VCF34" s="377"/>
      <c r="VCG34" s="377"/>
      <c r="VCH34" s="377"/>
      <c r="VCI34" s="377"/>
      <c r="VCJ34" s="377"/>
      <c r="VCK34" s="377"/>
      <c r="VCL34" s="377"/>
      <c r="VCM34" s="377"/>
      <c r="VCN34" s="377"/>
      <c r="VCO34" s="377"/>
      <c r="VCP34" s="377"/>
      <c r="VCQ34" s="377"/>
      <c r="VCR34" s="377"/>
      <c r="VCS34" s="377"/>
      <c r="VCT34" s="377"/>
      <c r="VCU34" s="377"/>
      <c r="VCV34" s="377"/>
      <c r="VCW34" s="377"/>
      <c r="VCX34" s="377"/>
      <c r="VCY34" s="377"/>
      <c r="VCZ34" s="377"/>
      <c r="VDA34" s="377"/>
      <c r="VDB34" s="377"/>
      <c r="VDC34" s="377"/>
      <c r="VDD34" s="377"/>
      <c r="VDE34" s="377"/>
      <c r="VDF34" s="377"/>
      <c r="VDG34" s="377"/>
      <c r="VDH34" s="377"/>
      <c r="VDI34" s="377"/>
      <c r="VDJ34" s="377"/>
      <c r="VDK34" s="377"/>
      <c r="VDL34" s="377"/>
      <c r="VDM34" s="377"/>
      <c r="VDN34" s="377"/>
      <c r="VDO34" s="377"/>
      <c r="VDP34" s="377"/>
      <c r="VDQ34" s="377"/>
      <c r="VDR34" s="377"/>
      <c r="VDS34" s="377"/>
      <c r="VDT34" s="377"/>
      <c r="VDU34" s="377"/>
      <c r="VDV34" s="377"/>
      <c r="VDW34" s="377"/>
      <c r="VDX34" s="377"/>
      <c r="VDY34" s="377"/>
      <c r="VDZ34" s="377"/>
      <c r="VEA34" s="377"/>
      <c r="VEB34" s="377"/>
      <c r="VEC34" s="377"/>
      <c r="VED34" s="377"/>
      <c r="VEE34" s="377"/>
      <c r="VEF34" s="377"/>
      <c r="VEG34" s="377"/>
      <c r="VEH34" s="377"/>
      <c r="VEI34" s="377"/>
      <c r="VEJ34" s="377"/>
      <c r="VEK34" s="377"/>
      <c r="VEL34" s="377"/>
      <c r="VEM34" s="377"/>
      <c r="VEN34" s="377"/>
      <c r="VEO34" s="377"/>
      <c r="VEP34" s="377"/>
      <c r="VEQ34" s="377"/>
      <c r="VER34" s="377"/>
      <c r="VES34" s="377"/>
      <c r="VET34" s="377"/>
      <c r="VEU34" s="377"/>
      <c r="VEV34" s="377"/>
      <c r="VEW34" s="377"/>
      <c r="VEX34" s="377"/>
      <c r="VEY34" s="377"/>
      <c r="VEZ34" s="377"/>
      <c r="VFA34" s="377"/>
      <c r="VFB34" s="377"/>
      <c r="VFC34" s="377"/>
      <c r="VFD34" s="377"/>
      <c r="VFE34" s="377"/>
      <c r="VFF34" s="377"/>
      <c r="VFG34" s="377"/>
      <c r="VFH34" s="377"/>
      <c r="VFI34" s="377"/>
      <c r="VFJ34" s="377"/>
      <c r="VFK34" s="377"/>
      <c r="VFL34" s="377"/>
      <c r="VFM34" s="377"/>
      <c r="VFN34" s="377"/>
      <c r="VFO34" s="377"/>
      <c r="VFP34" s="377"/>
      <c r="VFQ34" s="377"/>
      <c r="VFR34" s="377"/>
      <c r="VFS34" s="377"/>
      <c r="VFT34" s="377"/>
      <c r="VFU34" s="377"/>
      <c r="VFV34" s="377"/>
      <c r="VFW34" s="377"/>
      <c r="VFX34" s="377"/>
      <c r="VFY34" s="377"/>
      <c r="VFZ34" s="377"/>
      <c r="VGA34" s="377"/>
      <c r="VGB34" s="377"/>
      <c r="VGC34" s="377"/>
      <c r="VGD34" s="377"/>
      <c r="VGE34" s="377"/>
      <c r="VGF34" s="377"/>
      <c r="VGG34" s="377"/>
      <c r="VGH34" s="377"/>
      <c r="VGI34" s="377"/>
      <c r="VGJ34" s="377"/>
      <c r="VGK34" s="377"/>
      <c r="VGL34" s="377"/>
      <c r="VGM34" s="377"/>
      <c r="VGN34" s="377"/>
      <c r="VGO34" s="377"/>
      <c r="VGP34" s="377"/>
      <c r="VGQ34" s="377"/>
      <c r="VGR34" s="377"/>
      <c r="VGS34" s="377"/>
      <c r="VGT34" s="377"/>
      <c r="VGU34" s="377"/>
      <c r="VGV34" s="377"/>
      <c r="VGW34" s="377"/>
      <c r="VGX34" s="377"/>
      <c r="VGY34" s="377"/>
      <c r="VGZ34" s="377"/>
      <c r="VHA34" s="377"/>
      <c r="VHB34" s="377"/>
      <c r="VHC34" s="377"/>
      <c r="VHD34" s="377"/>
      <c r="VHE34" s="377"/>
      <c r="VHF34" s="377"/>
      <c r="VHG34" s="377"/>
      <c r="VHH34" s="377"/>
      <c r="VHI34" s="377"/>
      <c r="VHJ34" s="377"/>
      <c r="VHK34" s="377"/>
      <c r="VHL34" s="377"/>
      <c r="VHM34" s="377"/>
      <c r="VHN34" s="377"/>
      <c r="VHO34" s="377"/>
      <c r="VHP34" s="377"/>
      <c r="VHQ34" s="377"/>
      <c r="VHR34" s="377"/>
      <c r="VHS34" s="377"/>
      <c r="VHT34" s="377"/>
      <c r="VHU34" s="377"/>
      <c r="VHV34" s="377"/>
      <c r="VHW34" s="377"/>
      <c r="VHX34" s="377"/>
      <c r="VHY34" s="377"/>
      <c r="VHZ34" s="377"/>
      <c r="VIA34" s="377"/>
      <c r="VIB34" s="377"/>
      <c r="VIC34" s="377"/>
      <c r="VID34" s="377"/>
      <c r="VIE34" s="377"/>
      <c r="VIF34" s="377"/>
      <c r="VIG34" s="377"/>
      <c r="VIH34" s="377"/>
      <c r="VII34" s="377"/>
      <c r="VIJ34" s="377"/>
      <c r="VIK34" s="377"/>
      <c r="VIL34" s="377"/>
      <c r="VIM34" s="377"/>
      <c r="VIN34" s="377"/>
      <c r="VIO34" s="377"/>
      <c r="VIP34" s="377"/>
      <c r="VIQ34" s="377"/>
      <c r="VIR34" s="377"/>
      <c r="VIS34" s="377"/>
      <c r="VIT34" s="377"/>
      <c r="VIU34" s="377"/>
      <c r="VIV34" s="377"/>
      <c r="VIW34" s="377"/>
      <c r="VIX34" s="377"/>
      <c r="VIY34" s="377"/>
      <c r="VIZ34" s="377"/>
      <c r="VJA34" s="377"/>
      <c r="VJB34" s="377"/>
      <c r="VJC34" s="377"/>
      <c r="VJD34" s="377"/>
      <c r="VJE34" s="377"/>
      <c r="VJF34" s="377"/>
      <c r="VJG34" s="377"/>
      <c r="VJH34" s="377"/>
      <c r="VJI34" s="377"/>
      <c r="VJJ34" s="377"/>
      <c r="VJK34" s="377"/>
      <c r="VJL34" s="377"/>
      <c r="VJM34" s="377"/>
      <c r="VJN34" s="377"/>
      <c r="VJO34" s="377"/>
      <c r="VJP34" s="377"/>
      <c r="VJQ34" s="377"/>
      <c r="VJR34" s="377"/>
      <c r="VJS34" s="377"/>
      <c r="VJT34" s="377"/>
      <c r="VJU34" s="377"/>
      <c r="VJV34" s="377"/>
      <c r="VJW34" s="377"/>
      <c r="VJX34" s="377"/>
      <c r="VJY34" s="377"/>
      <c r="VJZ34" s="377"/>
      <c r="VKA34" s="377"/>
      <c r="VKB34" s="377"/>
      <c r="VKC34" s="377"/>
      <c r="VKD34" s="377"/>
      <c r="VKE34" s="377"/>
      <c r="VKF34" s="377"/>
      <c r="VKG34" s="377"/>
      <c r="VKH34" s="377"/>
      <c r="VKI34" s="377"/>
      <c r="VKJ34" s="377"/>
      <c r="VKK34" s="377"/>
      <c r="VKL34" s="377"/>
      <c r="VKM34" s="377"/>
      <c r="VKN34" s="377"/>
      <c r="VKO34" s="377"/>
      <c r="VKP34" s="377"/>
      <c r="VKQ34" s="377"/>
      <c r="VKR34" s="377"/>
      <c r="VKS34" s="377"/>
      <c r="VKT34" s="377"/>
      <c r="VKU34" s="377"/>
      <c r="VKV34" s="377"/>
      <c r="VKW34" s="377"/>
      <c r="VKX34" s="377"/>
      <c r="VKY34" s="377"/>
      <c r="VKZ34" s="377"/>
      <c r="VLA34" s="377"/>
      <c r="VLB34" s="377"/>
      <c r="VLC34" s="377"/>
      <c r="VLD34" s="377"/>
      <c r="VLE34" s="377"/>
      <c r="VLF34" s="377"/>
      <c r="VLG34" s="377"/>
      <c r="VLH34" s="377"/>
      <c r="VLI34" s="377"/>
      <c r="VLJ34" s="377"/>
      <c r="VLK34" s="377"/>
      <c r="VLL34" s="377"/>
      <c r="VLM34" s="377"/>
      <c r="VLN34" s="377"/>
      <c r="VLO34" s="377"/>
      <c r="VLP34" s="377"/>
      <c r="VLQ34" s="377"/>
      <c r="VLR34" s="377"/>
      <c r="VLS34" s="377"/>
      <c r="VLT34" s="377"/>
      <c r="VLU34" s="377"/>
      <c r="VLV34" s="377"/>
      <c r="VLW34" s="377"/>
      <c r="VLX34" s="377"/>
      <c r="VLY34" s="377"/>
      <c r="VLZ34" s="377"/>
      <c r="VMA34" s="377"/>
      <c r="VMB34" s="377"/>
      <c r="VMC34" s="377"/>
      <c r="VMD34" s="377"/>
      <c r="VME34" s="377"/>
      <c r="VMF34" s="377"/>
      <c r="VMG34" s="377"/>
      <c r="VMH34" s="377"/>
      <c r="VMI34" s="377"/>
      <c r="VMJ34" s="377"/>
      <c r="VMK34" s="377"/>
      <c r="VML34" s="377"/>
      <c r="VMM34" s="377"/>
      <c r="VMN34" s="377"/>
      <c r="VMO34" s="377"/>
      <c r="VMP34" s="377"/>
      <c r="VMQ34" s="377"/>
      <c r="VMR34" s="377"/>
      <c r="VMS34" s="377"/>
      <c r="VMT34" s="377"/>
      <c r="VMU34" s="377"/>
      <c r="VMV34" s="377"/>
      <c r="VMW34" s="377"/>
      <c r="VMX34" s="377"/>
      <c r="VMY34" s="377"/>
      <c r="VMZ34" s="377"/>
      <c r="VNA34" s="377"/>
      <c r="VNB34" s="377"/>
      <c r="VNC34" s="377"/>
      <c r="VND34" s="377"/>
      <c r="VNE34" s="377"/>
      <c r="VNF34" s="377"/>
      <c r="VNG34" s="377"/>
      <c r="VNH34" s="377"/>
      <c r="VNI34" s="377"/>
      <c r="VNJ34" s="377"/>
      <c r="VNK34" s="377"/>
      <c r="VNL34" s="377"/>
      <c r="VNM34" s="377"/>
      <c r="VNN34" s="377"/>
      <c r="VNO34" s="377"/>
      <c r="VNP34" s="377"/>
      <c r="VNQ34" s="377"/>
      <c r="VNR34" s="377"/>
      <c r="VNS34" s="377"/>
      <c r="VNT34" s="377"/>
      <c r="VNU34" s="377"/>
      <c r="VNV34" s="377"/>
      <c r="VNW34" s="377"/>
      <c r="VNX34" s="377"/>
      <c r="VNY34" s="377"/>
      <c r="VNZ34" s="377"/>
      <c r="VOA34" s="377"/>
      <c r="VOB34" s="377"/>
      <c r="VOC34" s="377"/>
      <c r="VOD34" s="377"/>
      <c r="VOE34" s="377"/>
      <c r="VOF34" s="377"/>
      <c r="VOG34" s="377"/>
      <c r="VOH34" s="377"/>
      <c r="VOI34" s="377"/>
      <c r="VOJ34" s="377"/>
      <c r="VOK34" s="377"/>
      <c r="VOL34" s="377"/>
      <c r="VOM34" s="377"/>
      <c r="VON34" s="377"/>
      <c r="VOO34" s="377"/>
      <c r="VOP34" s="377"/>
      <c r="VOQ34" s="377"/>
      <c r="VOR34" s="377"/>
      <c r="VOS34" s="377"/>
      <c r="VOT34" s="377"/>
      <c r="VOU34" s="377"/>
      <c r="VOV34" s="377"/>
      <c r="VOW34" s="377"/>
      <c r="VOX34" s="377"/>
      <c r="VOY34" s="377"/>
      <c r="VOZ34" s="377"/>
      <c r="VPA34" s="377"/>
      <c r="VPB34" s="377"/>
      <c r="VPC34" s="377"/>
      <c r="VPD34" s="377"/>
      <c r="VPE34" s="377"/>
      <c r="VPF34" s="377"/>
      <c r="VPG34" s="377"/>
      <c r="VPH34" s="377"/>
      <c r="VPI34" s="377"/>
      <c r="VPJ34" s="377"/>
      <c r="VPK34" s="377"/>
      <c r="VPL34" s="377"/>
      <c r="VPM34" s="377"/>
      <c r="VPN34" s="377"/>
      <c r="VPO34" s="377"/>
      <c r="VPP34" s="377"/>
      <c r="VPQ34" s="377"/>
      <c r="VPR34" s="377"/>
      <c r="VPS34" s="377"/>
      <c r="VPT34" s="377"/>
      <c r="VPU34" s="377"/>
      <c r="VPV34" s="377"/>
      <c r="VPW34" s="377"/>
      <c r="VPX34" s="377"/>
      <c r="VPY34" s="377"/>
      <c r="VPZ34" s="377"/>
      <c r="VQA34" s="377"/>
      <c r="VQB34" s="377"/>
      <c r="VQC34" s="377"/>
      <c r="VQD34" s="377"/>
      <c r="VQE34" s="377"/>
      <c r="VQF34" s="377"/>
      <c r="VQG34" s="377"/>
      <c r="VQH34" s="377"/>
      <c r="VQI34" s="377"/>
      <c r="VQJ34" s="377"/>
      <c r="VQK34" s="377"/>
      <c r="VQL34" s="377"/>
      <c r="VQM34" s="377"/>
      <c r="VQN34" s="377"/>
      <c r="VQO34" s="377"/>
      <c r="VQP34" s="377"/>
      <c r="VQQ34" s="377"/>
      <c r="VQR34" s="377"/>
      <c r="VQS34" s="377"/>
      <c r="VQT34" s="377"/>
      <c r="VQU34" s="377"/>
      <c r="VQV34" s="377"/>
      <c r="VQW34" s="377"/>
      <c r="VQX34" s="377"/>
      <c r="VQY34" s="377"/>
      <c r="VQZ34" s="377"/>
      <c r="VRA34" s="377"/>
      <c r="VRB34" s="377"/>
      <c r="VRC34" s="377"/>
      <c r="VRD34" s="377"/>
      <c r="VRE34" s="377"/>
      <c r="VRF34" s="377"/>
      <c r="VRG34" s="377"/>
      <c r="VRH34" s="377"/>
      <c r="VRI34" s="377"/>
      <c r="VRJ34" s="377"/>
      <c r="VRK34" s="377"/>
      <c r="VRL34" s="377"/>
      <c r="VRM34" s="377"/>
      <c r="VRN34" s="377"/>
      <c r="VRO34" s="377"/>
      <c r="VRP34" s="377"/>
      <c r="VRQ34" s="377"/>
      <c r="VRR34" s="377"/>
      <c r="VRS34" s="377"/>
      <c r="VRT34" s="377"/>
      <c r="VRU34" s="377"/>
      <c r="VRV34" s="377"/>
      <c r="VRW34" s="377"/>
      <c r="VRX34" s="377"/>
      <c r="VRY34" s="377"/>
      <c r="VRZ34" s="377"/>
      <c r="VSA34" s="377"/>
      <c r="VSB34" s="377"/>
      <c r="VSC34" s="377"/>
      <c r="VSD34" s="377"/>
      <c r="VSE34" s="377"/>
      <c r="VSF34" s="377"/>
      <c r="VSG34" s="377"/>
      <c r="VSH34" s="377"/>
      <c r="VSI34" s="377"/>
      <c r="VSJ34" s="377"/>
      <c r="VSK34" s="377"/>
      <c r="VSL34" s="377"/>
      <c r="VSM34" s="377"/>
      <c r="VSN34" s="377"/>
      <c r="VSO34" s="377"/>
      <c r="VSP34" s="377"/>
      <c r="VSQ34" s="377"/>
      <c r="VSR34" s="377"/>
      <c r="VSS34" s="377"/>
      <c r="VST34" s="377"/>
      <c r="VSU34" s="377"/>
      <c r="VSV34" s="377"/>
      <c r="VSW34" s="377"/>
      <c r="VSX34" s="377"/>
      <c r="VSY34" s="377"/>
      <c r="VSZ34" s="377"/>
      <c r="VTA34" s="377"/>
      <c r="VTB34" s="377"/>
      <c r="VTC34" s="377"/>
      <c r="VTD34" s="377"/>
      <c r="VTE34" s="377"/>
      <c r="VTF34" s="377"/>
      <c r="VTG34" s="377"/>
      <c r="VTH34" s="377"/>
      <c r="VTI34" s="377"/>
      <c r="VTJ34" s="377"/>
      <c r="VTK34" s="377"/>
      <c r="VTL34" s="377"/>
      <c r="VTM34" s="377"/>
      <c r="VTN34" s="377"/>
      <c r="VTO34" s="377"/>
      <c r="VTP34" s="377"/>
      <c r="VTQ34" s="377"/>
      <c r="VTR34" s="377"/>
      <c r="VTS34" s="377"/>
      <c r="VTT34" s="377"/>
      <c r="VTU34" s="377"/>
      <c r="VTV34" s="377"/>
      <c r="VTW34" s="377"/>
      <c r="VTX34" s="377"/>
      <c r="VTY34" s="377"/>
      <c r="VTZ34" s="377"/>
      <c r="VUA34" s="377"/>
      <c r="VUB34" s="377"/>
      <c r="VUC34" s="377"/>
      <c r="VUD34" s="377"/>
      <c r="VUE34" s="377"/>
      <c r="VUF34" s="377"/>
      <c r="VUG34" s="377"/>
      <c r="VUH34" s="377"/>
      <c r="VUI34" s="377"/>
      <c r="VUJ34" s="377"/>
      <c r="VUK34" s="377"/>
      <c r="VUL34" s="377"/>
      <c r="VUM34" s="377"/>
      <c r="VUN34" s="377"/>
      <c r="VUO34" s="377"/>
      <c r="VUP34" s="377"/>
      <c r="VUQ34" s="377"/>
      <c r="VUR34" s="377"/>
      <c r="VUS34" s="377"/>
      <c r="VUT34" s="377"/>
      <c r="VUU34" s="377"/>
      <c r="VUV34" s="377"/>
      <c r="VUW34" s="377"/>
      <c r="VUX34" s="377"/>
      <c r="VUY34" s="377"/>
      <c r="VUZ34" s="377"/>
      <c r="VVA34" s="377"/>
      <c r="VVB34" s="377"/>
      <c r="VVC34" s="377"/>
      <c r="VVD34" s="377"/>
      <c r="VVE34" s="377"/>
      <c r="VVF34" s="377"/>
      <c r="VVG34" s="377"/>
      <c r="VVH34" s="377"/>
      <c r="VVI34" s="377"/>
      <c r="VVJ34" s="377"/>
      <c r="VVK34" s="377"/>
      <c r="VVL34" s="377"/>
      <c r="VVM34" s="377"/>
      <c r="VVN34" s="377"/>
      <c r="VVO34" s="377"/>
      <c r="VVP34" s="377"/>
      <c r="VVQ34" s="377"/>
      <c r="VVR34" s="377"/>
      <c r="VVS34" s="377"/>
      <c r="VVT34" s="377"/>
      <c r="VVU34" s="377"/>
      <c r="VVV34" s="377"/>
      <c r="VVW34" s="377"/>
      <c r="VVX34" s="377"/>
      <c r="VVY34" s="377"/>
      <c r="VVZ34" s="377"/>
      <c r="VWA34" s="377"/>
      <c r="VWB34" s="377"/>
      <c r="VWC34" s="377"/>
      <c r="VWD34" s="377"/>
      <c r="VWE34" s="377"/>
      <c r="VWF34" s="377"/>
      <c r="VWG34" s="377"/>
      <c r="VWH34" s="377"/>
      <c r="VWI34" s="377"/>
      <c r="VWJ34" s="377"/>
      <c r="VWK34" s="377"/>
      <c r="VWL34" s="377"/>
      <c r="VWM34" s="377"/>
      <c r="VWN34" s="377"/>
      <c r="VWO34" s="377"/>
      <c r="VWP34" s="377"/>
      <c r="VWQ34" s="377"/>
      <c r="VWR34" s="377"/>
      <c r="VWS34" s="377"/>
      <c r="VWT34" s="377"/>
      <c r="VWU34" s="377"/>
      <c r="VWV34" s="377"/>
      <c r="VWW34" s="377"/>
      <c r="VWX34" s="377"/>
      <c r="VWY34" s="377"/>
      <c r="VWZ34" s="377"/>
      <c r="VXA34" s="377"/>
      <c r="VXB34" s="377"/>
      <c r="VXC34" s="377"/>
      <c r="VXD34" s="377"/>
      <c r="VXE34" s="377"/>
      <c r="VXF34" s="377"/>
      <c r="VXG34" s="377"/>
      <c r="VXH34" s="377"/>
      <c r="VXI34" s="377"/>
      <c r="VXJ34" s="377"/>
      <c r="VXK34" s="377"/>
      <c r="VXL34" s="377"/>
      <c r="VXM34" s="377"/>
      <c r="VXN34" s="377"/>
      <c r="VXO34" s="377"/>
      <c r="VXP34" s="377"/>
      <c r="VXQ34" s="377"/>
      <c r="VXR34" s="377"/>
      <c r="VXS34" s="377"/>
      <c r="VXT34" s="377"/>
      <c r="VXU34" s="377"/>
      <c r="VXV34" s="377"/>
      <c r="VXW34" s="377"/>
      <c r="VXX34" s="377"/>
      <c r="VXY34" s="377"/>
      <c r="VXZ34" s="377"/>
      <c r="VYA34" s="377"/>
      <c r="VYB34" s="377"/>
      <c r="VYC34" s="377"/>
      <c r="VYD34" s="377"/>
      <c r="VYE34" s="377"/>
      <c r="VYF34" s="377"/>
      <c r="VYG34" s="377"/>
      <c r="VYH34" s="377"/>
      <c r="VYI34" s="377"/>
      <c r="VYJ34" s="377"/>
      <c r="VYK34" s="377"/>
      <c r="VYL34" s="377"/>
      <c r="VYM34" s="377"/>
      <c r="VYN34" s="377"/>
      <c r="VYO34" s="377"/>
      <c r="VYP34" s="377"/>
      <c r="VYQ34" s="377"/>
      <c r="VYR34" s="377"/>
      <c r="VYS34" s="377"/>
      <c r="VYT34" s="377"/>
      <c r="VYU34" s="377"/>
      <c r="VYV34" s="377"/>
      <c r="VYW34" s="377"/>
      <c r="VYX34" s="377"/>
      <c r="VYY34" s="377"/>
      <c r="VYZ34" s="377"/>
      <c r="VZA34" s="377"/>
      <c r="VZB34" s="377"/>
      <c r="VZC34" s="377"/>
      <c r="VZD34" s="377"/>
      <c r="VZE34" s="377"/>
      <c r="VZF34" s="377"/>
      <c r="VZG34" s="377"/>
      <c r="VZH34" s="377"/>
      <c r="VZI34" s="377"/>
      <c r="VZJ34" s="377"/>
      <c r="VZK34" s="377"/>
      <c r="VZL34" s="377"/>
      <c r="VZM34" s="377"/>
      <c r="VZN34" s="377"/>
      <c r="VZO34" s="377"/>
      <c r="VZP34" s="377"/>
      <c r="VZQ34" s="377"/>
      <c r="VZR34" s="377"/>
      <c r="VZS34" s="377"/>
      <c r="VZT34" s="377"/>
      <c r="VZU34" s="377"/>
      <c r="VZV34" s="377"/>
      <c r="VZW34" s="377"/>
      <c r="VZX34" s="377"/>
      <c r="VZY34" s="377"/>
      <c r="VZZ34" s="377"/>
      <c r="WAA34" s="377"/>
      <c r="WAB34" s="377"/>
      <c r="WAC34" s="377"/>
      <c r="WAD34" s="377"/>
      <c r="WAE34" s="377"/>
      <c r="WAF34" s="377"/>
      <c r="WAG34" s="377"/>
      <c r="WAH34" s="377"/>
      <c r="WAI34" s="377"/>
      <c r="WAJ34" s="377"/>
      <c r="WAK34" s="377"/>
      <c r="WAL34" s="377"/>
      <c r="WAM34" s="377"/>
      <c r="WAN34" s="377"/>
      <c r="WAO34" s="377"/>
      <c r="WAP34" s="377"/>
      <c r="WAQ34" s="377"/>
      <c r="WAR34" s="377"/>
      <c r="WAS34" s="377"/>
      <c r="WAT34" s="377"/>
      <c r="WAU34" s="377"/>
      <c r="WAV34" s="377"/>
      <c r="WAW34" s="377"/>
      <c r="WAX34" s="377"/>
      <c r="WAY34" s="377"/>
      <c r="WAZ34" s="377"/>
      <c r="WBA34" s="377"/>
      <c r="WBB34" s="377"/>
      <c r="WBC34" s="377"/>
      <c r="WBD34" s="377"/>
      <c r="WBE34" s="377"/>
      <c r="WBF34" s="377"/>
      <c r="WBG34" s="377"/>
      <c r="WBH34" s="377"/>
      <c r="WBI34" s="377"/>
      <c r="WBJ34" s="377"/>
      <c r="WBK34" s="377"/>
      <c r="WBL34" s="377"/>
      <c r="WBM34" s="377"/>
      <c r="WBN34" s="377"/>
      <c r="WBO34" s="377"/>
      <c r="WBP34" s="377"/>
      <c r="WBQ34" s="377"/>
      <c r="WBR34" s="377"/>
      <c r="WBS34" s="377"/>
      <c r="WBT34" s="377"/>
      <c r="WBU34" s="377"/>
      <c r="WBV34" s="377"/>
      <c r="WBW34" s="377"/>
      <c r="WBX34" s="377"/>
      <c r="WBY34" s="377"/>
      <c r="WBZ34" s="377"/>
      <c r="WCA34" s="377"/>
      <c r="WCB34" s="377"/>
      <c r="WCC34" s="377"/>
      <c r="WCD34" s="377"/>
      <c r="WCE34" s="377"/>
      <c r="WCF34" s="377"/>
      <c r="WCG34" s="377"/>
      <c r="WCH34" s="377"/>
      <c r="WCI34" s="377"/>
      <c r="WCJ34" s="377"/>
      <c r="WCK34" s="377"/>
      <c r="WCL34" s="377"/>
      <c r="WCM34" s="377"/>
      <c r="WCN34" s="377"/>
      <c r="WCO34" s="377"/>
      <c r="WCP34" s="377"/>
      <c r="WCQ34" s="377"/>
      <c r="WCR34" s="377"/>
      <c r="WCS34" s="377"/>
      <c r="WCT34" s="377"/>
      <c r="WCU34" s="377"/>
      <c r="WCV34" s="377"/>
      <c r="WCW34" s="377"/>
      <c r="WCX34" s="377"/>
      <c r="WCY34" s="377"/>
      <c r="WCZ34" s="377"/>
      <c r="WDA34" s="377"/>
      <c r="WDB34" s="377"/>
      <c r="WDC34" s="377"/>
      <c r="WDD34" s="377"/>
      <c r="WDE34" s="377"/>
      <c r="WDF34" s="377"/>
      <c r="WDG34" s="377"/>
      <c r="WDH34" s="377"/>
      <c r="WDI34" s="377"/>
      <c r="WDJ34" s="377"/>
      <c r="WDK34" s="377"/>
      <c r="WDL34" s="377"/>
      <c r="WDM34" s="377"/>
      <c r="WDN34" s="377"/>
      <c r="WDO34" s="377"/>
      <c r="WDP34" s="377"/>
      <c r="WDQ34" s="377"/>
      <c r="WDR34" s="377"/>
      <c r="WDS34" s="377"/>
      <c r="WDT34" s="377"/>
      <c r="WDU34" s="377"/>
      <c r="WDV34" s="377"/>
      <c r="WDW34" s="377"/>
      <c r="WDX34" s="377"/>
      <c r="WDY34" s="377"/>
      <c r="WDZ34" s="377"/>
      <c r="WEA34" s="377"/>
      <c r="WEB34" s="377"/>
      <c r="WEC34" s="377"/>
      <c r="WED34" s="377"/>
      <c r="WEE34" s="377"/>
      <c r="WEF34" s="377"/>
      <c r="WEG34" s="377"/>
      <c r="WEH34" s="377"/>
      <c r="WEI34" s="377"/>
      <c r="WEJ34" s="377"/>
      <c r="WEK34" s="377"/>
      <c r="WEL34" s="377"/>
      <c r="WEM34" s="377"/>
      <c r="WEN34" s="377"/>
      <c r="WEO34" s="377"/>
      <c r="WEP34" s="377"/>
      <c r="WEQ34" s="377"/>
      <c r="WER34" s="377"/>
      <c r="WES34" s="377"/>
      <c r="WET34" s="377"/>
      <c r="WEU34" s="377"/>
      <c r="WEV34" s="377"/>
      <c r="WEW34" s="377"/>
      <c r="WEX34" s="377"/>
      <c r="WEY34" s="377"/>
      <c r="WEZ34" s="377"/>
      <c r="WFA34" s="377"/>
      <c r="WFB34" s="377"/>
      <c r="WFC34" s="377"/>
      <c r="WFD34" s="377"/>
      <c r="WFE34" s="377"/>
      <c r="WFF34" s="377"/>
      <c r="WFG34" s="377"/>
      <c r="WFH34" s="377"/>
      <c r="WFI34" s="377"/>
      <c r="WFJ34" s="377"/>
      <c r="WFK34" s="377"/>
      <c r="WFL34" s="377"/>
      <c r="WFM34" s="377"/>
      <c r="WFN34" s="377"/>
      <c r="WFO34" s="377"/>
      <c r="WFP34" s="377"/>
      <c r="WFQ34" s="377"/>
      <c r="WFR34" s="377"/>
      <c r="WFS34" s="377"/>
      <c r="WFT34" s="377"/>
      <c r="WFU34" s="377"/>
      <c r="WFV34" s="377"/>
      <c r="WFW34" s="377"/>
      <c r="WFX34" s="377"/>
      <c r="WFY34" s="377"/>
      <c r="WFZ34" s="377"/>
      <c r="WGA34" s="377"/>
      <c r="WGB34" s="377"/>
      <c r="WGC34" s="377"/>
      <c r="WGD34" s="377"/>
      <c r="WGE34" s="377"/>
      <c r="WGF34" s="377"/>
      <c r="WGG34" s="377"/>
      <c r="WGH34" s="377"/>
      <c r="WGI34" s="377"/>
      <c r="WGJ34" s="377"/>
      <c r="WGK34" s="377"/>
      <c r="WGL34" s="377"/>
      <c r="WGM34" s="377"/>
      <c r="WGN34" s="377"/>
      <c r="WGO34" s="377"/>
      <c r="WGP34" s="377"/>
      <c r="WGQ34" s="377"/>
      <c r="WGR34" s="377"/>
      <c r="WGS34" s="377"/>
      <c r="WGT34" s="377"/>
      <c r="WGU34" s="377"/>
      <c r="WGV34" s="377"/>
      <c r="WGW34" s="377"/>
      <c r="WGX34" s="377"/>
      <c r="WGY34" s="377"/>
      <c r="WGZ34" s="377"/>
      <c r="WHA34" s="377"/>
      <c r="WHB34" s="377"/>
      <c r="WHC34" s="377"/>
      <c r="WHD34" s="377"/>
      <c r="WHE34" s="377"/>
      <c r="WHF34" s="377"/>
      <c r="WHG34" s="377"/>
      <c r="WHH34" s="377"/>
      <c r="WHI34" s="377"/>
      <c r="WHJ34" s="377"/>
      <c r="WHK34" s="377"/>
      <c r="WHL34" s="377"/>
      <c r="WHM34" s="377"/>
      <c r="WHN34" s="377"/>
      <c r="WHO34" s="377"/>
      <c r="WHP34" s="377"/>
      <c r="WHQ34" s="377"/>
      <c r="WHR34" s="377"/>
      <c r="WHS34" s="377"/>
      <c r="WHT34" s="377"/>
      <c r="WHU34" s="377"/>
      <c r="WHV34" s="377"/>
      <c r="WHW34" s="377"/>
      <c r="WHX34" s="377"/>
      <c r="WHY34" s="377"/>
      <c r="WHZ34" s="377"/>
      <c r="WIA34" s="377"/>
      <c r="WIB34" s="377"/>
      <c r="WIC34" s="377"/>
      <c r="WID34" s="377"/>
      <c r="WIE34" s="377"/>
      <c r="WIF34" s="377"/>
      <c r="WIG34" s="377"/>
      <c r="WIH34" s="377"/>
      <c r="WII34" s="377"/>
      <c r="WIJ34" s="377"/>
      <c r="WIK34" s="377"/>
      <c r="WIL34" s="377"/>
      <c r="WIM34" s="377"/>
      <c r="WIN34" s="377"/>
      <c r="WIO34" s="377"/>
      <c r="WIP34" s="377"/>
      <c r="WIQ34" s="377"/>
      <c r="WIR34" s="377"/>
      <c r="WIS34" s="377"/>
      <c r="WIT34" s="377"/>
      <c r="WIU34" s="377"/>
      <c r="WIV34" s="377"/>
      <c r="WIW34" s="377"/>
      <c r="WIX34" s="377"/>
      <c r="WIY34" s="377"/>
      <c r="WIZ34" s="377"/>
      <c r="WJA34" s="377"/>
      <c r="WJB34" s="377"/>
      <c r="WJC34" s="377"/>
      <c r="WJD34" s="377"/>
      <c r="WJE34" s="377"/>
      <c r="WJF34" s="377"/>
      <c r="WJG34" s="377"/>
      <c r="WJH34" s="377"/>
      <c r="WJI34" s="377"/>
      <c r="WJJ34" s="377"/>
      <c r="WJK34" s="377"/>
      <c r="WJL34" s="377"/>
      <c r="WJM34" s="377"/>
      <c r="WJN34" s="377"/>
      <c r="WJO34" s="377"/>
      <c r="WJP34" s="377"/>
      <c r="WJQ34" s="377"/>
      <c r="WJR34" s="377"/>
      <c r="WJS34" s="377"/>
      <c r="WJT34" s="377"/>
      <c r="WJU34" s="377"/>
      <c r="WJV34" s="377"/>
      <c r="WJW34" s="377"/>
      <c r="WJX34" s="377"/>
      <c r="WJY34" s="377"/>
      <c r="WJZ34" s="377"/>
      <c r="WKA34" s="377"/>
      <c r="WKB34" s="377"/>
      <c r="WKC34" s="377"/>
      <c r="WKD34" s="377"/>
      <c r="WKE34" s="377"/>
      <c r="WKF34" s="377"/>
      <c r="WKG34" s="377"/>
      <c r="WKH34" s="377"/>
      <c r="WKI34" s="377"/>
      <c r="WKJ34" s="377"/>
      <c r="WKK34" s="377"/>
      <c r="WKL34" s="377"/>
      <c r="WKM34" s="377"/>
      <c r="WKN34" s="377"/>
      <c r="WKO34" s="377"/>
      <c r="WKP34" s="377"/>
      <c r="WKQ34" s="377"/>
      <c r="WKR34" s="377"/>
      <c r="WKS34" s="377"/>
      <c r="WKT34" s="377"/>
      <c r="WKU34" s="377"/>
      <c r="WKV34" s="377"/>
      <c r="WKW34" s="377"/>
      <c r="WKX34" s="377"/>
      <c r="WKY34" s="377"/>
      <c r="WKZ34" s="377"/>
      <c r="WLA34" s="377"/>
      <c r="WLB34" s="377"/>
      <c r="WLC34" s="377"/>
      <c r="WLD34" s="377"/>
      <c r="WLE34" s="377"/>
      <c r="WLF34" s="377"/>
      <c r="WLG34" s="377"/>
      <c r="WLH34" s="377"/>
      <c r="WLI34" s="377"/>
      <c r="WLJ34" s="377"/>
      <c r="WLK34" s="377"/>
      <c r="WLL34" s="377"/>
      <c r="WLM34" s="377"/>
      <c r="WLN34" s="377"/>
      <c r="WLO34" s="377"/>
      <c r="WLP34" s="377"/>
      <c r="WLQ34" s="377"/>
      <c r="WLR34" s="377"/>
      <c r="WLS34" s="377"/>
      <c r="WLT34" s="377"/>
      <c r="WLU34" s="377"/>
      <c r="WLV34" s="377"/>
      <c r="WLW34" s="377"/>
      <c r="WLX34" s="377"/>
      <c r="WLY34" s="377"/>
      <c r="WLZ34" s="377"/>
      <c r="WMA34" s="377"/>
      <c r="WMB34" s="377"/>
      <c r="WMC34" s="377"/>
      <c r="WMD34" s="377"/>
      <c r="WME34" s="377"/>
      <c r="WMF34" s="377"/>
      <c r="WMG34" s="377"/>
      <c r="WMH34" s="377"/>
      <c r="WMI34" s="377"/>
      <c r="WMJ34" s="377"/>
      <c r="WMK34" s="377"/>
      <c r="WML34" s="377"/>
      <c r="WMM34" s="377"/>
      <c r="WMN34" s="377"/>
      <c r="WMO34" s="377"/>
      <c r="WMP34" s="377"/>
      <c r="WMQ34" s="377"/>
      <c r="WMR34" s="377"/>
      <c r="WMS34" s="377"/>
      <c r="WMT34" s="377"/>
      <c r="WMU34" s="377"/>
      <c r="WMV34" s="377"/>
      <c r="WMW34" s="377"/>
      <c r="WMX34" s="377"/>
      <c r="WMY34" s="377"/>
      <c r="WMZ34" s="377"/>
      <c r="WNA34" s="377"/>
      <c r="WNB34" s="377"/>
      <c r="WNC34" s="377"/>
      <c r="WND34" s="377"/>
      <c r="WNE34" s="377"/>
      <c r="WNF34" s="377"/>
      <c r="WNG34" s="377"/>
      <c r="WNH34" s="377"/>
      <c r="WNI34" s="377"/>
      <c r="WNJ34" s="377"/>
      <c r="WNK34" s="377"/>
      <c r="WNL34" s="377"/>
      <c r="WNM34" s="377"/>
      <c r="WNN34" s="377"/>
      <c r="WNO34" s="377"/>
      <c r="WNP34" s="377"/>
      <c r="WNQ34" s="377"/>
      <c r="WNR34" s="377"/>
      <c r="WNS34" s="377"/>
      <c r="WNT34" s="377"/>
      <c r="WNU34" s="377"/>
      <c r="WNV34" s="377"/>
      <c r="WNW34" s="377"/>
      <c r="WNX34" s="377"/>
      <c r="WNY34" s="377"/>
      <c r="WNZ34" s="377"/>
      <c r="WOA34" s="377"/>
      <c r="WOB34" s="377"/>
      <c r="WOC34" s="377"/>
      <c r="WOD34" s="377"/>
      <c r="WOE34" s="377"/>
      <c r="WOF34" s="377"/>
      <c r="WOG34" s="377"/>
      <c r="WOH34" s="377"/>
      <c r="WOI34" s="377"/>
      <c r="WOJ34" s="377"/>
      <c r="WOK34" s="377"/>
      <c r="WOL34" s="377"/>
      <c r="WOM34" s="377"/>
      <c r="WON34" s="377"/>
      <c r="WOO34" s="377"/>
      <c r="WOP34" s="377"/>
      <c r="WOQ34" s="377"/>
      <c r="WOR34" s="377"/>
      <c r="WOS34" s="377"/>
      <c r="WOT34" s="377"/>
      <c r="WOU34" s="377"/>
      <c r="WOV34" s="377"/>
      <c r="WOW34" s="377"/>
      <c r="WOX34" s="377"/>
      <c r="WOY34" s="377"/>
      <c r="WOZ34" s="377"/>
      <c r="WPA34" s="377"/>
      <c r="WPB34" s="377"/>
      <c r="WPC34" s="377"/>
      <c r="WPD34" s="377"/>
      <c r="WPE34" s="377"/>
      <c r="WPF34" s="377"/>
      <c r="WPG34" s="377"/>
      <c r="WPH34" s="377"/>
      <c r="WPI34" s="377"/>
      <c r="WPJ34" s="377"/>
      <c r="WPK34" s="377"/>
      <c r="WPL34" s="377"/>
      <c r="WPM34" s="377"/>
      <c r="WPN34" s="377"/>
      <c r="WPO34" s="377"/>
      <c r="WPP34" s="377"/>
      <c r="WPQ34" s="377"/>
      <c r="WPR34" s="377"/>
      <c r="WPS34" s="377"/>
      <c r="WPT34" s="377"/>
      <c r="WPU34" s="377"/>
      <c r="WPV34" s="377"/>
      <c r="WPW34" s="377"/>
      <c r="WPX34" s="377"/>
      <c r="WPY34" s="377"/>
      <c r="WPZ34" s="377"/>
      <c r="WQA34" s="377"/>
      <c r="WQB34" s="377"/>
      <c r="WQC34" s="377"/>
      <c r="WQD34" s="377"/>
      <c r="WQE34" s="377"/>
      <c r="WQF34" s="377"/>
      <c r="WQG34" s="377"/>
      <c r="WQH34" s="377"/>
      <c r="WQI34" s="377"/>
      <c r="WQJ34" s="377"/>
      <c r="WQK34" s="377"/>
      <c r="WQL34" s="377"/>
      <c r="WQM34" s="377"/>
      <c r="WQN34" s="377"/>
      <c r="WQO34" s="377"/>
      <c r="WQP34" s="377"/>
      <c r="WQQ34" s="377"/>
      <c r="WQR34" s="377"/>
      <c r="WQS34" s="377"/>
      <c r="WQT34" s="377"/>
      <c r="WQU34" s="377"/>
      <c r="WQV34" s="377"/>
      <c r="WQW34" s="377"/>
      <c r="WQX34" s="377"/>
      <c r="WQY34" s="377"/>
      <c r="WQZ34" s="377"/>
      <c r="WRA34" s="377"/>
      <c r="WRB34" s="377"/>
      <c r="WRC34" s="377"/>
      <c r="WRD34" s="377"/>
      <c r="WRE34" s="377"/>
      <c r="WRF34" s="377"/>
      <c r="WRG34" s="377"/>
      <c r="WRH34" s="377"/>
      <c r="WRI34" s="377"/>
      <c r="WRJ34" s="377"/>
      <c r="WRK34" s="377"/>
      <c r="WRL34" s="377"/>
      <c r="WRM34" s="377"/>
      <c r="WRN34" s="377"/>
      <c r="WRO34" s="377"/>
      <c r="WRP34" s="377"/>
      <c r="WRQ34" s="377"/>
      <c r="WRR34" s="377"/>
      <c r="WRS34" s="377"/>
      <c r="WRT34" s="377"/>
      <c r="WRU34" s="377"/>
      <c r="WRV34" s="377"/>
      <c r="WRW34" s="377"/>
      <c r="WRX34" s="377"/>
      <c r="WRY34" s="377"/>
      <c r="WRZ34" s="377"/>
      <c r="WSA34" s="377"/>
      <c r="WSB34" s="377"/>
      <c r="WSC34" s="377"/>
      <c r="WSD34" s="377"/>
      <c r="WSE34" s="377"/>
      <c r="WSF34" s="377"/>
      <c r="WSG34" s="377"/>
      <c r="WSH34" s="377"/>
      <c r="WSI34" s="377"/>
      <c r="WSJ34" s="377"/>
      <c r="WSK34" s="377"/>
      <c r="WSL34" s="377"/>
      <c r="WSM34" s="377"/>
      <c r="WSN34" s="377"/>
      <c r="WSO34" s="377"/>
      <c r="WSP34" s="377"/>
      <c r="WSQ34" s="377"/>
      <c r="WSR34" s="377"/>
      <c r="WSS34" s="377"/>
      <c r="WST34" s="377"/>
      <c r="WSU34" s="377"/>
      <c r="WSV34" s="377"/>
      <c r="WSW34" s="377"/>
      <c r="WSX34" s="377"/>
      <c r="WSY34" s="377"/>
      <c r="WSZ34" s="377"/>
      <c r="WTA34" s="377"/>
      <c r="WTB34" s="377"/>
      <c r="WTC34" s="377"/>
      <c r="WTD34" s="377"/>
      <c r="WTE34" s="377"/>
      <c r="WTF34" s="377"/>
      <c r="WTG34" s="377"/>
      <c r="WTH34" s="377"/>
      <c r="WTI34" s="377"/>
      <c r="WTJ34" s="377"/>
      <c r="WTK34" s="377"/>
      <c r="WTL34" s="377"/>
      <c r="WTM34" s="377"/>
      <c r="WTN34" s="377"/>
      <c r="WTO34" s="377"/>
      <c r="WTP34" s="377"/>
      <c r="WTQ34" s="377"/>
      <c r="WTR34" s="377"/>
      <c r="WTS34" s="377"/>
      <c r="WTT34" s="377"/>
      <c r="WTU34" s="377"/>
      <c r="WTV34" s="377"/>
      <c r="WTW34" s="377"/>
      <c r="WTX34" s="377"/>
      <c r="WTY34" s="377"/>
      <c r="WTZ34" s="377"/>
      <c r="WUA34" s="377"/>
      <c r="WUB34" s="377"/>
      <c r="WUC34" s="377"/>
      <c r="WUD34" s="377"/>
      <c r="WUE34" s="377"/>
      <c r="WUF34" s="377"/>
      <c r="WUG34" s="377"/>
      <c r="WUH34" s="377"/>
      <c r="WUI34" s="377"/>
      <c r="WUJ34" s="377"/>
      <c r="WUK34" s="377"/>
      <c r="WUL34" s="377"/>
      <c r="WUM34" s="377"/>
      <c r="WUN34" s="377"/>
      <c r="WUO34" s="377"/>
      <c r="WUP34" s="377"/>
      <c r="WUQ34" s="377"/>
      <c r="WUR34" s="377"/>
      <c r="WUS34" s="377"/>
      <c r="WUT34" s="377"/>
      <c r="WUU34" s="377"/>
      <c r="WUV34" s="377"/>
      <c r="WUW34" s="377"/>
      <c r="WUX34" s="377"/>
      <c r="WUY34" s="377"/>
      <c r="WUZ34" s="377"/>
      <c r="WVA34" s="377"/>
      <c r="WVB34" s="377"/>
      <c r="WVC34" s="377"/>
      <c r="WVD34" s="377"/>
      <c r="WVE34" s="377"/>
      <c r="WVF34" s="377"/>
      <c r="WVG34" s="377"/>
      <c r="WVH34" s="377"/>
      <c r="WVI34" s="377"/>
      <c r="WVJ34" s="377"/>
      <c r="WVK34" s="377"/>
      <c r="WVL34" s="377"/>
      <c r="WVM34" s="377"/>
      <c r="WVN34" s="377"/>
      <c r="WVO34" s="377"/>
      <c r="WVP34" s="377"/>
      <c r="WVQ34" s="377"/>
      <c r="WVR34" s="377"/>
      <c r="WVS34" s="377"/>
      <c r="WVT34" s="377"/>
      <c r="WVU34" s="377"/>
      <c r="WVV34" s="377"/>
      <c r="WVW34" s="377"/>
      <c r="WVX34" s="377"/>
      <c r="WVY34" s="377"/>
      <c r="WVZ34" s="377"/>
      <c r="WWA34" s="377"/>
      <c r="WWB34" s="377"/>
      <c r="WWC34" s="377"/>
      <c r="WWD34" s="377"/>
      <c r="WWE34" s="377"/>
      <c r="WWF34" s="377"/>
      <c r="WWG34" s="377"/>
      <c r="WWH34" s="377"/>
      <c r="WWI34" s="377"/>
      <c r="WWJ34" s="377"/>
      <c r="WWK34" s="377"/>
      <c r="WWL34" s="377"/>
      <c r="WWM34" s="377"/>
      <c r="WWN34" s="377"/>
      <c r="WWO34" s="377"/>
      <c r="WWP34" s="377"/>
      <c r="WWQ34" s="377"/>
      <c r="WWR34" s="377"/>
      <c r="WWS34" s="377"/>
      <c r="WWT34" s="377"/>
      <c r="WWU34" s="377"/>
      <c r="WWV34" s="377"/>
      <c r="WWW34" s="377"/>
      <c r="WWX34" s="377"/>
      <c r="WWY34" s="377"/>
      <c r="WWZ34" s="377"/>
      <c r="WXA34" s="377"/>
      <c r="WXB34" s="377"/>
      <c r="WXC34" s="377"/>
      <c r="WXD34" s="377"/>
      <c r="WXE34" s="377"/>
      <c r="WXF34" s="377"/>
      <c r="WXG34" s="377"/>
      <c r="WXH34" s="377"/>
      <c r="WXI34" s="377"/>
      <c r="WXJ34" s="377"/>
      <c r="WXK34" s="377"/>
      <c r="WXL34" s="377"/>
      <c r="WXM34" s="377"/>
      <c r="WXN34" s="377"/>
      <c r="WXO34" s="377"/>
      <c r="WXP34" s="377"/>
      <c r="WXQ34" s="377"/>
      <c r="WXR34" s="377"/>
      <c r="WXS34" s="377"/>
      <c r="WXT34" s="377"/>
      <c r="WXU34" s="377"/>
      <c r="WXV34" s="377"/>
      <c r="WXW34" s="377"/>
      <c r="WXX34" s="377"/>
      <c r="WXY34" s="377"/>
      <c r="WXZ34" s="377"/>
      <c r="WYA34" s="377"/>
      <c r="WYB34" s="377"/>
      <c r="WYC34" s="377"/>
      <c r="WYD34" s="377"/>
      <c r="WYE34" s="377"/>
      <c r="WYF34" s="377"/>
      <c r="WYG34" s="377"/>
      <c r="WYH34" s="377"/>
      <c r="WYI34" s="377"/>
      <c r="WYJ34" s="377"/>
      <c r="WYK34" s="377"/>
      <c r="WYL34" s="377"/>
      <c r="WYM34" s="377"/>
      <c r="WYN34" s="377"/>
      <c r="WYO34" s="377"/>
      <c r="WYP34" s="377"/>
      <c r="WYQ34" s="377"/>
      <c r="WYR34" s="377"/>
      <c r="WYS34" s="377"/>
      <c r="WYT34" s="377"/>
      <c r="WYU34" s="377"/>
      <c r="WYV34" s="377"/>
      <c r="WYW34" s="377"/>
      <c r="WYX34" s="377"/>
      <c r="WYY34" s="377"/>
      <c r="WYZ34" s="377"/>
      <c r="WZA34" s="377"/>
      <c r="WZB34" s="377"/>
      <c r="WZC34" s="377"/>
      <c r="WZD34" s="377"/>
      <c r="WZE34" s="377"/>
      <c r="WZF34" s="377"/>
      <c r="WZG34" s="377"/>
      <c r="WZH34" s="377"/>
      <c r="WZI34" s="377"/>
      <c r="WZJ34" s="377"/>
      <c r="WZK34" s="377"/>
      <c r="WZL34" s="377"/>
      <c r="WZM34" s="377"/>
      <c r="WZN34" s="377"/>
      <c r="WZO34" s="377"/>
      <c r="WZP34" s="377"/>
      <c r="WZQ34" s="377"/>
      <c r="WZR34" s="377"/>
      <c r="WZS34" s="377"/>
      <c r="WZT34" s="377"/>
      <c r="WZU34" s="377"/>
      <c r="WZV34" s="377"/>
      <c r="WZW34" s="377"/>
      <c r="WZX34" s="377"/>
      <c r="WZY34" s="377"/>
      <c r="WZZ34" s="377"/>
      <c r="XAA34" s="377"/>
      <c r="XAB34" s="377"/>
      <c r="XAC34" s="377"/>
      <c r="XAD34" s="377"/>
      <c r="XAE34" s="377"/>
      <c r="XAF34" s="377"/>
      <c r="XAG34" s="377"/>
      <c r="XAH34" s="377"/>
      <c r="XAI34" s="377"/>
      <c r="XAJ34" s="377"/>
      <c r="XAK34" s="377"/>
      <c r="XAL34" s="377"/>
      <c r="XAM34" s="377"/>
      <c r="XAN34" s="377"/>
      <c r="XAO34" s="377"/>
      <c r="XAP34" s="377"/>
      <c r="XAQ34" s="377"/>
      <c r="XAR34" s="377"/>
      <c r="XAS34" s="377"/>
      <c r="XAT34" s="377"/>
      <c r="XAU34" s="377"/>
      <c r="XAV34" s="377"/>
      <c r="XAW34" s="377"/>
      <c r="XAX34" s="377"/>
      <c r="XAY34" s="377"/>
      <c r="XAZ34" s="377"/>
      <c r="XBA34" s="377"/>
      <c r="XBB34" s="377"/>
      <c r="XBC34" s="377"/>
      <c r="XBD34" s="377"/>
      <c r="XBE34" s="377"/>
      <c r="XBF34" s="377"/>
      <c r="XBG34" s="377"/>
      <c r="XBH34" s="377"/>
      <c r="XBI34" s="377"/>
      <c r="XBJ34" s="377"/>
      <c r="XBK34" s="377"/>
      <c r="XBL34" s="377"/>
      <c r="XBM34" s="377"/>
      <c r="XBN34" s="377"/>
      <c r="XBO34" s="377"/>
      <c r="XBP34" s="377"/>
      <c r="XBQ34" s="377"/>
      <c r="XBR34" s="377"/>
      <c r="XBS34" s="377"/>
      <c r="XBT34" s="377"/>
      <c r="XBU34" s="377"/>
      <c r="XBV34" s="377"/>
      <c r="XBW34" s="377"/>
      <c r="XBX34" s="377"/>
      <c r="XBY34" s="377"/>
      <c r="XBZ34" s="377"/>
      <c r="XCA34" s="377"/>
      <c r="XCB34" s="377"/>
      <c r="XCC34" s="377"/>
      <c r="XCD34" s="377"/>
      <c r="XCE34" s="377"/>
      <c r="XCF34" s="377"/>
      <c r="XCG34" s="377"/>
      <c r="XCH34" s="377"/>
      <c r="XCI34" s="377"/>
      <c r="XCJ34" s="377"/>
      <c r="XCK34" s="377"/>
      <c r="XCL34" s="377"/>
      <c r="XCM34" s="377"/>
      <c r="XCN34" s="377"/>
      <c r="XCO34" s="377"/>
      <c r="XCP34" s="377"/>
      <c r="XCQ34" s="377"/>
      <c r="XCR34" s="377"/>
      <c r="XCS34" s="377"/>
      <c r="XCT34" s="377"/>
      <c r="XCU34" s="377"/>
      <c r="XCV34" s="377"/>
      <c r="XCW34" s="377"/>
      <c r="XCX34" s="377"/>
      <c r="XCY34" s="377"/>
      <c r="XCZ34" s="377"/>
      <c r="XDA34" s="377"/>
      <c r="XDB34" s="377"/>
      <c r="XDC34" s="377"/>
      <c r="XDD34" s="377"/>
      <c r="XDE34" s="377"/>
      <c r="XDF34" s="377"/>
      <c r="XDG34" s="377"/>
      <c r="XDH34" s="377"/>
      <c r="XDI34" s="377"/>
      <c r="XDJ34" s="377"/>
      <c r="XDK34" s="377"/>
      <c r="XDL34" s="377"/>
      <c r="XDM34" s="377"/>
      <c r="XDN34" s="377"/>
      <c r="XDO34" s="377"/>
      <c r="XDP34" s="377"/>
      <c r="XDQ34" s="377"/>
      <c r="XDR34" s="377"/>
      <c r="XDS34" s="377"/>
      <c r="XDT34" s="377"/>
      <c r="XDU34" s="377"/>
      <c r="XDV34" s="377"/>
      <c r="XDW34" s="377"/>
      <c r="XDX34" s="377"/>
      <c r="XDY34" s="377"/>
      <c r="XDZ34" s="377"/>
      <c r="XEA34" s="377"/>
      <c r="XEB34" s="377"/>
      <c r="XEC34" s="377"/>
      <c r="XED34" s="377"/>
      <c r="XEE34" s="377"/>
      <c r="XEF34" s="377"/>
      <c r="XEG34" s="377"/>
      <c r="XEH34" s="377"/>
      <c r="XEI34" s="377"/>
      <c r="XEJ34" s="377"/>
      <c r="XEK34" s="377"/>
      <c r="XEL34" s="377"/>
      <c r="XEM34" s="377"/>
      <c r="XEN34" s="377"/>
      <c r="XEO34" s="377"/>
      <c r="XEP34" s="377"/>
      <c r="XEQ34" s="377"/>
    </row>
    <row r="35" spans="1:16371" s="377" customFormat="1">
      <c r="A35" s="392">
        <v>4</v>
      </c>
      <c r="B35" s="395" t="s">
        <v>492</v>
      </c>
      <c r="C35" s="388" t="s">
        <v>143</v>
      </c>
      <c r="D35" s="345">
        <v>50.5</v>
      </c>
      <c r="E35" s="345">
        <v>15</v>
      </c>
      <c r="F35" s="375" t="s">
        <v>400</v>
      </c>
      <c r="G35" s="375"/>
    </row>
    <row r="36" spans="1:16371">
      <c r="A36" s="392">
        <v>5</v>
      </c>
      <c r="B36" s="387" t="s">
        <v>493</v>
      </c>
      <c r="C36" s="388" t="s">
        <v>143</v>
      </c>
      <c r="D36" s="345">
        <v>71.499999999999986</v>
      </c>
      <c r="E36" s="345">
        <v>21.89</v>
      </c>
      <c r="F36" s="375" t="s">
        <v>400</v>
      </c>
      <c r="G36" s="375"/>
      <c r="H36" s="377"/>
      <c r="I36" s="377"/>
      <c r="J36" s="377"/>
      <c r="K36" s="377"/>
      <c r="L36" s="377"/>
      <c r="M36" s="377"/>
      <c r="N36" s="377"/>
      <c r="O36" s="377"/>
      <c r="P36" s="377"/>
      <c r="Q36" s="377"/>
      <c r="R36" s="377"/>
      <c r="S36" s="377"/>
      <c r="T36" s="377"/>
      <c r="U36" s="377"/>
      <c r="V36" s="377"/>
      <c r="W36" s="377"/>
      <c r="X36" s="377"/>
      <c r="Y36" s="377"/>
      <c r="Z36" s="377"/>
      <c r="AA36" s="377"/>
      <c r="AB36" s="377"/>
      <c r="AC36" s="377"/>
      <c r="AD36" s="377"/>
      <c r="AE36" s="377"/>
      <c r="AF36" s="377"/>
      <c r="AG36" s="377"/>
      <c r="AH36" s="377"/>
      <c r="AI36" s="377"/>
      <c r="AJ36" s="377"/>
      <c r="AK36" s="377"/>
      <c r="AL36" s="377"/>
      <c r="AM36" s="377"/>
      <c r="AN36" s="377"/>
      <c r="AO36" s="377"/>
      <c r="AP36" s="377"/>
      <c r="AQ36" s="377"/>
      <c r="AR36" s="377"/>
      <c r="AS36" s="377"/>
      <c r="AT36" s="377"/>
      <c r="AU36" s="377"/>
      <c r="AV36" s="377"/>
      <c r="AW36" s="377"/>
      <c r="AX36" s="377"/>
      <c r="AY36" s="377"/>
      <c r="AZ36" s="377"/>
      <c r="BA36" s="377"/>
      <c r="BB36" s="377"/>
      <c r="BC36" s="377"/>
      <c r="BD36" s="377"/>
      <c r="BE36" s="377"/>
      <c r="BF36" s="377"/>
      <c r="BG36" s="377"/>
      <c r="BH36" s="377"/>
      <c r="BI36" s="377"/>
      <c r="BJ36" s="377"/>
      <c r="BK36" s="377"/>
      <c r="BL36" s="377"/>
      <c r="BM36" s="377"/>
      <c r="BN36" s="377"/>
      <c r="BO36" s="377"/>
      <c r="BP36" s="377"/>
      <c r="BQ36" s="377"/>
      <c r="BR36" s="377"/>
      <c r="BS36" s="377"/>
      <c r="BT36" s="377"/>
      <c r="BU36" s="377"/>
      <c r="BV36" s="377"/>
      <c r="BW36" s="377"/>
      <c r="BX36" s="377"/>
      <c r="BY36" s="377"/>
      <c r="BZ36" s="377"/>
      <c r="CA36" s="377"/>
      <c r="CB36" s="377"/>
      <c r="CC36" s="377"/>
      <c r="CD36" s="377"/>
      <c r="CE36" s="377"/>
      <c r="CF36" s="377"/>
      <c r="CG36" s="377"/>
      <c r="CH36" s="377"/>
      <c r="CI36" s="377"/>
      <c r="CJ36" s="377"/>
      <c r="CK36" s="377"/>
      <c r="CL36" s="377"/>
      <c r="CM36" s="377"/>
      <c r="CN36" s="377"/>
      <c r="CO36" s="377"/>
      <c r="CP36" s="377"/>
      <c r="CQ36" s="377"/>
      <c r="CR36" s="377"/>
      <c r="CS36" s="377"/>
      <c r="CT36" s="377"/>
      <c r="CU36" s="377"/>
      <c r="CV36" s="377"/>
      <c r="CW36" s="377"/>
      <c r="CX36" s="377"/>
      <c r="CY36" s="377"/>
      <c r="CZ36" s="377"/>
      <c r="DA36" s="377"/>
      <c r="DB36" s="377"/>
      <c r="DC36" s="377"/>
      <c r="DD36" s="377"/>
      <c r="DE36" s="377"/>
      <c r="DF36" s="377"/>
      <c r="DG36" s="377"/>
      <c r="DH36" s="377"/>
      <c r="DI36" s="377"/>
      <c r="DJ36" s="377"/>
      <c r="DK36" s="377"/>
      <c r="DL36" s="377"/>
      <c r="DM36" s="377"/>
      <c r="DN36" s="377"/>
      <c r="DO36" s="377"/>
      <c r="DP36" s="377"/>
      <c r="DQ36" s="377"/>
      <c r="DR36" s="377"/>
      <c r="DS36" s="377"/>
      <c r="DT36" s="377"/>
      <c r="DU36" s="377"/>
      <c r="DV36" s="377"/>
      <c r="DW36" s="377"/>
      <c r="DX36" s="377"/>
      <c r="DY36" s="377"/>
      <c r="DZ36" s="377"/>
      <c r="EA36" s="377"/>
      <c r="EB36" s="377"/>
      <c r="EC36" s="377"/>
      <c r="ED36" s="377"/>
      <c r="EE36" s="377"/>
      <c r="EF36" s="377"/>
      <c r="EG36" s="377"/>
      <c r="EH36" s="377"/>
      <c r="EI36" s="377"/>
      <c r="EJ36" s="377"/>
      <c r="EK36" s="377"/>
      <c r="EL36" s="377"/>
      <c r="EM36" s="377"/>
      <c r="EN36" s="377"/>
      <c r="EO36" s="377"/>
      <c r="EP36" s="377"/>
      <c r="EQ36" s="377"/>
      <c r="ER36" s="377"/>
      <c r="ES36" s="377"/>
      <c r="ET36" s="377"/>
      <c r="EU36" s="377"/>
      <c r="EV36" s="377"/>
      <c r="EW36" s="377"/>
      <c r="EX36" s="377"/>
      <c r="EY36" s="377"/>
      <c r="EZ36" s="377"/>
      <c r="FA36" s="377"/>
      <c r="FB36" s="377"/>
      <c r="FC36" s="377"/>
      <c r="FD36" s="377"/>
      <c r="FE36" s="377"/>
      <c r="FF36" s="377"/>
      <c r="FG36" s="377"/>
      <c r="FH36" s="377"/>
      <c r="FI36" s="377"/>
      <c r="FJ36" s="377"/>
      <c r="FK36" s="377"/>
      <c r="FL36" s="377"/>
      <c r="FM36" s="377"/>
      <c r="FN36" s="377"/>
      <c r="FO36" s="377"/>
      <c r="FP36" s="377"/>
      <c r="FQ36" s="377"/>
      <c r="FR36" s="377"/>
      <c r="FS36" s="377"/>
      <c r="FT36" s="377"/>
      <c r="FU36" s="377"/>
      <c r="FV36" s="377"/>
      <c r="FW36" s="377"/>
      <c r="FX36" s="377"/>
      <c r="FY36" s="377"/>
      <c r="FZ36" s="377"/>
      <c r="GA36" s="377"/>
      <c r="GB36" s="377"/>
      <c r="GC36" s="377"/>
      <c r="GD36" s="377"/>
      <c r="GE36" s="377"/>
      <c r="GF36" s="377"/>
      <c r="GG36" s="377"/>
      <c r="GH36" s="377"/>
      <c r="GI36" s="377"/>
      <c r="GJ36" s="377"/>
      <c r="GK36" s="377"/>
      <c r="GL36" s="377"/>
      <c r="GM36" s="377"/>
      <c r="GN36" s="377"/>
      <c r="GO36" s="377"/>
      <c r="GP36" s="377"/>
      <c r="GQ36" s="377"/>
      <c r="GR36" s="377"/>
      <c r="GS36" s="377"/>
      <c r="GT36" s="377"/>
      <c r="GU36" s="377"/>
      <c r="GV36" s="377"/>
      <c r="GW36" s="377"/>
      <c r="GX36" s="377"/>
      <c r="GY36" s="377"/>
      <c r="GZ36" s="377"/>
      <c r="HA36" s="377"/>
      <c r="HB36" s="377"/>
      <c r="HC36" s="377"/>
      <c r="HD36" s="377"/>
      <c r="HE36" s="377"/>
      <c r="HF36" s="377"/>
      <c r="HG36" s="377"/>
      <c r="HH36" s="377"/>
      <c r="HI36" s="377"/>
      <c r="HJ36" s="377"/>
      <c r="HK36" s="377"/>
      <c r="HL36" s="377"/>
      <c r="HM36" s="377"/>
      <c r="HN36" s="377"/>
      <c r="HO36" s="377"/>
      <c r="HP36" s="377"/>
      <c r="HQ36" s="377"/>
      <c r="HR36" s="377"/>
      <c r="HS36" s="377"/>
      <c r="HT36" s="377"/>
      <c r="HU36" s="377"/>
      <c r="HV36" s="377"/>
      <c r="HW36" s="377"/>
      <c r="HX36" s="377"/>
      <c r="HY36" s="377"/>
      <c r="HZ36" s="377"/>
      <c r="IA36" s="377"/>
      <c r="IB36" s="377"/>
      <c r="IC36" s="377"/>
      <c r="ID36" s="377"/>
      <c r="IE36" s="377"/>
      <c r="IF36" s="377"/>
      <c r="IG36" s="377"/>
      <c r="IH36" s="377"/>
      <c r="II36" s="377"/>
      <c r="IJ36" s="377"/>
      <c r="IK36" s="377"/>
      <c r="IL36" s="377"/>
      <c r="IM36" s="377"/>
      <c r="IN36" s="377"/>
      <c r="IO36" s="377"/>
      <c r="IP36" s="377"/>
      <c r="IQ36" s="377"/>
      <c r="IR36" s="377"/>
      <c r="IS36" s="377"/>
      <c r="IT36" s="377"/>
      <c r="IU36" s="377"/>
      <c r="IV36" s="377"/>
      <c r="IW36" s="377"/>
      <c r="IX36" s="377"/>
      <c r="IY36" s="377"/>
      <c r="IZ36" s="377"/>
      <c r="JA36" s="377"/>
      <c r="JB36" s="377"/>
      <c r="JC36" s="377"/>
      <c r="JD36" s="377"/>
      <c r="JE36" s="377"/>
      <c r="JF36" s="377"/>
      <c r="JG36" s="377"/>
      <c r="JH36" s="377"/>
      <c r="JI36" s="377"/>
      <c r="JJ36" s="377"/>
      <c r="JK36" s="377"/>
      <c r="JL36" s="377"/>
      <c r="JM36" s="377"/>
      <c r="JN36" s="377"/>
      <c r="JO36" s="377"/>
      <c r="JP36" s="377"/>
      <c r="JQ36" s="377"/>
      <c r="JR36" s="377"/>
      <c r="JS36" s="377"/>
      <c r="JT36" s="377"/>
      <c r="JU36" s="377"/>
      <c r="JV36" s="377"/>
      <c r="JW36" s="377"/>
      <c r="JX36" s="377"/>
      <c r="JY36" s="377"/>
      <c r="JZ36" s="377"/>
      <c r="KA36" s="377"/>
      <c r="KB36" s="377"/>
      <c r="KC36" s="377"/>
      <c r="KD36" s="377"/>
      <c r="KE36" s="377"/>
      <c r="KF36" s="377"/>
      <c r="KG36" s="377"/>
      <c r="KH36" s="377"/>
      <c r="KI36" s="377"/>
      <c r="KJ36" s="377"/>
      <c r="KK36" s="377"/>
      <c r="KL36" s="377"/>
      <c r="KM36" s="377"/>
      <c r="KN36" s="377"/>
      <c r="KO36" s="377"/>
      <c r="KP36" s="377"/>
      <c r="KQ36" s="377"/>
      <c r="KR36" s="377"/>
      <c r="KS36" s="377"/>
      <c r="KT36" s="377"/>
      <c r="KU36" s="377"/>
      <c r="KV36" s="377"/>
      <c r="KW36" s="377"/>
      <c r="KX36" s="377"/>
      <c r="KY36" s="377"/>
      <c r="KZ36" s="377"/>
      <c r="LA36" s="377"/>
      <c r="LB36" s="377"/>
      <c r="LC36" s="377"/>
      <c r="LD36" s="377"/>
      <c r="LE36" s="377"/>
      <c r="LF36" s="377"/>
      <c r="LG36" s="377"/>
      <c r="LH36" s="377"/>
      <c r="LI36" s="377"/>
      <c r="LJ36" s="377"/>
      <c r="LK36" s="377"/>
      <c r="LL36" s="377"/>
      <c r="LM36" s="377"/>
      <c r="LN36" s="377"/>
      <c r="LO36" s="377"/>
      <c r="LP36" s="377"/>
      <c r="LQ36" s="377"/>
      <c r="LR36" s="377"/>
      <c r="LS36" s="377"/>
      <c r="LT36" s="377"/>
      <c r="LU36" s="377"/>
      <c r="LV36" s="377"/>
      <c r="LW36" s="377"/>
      <c r="LX36" s="377"/>
      <c r="LY36" s="377"/>
      <c r="LZ36" s="377"/>
      <c r="MA36" s="377"/>
      <c r="MB36" s="377"/>
      <c r="MC36" s="377"/>
      <c r="MD36" s="377"/>
      <c r="ME36" s="377"/>
      <c r="MF36" s="377"/>
      <c r="MG36" s="377"/>
      <c r="MH36" s="377"/>
      <c r="MI36" s="377"/>
      <c r="MJ36" s="377"/>
      <c r="MK36" s="377"/>
      <c r="ML36" s="377"/>
      <c r="MM36" s="377"/>
      <c r="MN36" s="377"/>
      <c r="MO36" s="377"/>
      <c r="MP36" s="377"/>
      <c r="MQ36" s="377"/>
      <c r="MR36" s="377"/>
      <c r="MS36" s="377"/>
      <c r="MT36" s="377"/>
      <c r="MU36" s="377"/>
      <c r="MV36" s="377"/>
      <c r="MW36" s="377"/>
      <c r="MX36" s="377"/>
      <c r="MY36" s="377"/>
      <c r="MZ36" s="377"/>
      <c r="NA36" s="377"/>
      <c r="NB36" s="377"/>
      <c r="NC36" s="377"/>
      <c r="ND36" s="377"/>
      <c r="NE36" s="377"/>
      <c r="NF36" s="377"/>
      <c r="NG36" s="377"/>
      <c r="NH36" s="377"/>
      <c r="NI36" s="377"/>
      <c r="NJ36" s="377"/>
      <c r="NK36" s="377"/>
      <c r="NL36" s="377"/>
      <c r="NM36" s="377"/>
      <c r="NN36" s="377"/>
      <c r="NO36" s="377"/>
      <c r="NP36" s="377"/>
      <c r="NQ36" s="377"/>
      <c r="NR36" s="377"/>
      <c r="NS36" s="377"/>
      <c r="NT36" s="377"/>
      <c r="NU36" s="377"/>
      <c r="NV36" s="377"/>
      <c r="NW36" s="377"/>
      <c r="NX36" s="377"/>
      <c r="NY36" s="377"/>
      <c r="NZ36" s="377"/>
      <c r="OA36" s="377"/>
      <c r="OB36" s="377"/>
      <c r="OC36" s="377"/>
      <c r="OD36" s="377"/>
      <c r="OE36" s="377"/>
      <c r="OF36" s="377"/>
      <c r="OG36" s="377"/>
      <c r="OH36" s="377"/>
      <c r="OI36" s="377"/>
      <c r="OJ36" s="377"/>
      <c r="OK36" s="377"/>
      <c r="OL36" s="377"/>
      <c r="OM36" s="377"/>
      <c r="ON36" s="377"/>
      <c r="OO36" s="377"/>
      <c r="OP36" s="377"/>
      <c r="OQ36" s="377"/>
      <c r="OR36" s="377"/>
      <c r="OS36" s="377"/>
      <c r="OT36" s="377"/>
      <c r="OU36" s="377"/>
      <c r="OV36" s="377"/>
      <c r="OW36" s="377"/>
      <c r="OX36" s="377"/>
      <c r="OY36" s="377"/>
      <c r="OZ36" s="377"/>
      <c r="PA36" s="377"/>
      <c r="PB36" s="377"/>
      <c r="PC36" s="377"/>
      <c r="PD36" s="377"/>
      <c r="PE36" s="377"/>
      <c r="PF36" s="377"/>
      <c r="PG36" s="377"/>
      <c r="PH36" s="377"/>
      <c r="PI36" s="377"/>
      <c r="PJ36" s="377"/>
      <c r="PK36" s="377"/>
      <c r="PL36" s="377"/>
      <c r="PM36" s="377"/>
      <c r="PN36" s="377"/>
      <c r="PO36" s="377"/>
      <c r="PP36" s="377"/>
      <c r="PQ36" s="377"/>
      <c r="PR36" s="377"/>
      <c r="PS36" s="377"/>
      <c r="PT36" s="377"/>
      <c r="PU36" s="377"/>
      <c r="PV36" s="377"/>
      <c r="PW36" s="377"/>
      <c r="PX36" s="377"/>
      <c r="PY36" s="377"/>
      <c r="PZ36" s="377"/>
      <c r="QA36" s="377"/>
      <c r="QB36" s="377"/>
      <c r="QC36" s="377"/>
      <c r="QD36" s="377"/>
      <c r="QE36" s="377"/>
      <c r="QF36" s="377"/>
      <c r="QG36" s="377"/>
      <c r="QH36" s="377"/>
      <c r="QI36" s="377"/>
      <c r="QJ36" s="377"/>
      <c r="QK36" s="377"/>
      <c r="QL36" s="377"/>
      <c r="QM36" s="377"/>
      <c r="QN36" s="377"/>
      <c r="QO36" s="377"/>
      <c r="QP36" s="377"/>
      <c r="QQ36" s="377"/>
      <c r="QR36" s="377"/>
      <c r="QS36" s="377"/>
      <c r="QT36" s="377"/>
      <c r="QU36" s="377"/>
      <c r="QV36" s="377"/>
      <c r="QW36" s="377"/>
      <c r="QX36" s="377"/>
      <c r="QY36" s="377"/>
      <c r="QZ36" s="377"/>
      <c r="RA36" s="377"/>
      <c r="RB36" s="377"/>
      <c r="RC36" s="377"/>
      <c r="RD36" s="377"/>
      <c r="RE36" s="377"/>
      <c r="RF36" s="377"/>
      <c r="RG36" s="377"/>
      <c r="RH36" s="377"/>
      <c r="RI36" s="377"/>
      <c r="RJ36" s="377"/>
      <c r="RK36" s="377"/>
      <c r="RL36" s="377"/>
      <c r="RM36" s="377"/>
      <c r="RN36" s="377"/>
      <c r="RO36" s="377"/>
      <c r="RP36" s="377"/>
      <c r="RQ36" s="377"/>
      <c r="RR36" s="377"/>
      <c r="RS36" s="377"/>
      <c r="RT36" s="377"/>
      <c r="RU36" s="377"/>
      <c r="RV36" s="377"/>
      <c r="RW36" s="377"/>
      <c r="RX36" s="377"/>
      <c r="RY36" s="377"/>
      <c r="RZ36" s="377"/>
      <c r="SA36" s="377"/>
      <c r="SB36" s="377"/>
      <c r="SC36" s="377"/>
      <c r="SD36" s="377"/>
      <c r="SE36" s="377"/>
      <c r="SF36" s="377"/>
      <c r="SG36" s="377"/>
      <c r="SH36" s="377"/>
      <c r="SI36" s="377"/>
      <c r="SJ36" s="377"/>
      <c r="SK36" s="377"/>
      <c r="SL36" s="377"/>
      <c r="SM36" s="377"/>
      <c r="SN36" s="377"/>
      <c r="SO36" s="377"/>
      <c r="SP36" s="377"/>
      <c r="SQ36" s="377"/>
      <c r="SR36" s="377"/>
      <c r="SS36" s="377"/>
      <c r="ST36" s="377"/>
      <c r="SU36" s="377"/>
      <c r="SV36" s="377"/>
      <c r="SW36" s="377"/>
      <c r="SX36" s="377"/>
      <c r="SY36" s="377"/>
      <c r="SZ36" s="377"/>
      <c r="TA36" s="377"/>
      <c r="TB36" s="377"/>
      <c r="TC36" s="377"/>
      <c r="TD36" s="377"/>
      <c r="TE36" s="377"/>
      <c r="TF36" s="377"/>
      <c r="TG36" s="377"/>
      <c r="TH36" s="377"/>
      <c r="TI36" s="377"/>
      <c r="TJ36" s="377"/>
      <c r="TK36" s="377"/>
      <c r="TL36" s="377"/>
      <c r="TM36" s="377"/>
      <c r="TN36" s="377"/>
      <c r="TO36" s="377"/>
      <c r="TP36" s="377"/>
      <c r="TQ36" s="377"/>
      <c r="TR36" s="377"/>
      <c r="TS36" s="377"/>
      <c r="TT36" s="377"/>
      <c r="TU36" s="377"/>
      <c r="TV36" s="377"/>
      <c r="TW36" s="377"/>
      <c r="TX36" s="377"/>
      <c r="TY36" s="377"/>
      <c r="TZ36" s="377"/>
      <c r="UA36" s="377"/>
      <c r="UB36" s="377"/>
      <c r="UC36" s="377"/>
      <c r="UD36" s="377"/>
      <c r="UE36" s="377"/>
      <c r="UF36" s="377"/>
      <c r="UG36" s="377"/>
      <c r="UH36" s="377"/>
      <c r="UI36" s="377"/>
      <c r="UJ36" s="377"/>
      <c r="UK36" s="377"/>
      <c r="UL36" s="377"/>
      <c r="UM36" s="377"/>
      <c r="UN36" s="377"/>
      <c r="UO36" s="377"/>
      <c r="UP36" s="377"/>
      <c r="UQ36" s="377"/>
      <c r="UR36" s="377"/>
      <c r="US36" s="377"/>
      <c r="UT36" s="377"/>
      <c r="UU36" s="377"/>
      <c r="UV36" s="377"/>
      <c r="UW36" s="377"/>
      <c r="UX36" s="377"/>
      <c r="UY36" s="377"/>
      <c r="UZ36" s="377"/>
      <c r="VA36" s="377"/>
      <c r="VB36" s="377"/>
      <c r="VC36" s="377"/>
      <c r="VD36" s="377"/>
      <c r="VE36" s="377"/>
      <c r="VF36" s="377"/>
      <c r="VG36" s="377"/>
      <c r="VH36" s="377"/>
      <c r="VI36" s="377"/>
      <c r="VJ36" s="377"/>
      <c r="VK36" s="377"/>
      <c r="VL36" s="377"/>
      <c r="VM36" s="377"/>
      <c r="VN36" s="377"/>
      <c r="VO36" s="377"/>
      <c r="VP36" s="377"/>
      <c r="VQ36" s="377"/>
      <c r="VR36" s="377"/>
      <c r="VS36" s="377"/>
      <c r="VT36" s="377"/>
      <c r="VU36" s="377"/>
      <c r="VV36" s="377"/>
      <c r="VW36" s="377"/>
      <c r="VX36" s="377"/>
      <c r="VY36" s="377"/>
      <c r="VZ36" s="377"/>
      <c r="WA36" s="377"/>
      <c r="WB36" s="377"/>
      <c r="WC36" s="377"/>
      <c r="WD36" s="377"/>
      <c r="WE36" s="377"/>
      <c r="WF36" s="377"/>
      <c r="WG36" s="377"/>
      <c r="WH36" s="377"/>
      <c r="WI36" s="377"/>
      <c r="WJ36" s="377"/>
      <c r="WK36" s="377"/>
      <c r="WL36" s="377"/>
      <c r="WM36" s="377"/>
      <c r="WN36" s="377"/>
      <c r="WO36" s="377"/>
      <c r="WP36" s="377"/>
      <c r="WQ36" s="377"/>
      <c r="WR36" s="377"/>
      <c r="WS36" s="377"/>
      <c r="WT36" s="377"/>
      <c r="WU36" s="377"/>
      <c r="WV36" s="377"/>
      <c r="WW36" s="377"/>
      <c r="WX36" s="377"/>
      <c r="WY36" s="377"/>
      <c r="WZ36" s="377"/>
      <c r="XA36" s="377"/>
      <c r="XB36" s="377"/>
      <c r="XC36" s="377"/>
      <c r="XD36" s="377"/>
      <c r="XE36" s="377"/>
      <c r="XF36" s="377"/>
      <c r="XG36" s="377"/>
      <c r="XH36" s="377"/>
      <c r="XI36" s="377"/>
      <c r="XJ36" s="377"/>
      <c r="XK36" s="377"/>
      <c r="XL36" s="377"/>
      <c r="XM36" s="377"/>
      <c r="XN36" s="377"/>
      <c r="XO36" s="377"/>
      <c r="XP36" s="377"/>
      <c r="XQ36" s="377"/>
      <c r="XR36" s="377"/>
      <c r="XS36" s="377"/>
      <c r="XT36" s="377"/>
      <c r="XU36" s="377"/>
      <c r="XV36" s="377"/>
      <c r="XW36" s="377"/>
      <c r="XX36" s="377"/>
      <c r="XY36" s="377"/>
      <c r="XZ36" s="377"/>
      <c r="YA36" s="377"/>
      <c r="YB36" s="377"/>
      <c r="YC36" s="377"/>
      <c r="YD36" s="377"/>
      <c r="YE36" s="377"/>
      <c r="YF36" s="377"/>
      <c r="YG36" s="377"/>
      <c r="YH36" s="377"/>
      <c r="YI36" s="377"/>
      <c r="YJ36" s="377"/>
      <c r="YK36" s="377"/>
      <c r="YL36" s="377"/>
      <c r="YM36" s="377"/>
      <c r="YN36" s="377"/>
      <c r="YO36" s="377"/>
      <c r="YP36" s="377"/>
      <c r="YQ36" s="377"/>
      <c r="YR36" s="377"/>
      <c r="YS36" s="377"/>
      <c r="YT36" s="377"/>
      <c r="YU36" s="377"/>
      <c r="YV36" s="377"/>
      <c r="YW36" s="377"/>
      <c r="YX36" s="377"/>
      <c r="YY36" s="377"/>
      <c r="YZ36" s="377"/>
      <c r="ZA36" s="377"/>
      <c r="ZB36" s="377"/>
      <c r="ZC36" s="377"/>
      <c r="ZD36" s="377"/>
      <c r="ZE36" s="377"/>
      <c r="ZF36" s="377"/>
      <c r="ZG36" s="377"/>
      <c r="ZH36" s="377"/>
      <c r="ZI36" s="377"/>
      <c r="ZJ36" s="377"/>
      <c r="ZK36" s="377"/>
      <c r="ZL36" s="377"/>
      <c r="ZM36" s="377"/>
      <c r="ZN36" s="377"/>
      <c r="ZO36" s="377"/>
      <c r="ZP36" s="377"/>
      <c r="ZQ36" s="377"/>
      <c r="ZR36" s="377"/>
      <c r="ZS36" s="377"/>
      <c r="ZT36" s="377"/>
      <c r="ZU36" s="377"/>
      <c r="ZV36" s="377"/>
      <c r="ZW36" s="377"/>
      <c r="ZX36" s="377"/>
      <c r="ZY36" s="377"/>
      <c r="ZZ36" s="377"/>
      <c r="AAA36" s="377"/>
      <c r="AAB36" s="377"/>
      <c r="AAC36" s="377"/>
      <c r="AAD36" s="377"/>
      <c r="AAE36" s="377"/>
      <c r="AAF36" s="377"/>
      <c r="AAG36" s="377"/>
      <c r="AAH36" s="377"/>
      <c r="AAI36" s="377"/>
      <c r="AAJ36" s="377"/>
      <c r="AAK36" s="377"/>
      <c r="AAL36" s="377"/>
      <c r="AAM36" s="377"/>
      <c r="AAN36" s="377"/>
      <c r="AAO36" s="377"/>
      <c r="AAP36" s="377"/>
      <c r="AAQ36" s="377"/>
      <c r="AAR36" s="377"/>
      <c r="AAS36" s="377"/>
      <c r="AAT36" s="377"/>
      <c r="AAU36" s="377"/>
      <c r="AAV36" s="377"/>
      <c r="AAW36" s="377"/>
      <c r="AAX36" s="377"/>
      <c r="AAY36" s="377"/>
      <c r="AAZ36" s="377"/>
      <c r="ABA36" s="377"/>
      <c r="ABB36" s="377"/>
      <c r="ABC36" s="377"/>
      <c r="ABD36" s="377"/>
      <c r="ABE36" s="377"/>
      <c r="ABF36" s="377"/>
      <c r="ABG36" s="377"/>
      <c r="ABH36" s="377"/>
      <c r="ABI36" s="377"/>
      <c r="ABJ36" s="377"/>
      <c r="ABK36" s="377"/>
      <c r="ABL36" s="377"/>
      <c r="ABM36" s="377"/>
      <c r="ABN36" s="377"/>
      <c r="ABO36" s="377"/>
      <c r="ABP36" s="377"/>
      <c r="ABQ36" s="377"/>
      <c r="ABR36" s="377"/>
      <c r="ABS36" s="377"/>
      <c r="ABT36" s="377"/>
      <c r="ABU36" s="377"/>
      <c r="ABV36" s="377"/>
      <c r="ABW36" s="377"/>
      <c r="ABX36" s="377"/>
      <c r="ABY36" s="377"/>
      <c r="ABZ36" s="377"/>
      <c r="ACA36" s="377"/>
      <c r="ACB36" s="377"/>
      <c r="ACC36" s="377"/>
      <c r="ACD36" s="377"/>
      <c r="ACE36" s="377"/>
      <c r="ACF36" s="377"/>
      <c r="ACG36" s="377"/>
      <c r="ACH36" s="377"/>
      <c r="ACI36" s="377"/>
      <c r="ACJ36" s="377"/>
      <c r="ACK36" s="377"/>
      <c r="ACL36" s="377"/>
      <c r="ACM36" s="377"/>
      <c r="ACN36" s="377"/>
      <c r="ACO36" s="377"/>
      <c r="ACP36" s="377"/>
      <c r="ACQ36" s="377"/>
      <c r="ACR36" s="377"/>
      <c r="ACS36" s="377"/>
      <c r="ACT36" s="377"/>
      <c r="ACU36" s="377"/>
      <c r="ACV36" s="377"/>
      <c r="ACW36" s="377"/>
      <c r="ACX36" s="377"/>
      <c r="ACY36" s="377"/>
      <c r="ACZ36" s="377"/>
      <c r="ADA36" s="377"/>
      <c r="ADB36" s="377"/>
      <c r="ADC36" s="377"/>
      <c r="ADD36" s="377"/>
      <c r="ADE36" s="377"/>
      <c r="ADF36" s="377"/>
      <c r="ADG36" s="377"/>
      <c r="ADH36" s="377"/>
      <c r="ADI36" s="377"/>
      <c r="ADJ36" s="377"/>
      <c r="ADK36" s="377"/>
      <c r="ADL36" s="377"/>
      <c r="ADM36" s="377"/>
      <c r="ADN36" s="377"/>
      <c r="ADO36" s="377"/>
      <c r="ADP36" s="377"/>
      <c r="ADQ36" s="377"/>
      <c r="ADR36" s="377"/>
      <c r="ADS36" s="377"/>
      <c r="ADT36" s="377"/>
      <c r="ADU36" s="377"/>
      <c r="ADV36" s="377"/>
      <c r="ADW36" s="377"/>
      <c r="ADX36" s="377"/>
      <c r="ADY36" s="377"/>
      <c r="ADZ36" s="377"/>
      <c r="AEA36" s="377"/>
      <c r="AEB36" s="377"/>
      <c r="AEC36" s="377"/>
      <c r="AED36" s="377"/>
      <c r="AEE36" s="377"/>
      <c r="AEF36" s="377"/>
      <c r="AEG36" s="377"/>
      <c r="AEH36" s="377"/>
      <c r="AEI36" s="377"/>
      <c r="AEJ36" s="377"/>
      <c r="AEK36" s="377"/>
      <c r="AEL36" s="377"/>
      <c r="AEM36" s="377"/>
      <c r="AEN36" s="377"/>
      <c r="AEO36" s="377"/>
      <c r="AEP36" s="377"/>
      <c r="AEQ36" s="377"/>
      <c r="AER36" s="377"/>
      <c r="AES36" s="377"/>
      <c r="AET36" s="377"/>
      <c r="AEU36" s="377"/>
      <c r="AEV36" s="377"/>
      <c r="AEW36" s="377"/>
      <c r="AEX36" s="377"/>
      <c r="AEY36" s="377"/>
      <c r="AEZ36" s="377"/>
      <c r="AFA36" s="377"/>
      <c r="AFB36" s="377"/>
      <c r="AFC36" s="377"/>
      <c r="AFD36" s="377"/>
      <c r="AFE36" s="377"/>
      <c r="AFF36" s="377"/>
      <c r="AFG36" s="377"/>
      <c r="AFH36" s="377"/>
      <c r="AFI36" s="377"/>
      <c r="AFJ36" s="377"/>
      <c r="AFK36" s="377"/>
      <c r="AFL36" s="377"/>
      <c r="AFM36" s="377"/>
      <c r="AFN36" s="377"/>
      <c r="AFO36" s="377"/>
      <c r="AFP36" s="377"/>
      <c r="AFQ36" s="377"/>
      <c r="AFR36" s="377"/>
      <c r="AFS36" s="377"/>
      <c r="AFT36" s="377"/>
      <c r="AFU36" s="377"/>
      <c r="AFV36" s="377"/>
      <c r="AFW36" s="377"/>
      <c r="AFX36" s="377"/>
      <c r="AFY36" s="377"/>
      <c r="AFZ36" s="377"/>
      <c r="AGA36" s="377"/>
      <c r="AGB36" s="377"/>
      <c r="AGC36" s="377"/>
      <c r="AGD36" s="377"/>
      <c r="AGE36" s="377"/>
      <c r="AGF36" s="377"/>
      <c r="AGG36" s="377"/>
      <c r="AGH36" s="377"/>
      <c r="AGI36" s="377"/>
      <c r="AGJ36" s="377"/>
      <c r="AGK36" s="377"/>
      <c r="AGL36" s="377"/>
      <c r="AGM36" s="377"/>
      <c r="AGN36" s="377"/>
      <c r="AGO36" s="377"/>
      <c r="AGP36" s="377"/>
      <c r="AGQ36" s="377"/>
      <c r="AGR36" s="377"/>
      <c r="AGS36" s="377"/>
      <c r="AGT36" s="377"/>
      <c r="AGU36" s="377"/>
      <c r="AGV36" s="377"/>
      <c r="AGW36" s="377"/>
      <c r="AGX36" s="377"/>
      <c r="AGY36" s="377"/>
      <c r="AGZ36" s="377"/>
      <c r="AHA36" s="377"/>
      <c r="AHB36" s="377"/>
      <c r="AHC36" s="377"/>
      <c r="AHD36" s="377"/>
      <c r="AHE36" s="377"/>
      <c r="AHF36" s="377"/>
      <c r="AHG36" s="377"/>
      <c r="AHH36" s="377"/>
      <c r="AHI36" s="377"/>
      <c r="AHJ36" s="377"/>
      <c r="AHK36" s="377"/>
      <c r="AHL36" s="377"/>
      <c r="AHM36" s="377"/>
      <c r="AHN36" s="377"/>
      <c r="AHO36" s="377"/>
      <c r="AHP36" s="377"/>
      <c r="AHQ36" s="377"/>
      <c r="AHR36" s="377"/>
      <c r="AHS36" s="377"/>
      <c r="AHT36" s="377"/>
      <c r="AHU36" s="377"/>
      <c r="AHV36" s="377"/>
      <c r="AHW36" s="377"/>
      <c r="AHX36" s="377"/>
      <c r="AHY36" s="377"/>
      <c r="AHZ36" s="377"/>
      <c r="AIA36" s="377"/>
      <c r="AIB36" s="377"/>
      <c r="AIC36" s="377"/>
      <c r="AID36" s="377"/>
      <c r="AIE36" s="377"/>
      <c r="AIF36" s="377"/>
      <c r="AIG36" s="377"/>
      <c r="AIH36" s="377"/>
      <c r="AII36" s="377"/>
      <c r="AIJ36" s="377"/>
      <c r="AIK36" s="377"/>
      <c r="AIL36" s="377"/>
      <c r="AIM36" s="377"/>
      <c r="AIN36" s="377"/>
      <c r="AIO36" s="377"/>
      <c r="AIP36" s="377"/>
      <c r="AIQ36" s="377"/>
      <c r="AIR36" s="377"/>
      <c r="AIS36" s="377"/>
      <c r="AIT36" s="377"/>
      <c r="AIU36" s="377"/>
      <c r="AIV36" s="377"/>
      <c r="AIW36" s="377"/>
      <c r="AIX36" s="377"/>
      <c r="AIY36" s="377"/>
      <c r="AIZ36" s="377"/>
      <c r="AJA36" s="377"/>
      <c r="AJB36" s="377"/>
      <c r="AJC36" s="377"/>
      <c r="AJD36" s="377"/>
      <c r="AJE36" s="377"/>
      <c r="AJF36" s="377"/>
      <c r="AJG36" s="377"/>
      <c r="AJH36" s="377"/>
      <c r="AJI36" s="377"/>
      <c r="AJJ36" s="377"/>
      <c r="AJK36" s="377"/>
      <c r="AJL36" s="377"/>
      <c r="AJM36" s="377"/>
      <c r="AJN36" s="377"/>
      <c r="AJO36" s="377"/>
      <c r="AJP36" s="377"/>
      <c r="AJQ36" s="377"/>
      <c r="AJR36" s="377"/>
      <c r="AJS36" s="377"/>
      <c r="AJT36" s="377"/>
      <c r="AJU36" s="377"/>
      <c r="AJV36" s="377"/>
      <c r="AJW36" s="377"/>
      <c r="AJX36" s="377"/>
      <c r="AJY36" s="377"/>
      <c r="AJZ36" s="377"/>
      <c r="AKA36" s="377"/>
      <c r="AKB36" s="377"/>
      <c r="AKC36" s="377"/>
      <c r="AKD36" s="377"/>
      <c r="AKE36" s="377"/>
      <c r="AKF36" s="377"/>
      <c r="AKG36" s="377"/>
      <c r="AKH36" s="377"/>
      <c r="AKI36" s="377"/>
      <c r="AKJ36" s="377"/>
      <c r="AKK36" s="377"/>
      <c r="AKL36" s="377"/>
      <c r="AKM36" s="377"/>
      <c r="AKN36" s="377"/>
      <c r="AKO36" s="377"/>
      <c r="AKP36" s="377"/>
      <c r="AKQ36" s="377"/>
      <c r="AKR36" s="377"/>
      <c r="AKS36" s="377"/>
      <c r="AKT36" s="377"/>
      <c r="AKU36" s="377"/>
      <c r="AKV36" s="377"/>
      <c r="AKW36" s="377"/>
      <c r="AKX36" s="377"/>
      <c r="AKY36" s="377"/>
      <c r="AKZ36" s="377"/>
      <c r="ALA36" s="377"/>
      <c r="ALB36" s="377"/>
      <c r="ALC36" s="377"/>
      <c r="ALD36" s="377"/>
      <c r="ALE36" s="377"/>
      <c r="ALF36" s="377"/>
      <c r="ALG36" s="377"/>
      <c r="ALH36" s="377"/>
      <c r="ALI36" s="377"/>
      <c r="ALJ36" s="377"/>
      <c r="ALK36" s="377"/>
      <c r="ALL36" s="377"/>
      <c r="ALM36" s="377"/>
      <c r="ALN36" s="377"/>
      <c r="ALO36" s="377"/>
      <c r="ALP36" s="377"/>
      <c r="ALQ36" s="377"/>
      <c r="ALR36" s="377"/>
      <c r="ALS36" s="377"/>
      <c r="ALT36" s="377"/>
      <c r="ALU36" s="377"/>
      <c r="ALV36" s="377"/>
      <c r="ALW36" s="377"/>
      <c r="ALX36" s="377"/>
      <c r="ALY36" s="377"/>
      <c r="ALZ36" s="377"/>
      <c r="AMA36" s="377"/>
      <c r="AMB36" s="377"/>
      <c r="AMC36" s="377"/>
      <c r="AMD36" s="377"/>
      <c r="AME36" s="377"/>
      <c r="AMF36" s="377"/>
      <c r="AMG36" s="377"/>
      <c r="AMH36" s="377"/>
      <c r="AMI36" s="377"/>
      <c r="AMJ36" s="377"/>
      <c r="AMK36" s="377"/>
      <c r="AML36" s="377"/>
      <c r="AMM36" s="377"/>
      <c r="AMN36" s="377"/>
      <c r="AMO36" s="377"/>
      <c r="AMP36" s="377"/>
      <c r="AMQ36" s="377"/>
      <c r="AMR36" s="377"/>
      <c r="AMS36" s="377"/>
      <c r="AMT36" s="377"/>
      <c r="AMU36" s="377"/>
      <c r="AMV36" s="377"/>
      <c r="AMW36" s="377"/>
      <c r="AMX36" s="377"/>
      <c r="AMY36" s="377"/>
      <c r="AMZ36" s="377"/>
      <c r="ANA36" s="377"/>
      <c r="ANB36" s="377"/>
      <c r="ANC36" s="377"/>
      <c r="AND36" s="377"/>
      <c r="ANE36" s="377"/>
      <c r="ANF36" s="377"/>
      <c r="ANG36" s="377"/>
      <c r="ANH36" s="377"/>
      <c r="ANI36" s="377"/>
      <c r="ANJ36" s="377"/>
      <c r="ANK36" s="377"/>
      <c r="ANL36" s="377"/>
      <c r="ANM36" s="377"/>
      <c r="ANN36" s="377"/>
      <c r="ANO36" s="377"/>
      <c r="ANP36" s="377"/>
      <c r="ANQ36" s="377"/>
      <c r="ANR36" s="377"/>
      <c r="ANS36" s="377"/>
      <c r="ANT36" s="377"/>
      <c r="ANU36" s="377"/>
      <c r="ANV36" s="377"/>
      <c r="ANW36" s="377"/>
      <c r="ANX36" s="377"/>
      <c r="ANY36" s="377"/>
      <c r="ANZ36" s="377"/>
      <c r="AOA36" s="377"/>
      <c r="AOB36" s="377"/>
      <c r="AOC36" s="377"/>
      <c r="AOD36" s="377"/>
      <c r="AOE36" s="377"/>
      <c r="AOF36" s="377"/>
      <c r="AOG36" s="377"/>
      <c r="AOH36" s="377"/>
      <c r="AOI36" s="377"/>
      <c r="AOJ36" s="377"/>
      <c r="AOK36" s="377"/>
      <c r="AOL36" s="377"/>
      <c r="AOM36" s="377"/>
      <c r="AON36" s="377"/>
      <c r="AOO36" s="377"/>
      <c r="AOP36" s="377"/>
      <c r="AOQ36" s="377"/>
      <c r="AOR36" s="377"/>
      <c r="AOS36" s="377"/>
      <c r="AOT36" s="377"/>
      <c r="AOU36" s="377"/>
      <c r="AOV36" s="377"/>
      <c r="AOW36" s="377"/>
      <c r="AOX36" s="377"/>
      <c r="AOY36" s="377"/>
      <c r="AOZ36" s="377"/>
      <c r="APA36" s="377"/>
      <c r="APB36" s="377"/>
      <c r="APC36" s="377"/>
      <c r="APD36" s="377"/>
      <c r="APE36" s="377"/>
      <c r="APF36" s="377"/>
      <c r="APG36" s="377"/>
      <c r="APH36" s="377"/>
      <c r="API36" s="377"/>
      <c r="APJ36" s="377"/>
      <c r="APK36" s="377"/>
      <c r="APL36" s="377"/>
      <c r="APM36" s="377"/>
      <c r="APN36" s="377"/>
      <c r="APO36" s="377"/>
      <c r="APP36" s="377"/>
      <c r="APQ36" s="377"/>
      <c r="APR36" s="377"/>
      <c r="APS36" s="377"/>
      <c r="APT36" s="377"/>
      <c r="APU36" s="377"/>
      <c r="APV36" s="377"/>
      <c r="APW36" s="377"/>
      <c r="APX36" s="377"/>
      <c r="APY36" s="377"/>
      <c r="APZ36" s="377"/>
      <c r="AQA36" s="377"/>
      <c r="AQB36" s="377"/>
      <c r="AQC36" s="377"/>
      <c r="AQD36" s="377"/>
      <c r="AQE36" s="377"/>
      <c r="AQF36" s="377"/>
      <c r="AQG36" s="377"/>
      <c r="AQH36" s="377"/>
      <c r="AQI36" s="377"/>
      <c r="AQJ36" s="377"/>
      <c r="AQK36" s="377"/>
      <c r="AQL36" s="377"/>
      <c r="AQM36" s="377"/>
      <c r="AQN36" s="377"/>
      <c r="AQO36" s="377"/>
      <c r="AQP36" s="377"/>
      <c r="AQQ36" s="377"/>
      <c r="AQR36" s="377"/>
      <c r="AQS36" s="377"/>
      <c r="AQT36" s="377"/>
      <c r="AQU36" s="377"/>
      <c r="AQV36" s="377"/>
      <c r="AQW36" s="377"/>
      <c r="AQX36" s="377"/>
      <c r="AQY36" s="377"/>
      <c r="AQZ36" s="377"/>
      <c r="ARA36" s="377"/>
      <c r="ARB36" s="377"/>
      <c r="ARC36" s="377"/>
      <c r="ARD36" s="377"/>
      <c r="ARE36" s="377"/>
      <c r="ARF36" s="377"/>
      <c r="ARG36" s="377"/>
      <c r="ARH36" s="377"/>
      <c r="ARI36" s="377"/>
      <c r="ARJ36" s="377"/>
      <c r="ARK36" s="377"/>
      <c r="ARL36" s="377"/>
      <c r="ARM36" s="377"/>
      <c r="ARN36" s="377"/>
      <c r="ARO36" s="377"/>
      <c r="ARP36" s="377"/>
      <c r="ARQ36" s="377"/>
      <c r="ARR36" s="377"/>
      <c r="ARS36" s="377"/>
      <c r="ART36" s="377"/>
      <c r="ARU36" s="377"/>
      <c r="ARV36" s="377"/>
      <c r="ARW36" s="377"/>
      <c r="ARX36" s="377"/>
      <c r="ARY36" s="377"/>
      <c r="ARZ36" s="377"/>
      <c r="ASA36" s="377"/>
      <c r="ASB36" s="377"/>
      <c r="ASC36" s="377"/>
      <c r="ASD36" s="377"/>
      <c r="ASE36" s="377"/>
      <c r="ASF36" s="377"/>
      <c r="ASG36" s="377"/>
      <c r="ASH36" s="377"/>
      <c r="ASI36" s="377"/>
      <c r="ASJ36" s="377"/>
      <c r="ASK36" s="377"/>
      <c r="ASL36" s="377"/>
      <c r="ASM36" s="377"/>
      <c r="ASN36" s="377"/>
      <c r="ASO36" s="377"/>
      <c r="ASP36" s="377"/>
      <c r="ASQ36" s="377"/>
      <c r="ASR36" s="377"/>
      <c r="ASS36" s="377"/>
      <c r="AST36" s="377"/>
      <c r="ASU36" s="377"/>
      <c r="ASV36" s="377"/>
      <c r="ASW36" s="377"/>
      <c r="ASX36" s="377"/>
      <c r="ASY36" s="377"/>
      <c r="ASZ36" s="377"/>
      <c r="ATA36" s="377"/>
      <c r="ATB36" s="377"/>
      <c r="ATC36" s="377"/>
      <c r="ATD36" s="377"/>
      <c r="ATE36" s="377"/>
      <c r="ATF36" s="377"/>
      <c r="ATG36" s="377"/>
      <c r="ATH36" s="377"/>
      <c r="ATI36" s="377"/>
      <c r="ATJ36" s="377"/>
      <c r="ATK36" s="377"/>
      <c r="ATL36" s="377"/>
      <c r="ATM36" s="377"/>
      <c r="ATN36" s="377"/>
      <c r="ATO36" s="377"/>
      <c r="ATP36" s="377"/>
      <c r="ATQ36" s="377"/>
      <c r="ATR36" s="377"/>
      <c r="ATS36" s="377"/>
      <c r="ATT36" s="377"/>
      <c r="ATU36" s="377"/>
      <c r="ATV36" s="377"/>
      <c r="ATW36" s="377"/>
      <c r="ATX36" s="377"/>
      <c r="ATY36" s="377"/>
      <c r="ATZ36" s="377"/>
      <c r="AUA36" s="377"/>
      <c r="AUB36" s="377"/>
      <c r="AUC36" s="377"/>
      <c r="AUD36" s="377"/>
      <c r="AUE36" s="377"/>
      <c r="AUF36" s="377"/>
      <c r="AUG36" s="377"/>
      <c r="AUH36" s="377"/>
      <c r="AUI36" s="377"/>
      <c r="AUJ36" s="377"/>
      <c r="AUK36" s="377"/>
      <c r="AUL36" s="377"/>
      <c r="AUM36" s="377"/>
      <c r="AUN36" s="377"/>
      <c r="AUO36" s="377"/>
      <c r="AUP36" s="377"/>
      <c r="AUQ36" s="377"/>
      <c r="AUR36" s="377"/>
      <c r="AUS36" s="377"/>
      <c r="AUT36" s="377"/>
      <c r="AUU36" s="377"/>
      <c r="AUV36" s="377"/>
      <c r="AUW36" s="377"/>
      <c r="AUX36" s="377"/>
      <c r="AUY36" s="377"/>
      <c r="AUZ36" s="377"/>
      <c r="AVA36" s="377"/>
      <c r="AVB36" s="377"/>
      <c r="AVC36" s="377"/>
      <c r="AVD36" s="377"/>
      <c r="AVE36" s="377"/>
      <c r="AVF36" s="377"/>
      <c r="AVG36" s="377"/>
      <c r="AVH36" s="377"/>
      <c r="AVI36" s="377"/>
      <c r="AVJ36" s="377"/>
      <c r="AVK36" s="377"/>
      <c r="AVL36" s="377"/>
      <c r="AVM36" s="377"/>
      <c r="AVN36" s="377"/>
      <c r="AVO36" s="377"/>
      <c r="AVP36" s="377"/>
      <c r="AVQ36" s="377"/>
      <c r="AVR36" s="377"/>
      <c r="AVS36" s="377"/>
      <c r="AVT36" s="377"/>
      <c r="AVU36" s="377"/>
      <c r="AVV36" s="377"/>
      <c r="AVW36" s="377"/>
      <c r="AVX36" s="377"/>
      <c r="AVY36" s="377"/>
      <c r="AVZ36" s="377"/>
      <c r="AWA36" s="377"/>
      <c r="AWB36" s="377"/>
      <c r="AWC36" s="377"/>
      <c r="AWD36" s="377"/>
      <c r="AWE36" s="377"/>
      <c r="AWF36" s="377"/>
      <c r="AWG36" s="377"/>
      <c r="AWH36" s="377"/>
      <c r="AWI36" s="377"/>
      <c r="AWJ36" s="377"/>
      <c r="AWK36" s="377"/>
      <c r="AWL36" s="377"/>
      <c r="AWM36" s="377"/>
      <c r="AWN36" s="377"/>
      <c r="AWO36" s="377"/>
      <c r="AWP36" s="377"/>
      <c r="AWQ36" s="377"/>
      <c r="AWR36" s="377"/>
      <c r="AWS36" s="377"/>
      <c r="AWT36" s="377"/>
      <c r="AWU36" s="377"/>
      <c r="AWV36" s="377"/>
      <c r="AWW36" s="377"/>
      <c r="AWX36" s="377"/>
      <c r="AWY36" s="377"/>
      <c r="AWZ36" s="377"/>
      <c r="AXA36" s="377"/>
      <c r="AXB36" s="377"/>
      <c r="AXC36" s="377"/>
      <c r="AXD36" s="377"/>
      <c r="AXE36" s="377"/>
      <c r="AXF36" s="377"/>
      <c r="AXG36" s="377"/>
      <c r="AXH36" s="377"/>
      <c r="AXI36" s="377"/>
      <c r="AXJ36" s="377"/>
      <c r="AXK36" s="377"/>
      <c r="AXL36" s="377"/>
      <c r="AXM36" s="377"/>
      <c r="AXN36" s="377"/>
      <c r="AXO36" s="377"/>
      <c r="AXP36" s="377"/>
      <c r="AXQ36" s="377"/>
      <c r="AXR36" s="377"/>
      <c r="AXS36" s="377"/>
      <c r="AXT36" s="377"/>
      <c r="AXU36" s="377"/>
      <c r="AXV36" s="377"/>
      <c r="AXW36" s="377"/>
      <c r="AXX36" s="377"/>
      <c r="AXY36" s="377"/>
      <c r="AXZ36" s="377"/>
      <c r="AYA36" s="377"/>
      <c r="AYB36" s="377"/>
      <c r="AYC36" s="377"/>
      <c r="AYD36" s="377"/>
      <c r="AYE36" s="377"/>
      <c r="AYF36" s="377"/>
      <c r="AYG36" s="377"/>
      <c r="AYH36" s="377"/>
      <c r="AYI36" s="377"/>
      <c r="AYJ36" s="377"/>
      <c r="AYK36" s="377"/>
      <c r="AYL36" s="377"/>
      <c r="AYM36" s="377"/>
      <c r="AYN36" s="377"/>
      <c r="AYO36" s="377"/>
      <c r="AYP36" s="377"/>
      <c r="AYQ36" s="377"/>
      <c r="AYR36" s="377"/>
      <c r="AYS36" s="377"/>
      <c r="AYT36" s="377"/>
      <c r="AYU36" s="377"/>
      <c r="AYV36" s="377"/>
      <c r="AYW36" s="377"/>
      <c r="AYX36" s="377"/>
      <c r="AYY36" s="377"/>
      <c r="AYZ36" s="377"/>
      <c r="AZA36" s="377"/>
      <c r="AZB36" s="377"/>
      <c r="AZC36" s="377"/>
      <c r="AZD36" s="377"/>
      <c r="AZE36" s="377"/>
      <c r="AZF36" s="377"/>
      <c r="AZG36" s="377"/>
      <c r="AZH36" s="377"/>
      <c r="AZI36" s="377"/>
      <c r="AZJ36" s="377"/>
      <c r="AZK36" s="377"/>
      <c r="AZL36" s="377"/>
      <c r="AZM36" s="377"/>
      <c r="AZN36" s="377"/>
      <c r="AZO36" s="377"/>
      <c r="AZP36" s="377"/>
      <c r="AZQ36" s="377"/>
      <c r="AZR36" s="377"/>
      <c r="AZS36" s="377"/>
      <c r="AZT36" s="377"/>
      <c r="AZU36" s="377"/>
      <c r="AZV36" s="377"/>
      <c r="AZW36" s="377"/>
      <c r="AZX36" s="377"/>
      <c r="AZY36" s="377"/>
      <c r="AZZ36" s="377"/>
      <c r="BAA36" s="377"/>
      <c r="BAB36" s="377"/>
      <c r="BAC36" s="377"/>
      <c r="BAD36" s="377"/>
      <c r="BAE36" s="377"/>
      <c r="BAF36" s="377"/>
      <c r="BAG36" s="377"/>
      <c r="BAH36" s="377"/>
      <c r="BAI36" s="377"/>
      <c r="BAJ36" s="377"/>
      <c r="BAK36" s="377"/>
      <c r="BAL36" s="377"/>
      <c r="BAM36" s="377"/>
      <c r="BAN36" s="377"/>
      <c r="BAO36" s="377"/>
      <c r="BAP36" s="377"/>
      <c r="BAQ36" s="377"/>
      <c r="BAR36" s="377"/>
      <c r="BAS36" s="377"/>
      <c r="BAT36" s="377"/>
      <c r="BAU36" s="377"/>
      <c r="BAV36" s="377"/>
      <c r="BAW36" s="377"/>
      <c r="BAX36" s="377"/>
      <c r="BAY36" s="377"/>
      <c r="BAZ36" s="377"/>
      <c r="BBA36" s="377"/>
      <c r="BBB36" s="377"/>
      <c r="BBC36" s="377"/>
      <c r="BBD36" s="377"/>
      <c r="BBE36" s="377"/>
      <c r="BBF36" s="377"/>
      <c r="BBG36" s="377"/>
      <c r="BBH36" s="377"/>
      <c r="BBI36" s="377"/>
      <c r="BBJ36" s="377"/>
      <c r="BBK36" s="377"/>
      <c r="BBL36" s="377"/>
      <c r="BBM36" s="377"/>
      <c r="BBN36" s="377"/>
      <c r="BBO36" s="377"/>
      <c r="BBP36" s="377"/>
      <c r="BBQ36" s="377"/>
      <c r="BBR36" s="377"/>
      <c r="BBS36" s="377"/>
      <c r="BBT36" s="377"/>
      <c r="BBU36" s="377"/>
      <c r="BBV36" s="377"/>
      <c r="BBW36" s="377"/>
      <c r="BBX36" s="377"/>
      <c r="BBY36" s="377"/>
      <c r="BBZ36" s="377"/>
      <c r="BCA36" s="377"/>
      <c r="BCB36" s="377"/>
      <c r="BCC36" s="377"/>
      <c r="BCD36" s="377"/>
      <c r="BCE36" s="377"/>
      <c r="BCF36" s="377"/>
      <c r="BCG36" s="377"/>
      <c r="BCH36" s="377"/>
      <c r="BCI36" s="377"/>
      <c r="BCJ36" s="377"/>
      <c r="BCK36" s="377"/>
      <c r="BCL36" s="377"/>
      <c r="BCM36" s="377"/>
      <c r="BCN36" s="377"/>
      <c r="BCO36" s="377"/>
      <c r="BCP36" s="377"/>
      <c r="BCQ36" s="377"/>
      <c r="BCR36" s="377"/>
      <c r="BCS36" s="377"/>
      <c r="BCT36" s="377"/>
      <c r="BCU36" s="377"/>
      <c r="BCV36" s="377"/>
      <c r="BCW36" s="377"/>
      <c r="BCX36" s="377"/>
      <c r="BCY36" s="377"/>
      <c r="BCZ36" s="377"/>
      <c r="BDA36" s="377"/>
      <c r="BDB36" s="377"/>
      <c r="BDC36" s="377"/>
      <c r="BDD36" s="377"/>
      <c r="BDE36" s="377"/>
      <c r="BDF36" s="377"/>
      <c r="BDG36" s="377"/>
      <c r="BDH36" s="377"/>
      <c r="BDI36" s="377"/>
      <c r="BDJ36" s="377"/>
      <c r="BDK36" s="377"/>
      <c r="BDL36" s="377"/>
      <c r="BDM36" s="377"/>
      <c r="BDN36" s="377"/>
      <c r="BDO36" s="377"/>
      <c r="BDP36" s="377"/>
      <c r="BDQ36" s="377"/>
      <c r="BDR36" s="377"/>
      <c r="BDS36" s="377"/>
      <c r="BDT36" s="377"/>
      <c r="BDU36" s="377"/>
      <c r="BDV36" s="377"/>
      <c r="BDW36" s="377"/>
      <c r="BDX36" s="377"/>
      <c r="BDY36" s="377"/>
      <c r="BDZ36" s="377"/>
      <c r="BEA36" s="377"/>
      <c r="BEB36" s="377"/>
      <c r="BEC36" s="377"/>
      <c r="BED36" s="377"/>
      <c r="BEE36" s="377"/>
      <c r="BEF36" s="377"/>
      <c r="BEG36" s="377"/>
      <c r="BEH36" s="377"/>
      <c r="BEI36" s="377"/>
      <c r="BEJ36" s="377"/>
      <c r="BEK36" s="377"/>
      <c r="BEL36" s="377"/>
      <c r="BEM36" s="377"/>
      <c r="BEN36" s="377"/>
      <c r="BEO36" s="377"/>
      <c r="BEP36" s="377"/>
      <c r="BEQ36" s="377"/>
      <c r="BER36" s="377"/>
      <c r="BES36" s="377"/>
      <c r="BET36" s="377"/>
      <c r="BEU36" s="377"/>
      <c r="BEV36" s="377"/>
      <c r="BEW36" s="377"/>
      <c r="BEX36" s="377"/>
      <c r="BEY36" s="377"/>
      <c r="BEZ36" s="377"/>
      <c r="BFA36" s="377"/>
      <c r="BFB36" s="377"/>
      <c r="BFC36" s="377"/>
      <c r="BFD36" s="377"/>
      <c r="BFE36" s="377"/>
      <c r="BFF36" s="377"/>
      <c r="BFG36" s="377"/>
      <c r="BFH36" s="377"/>
      <c r="BFI36" s="377"/>
      <c r="BFJ36" s="377"/>
      <c r="BFK36" s="377"/>
      <c r="BFL36" s="377"/>
      <c r="BFM36" s="377"/>
      <c r="BFN36" s="377"/>
      <c r="BFO36" s="377"/>
      <c r="BFP36" s="377"/>
      <c r="BFQ36" s="377"/>
      <c r="BFR36" s="377"/>
      <c r="BFS36" s="377"/>
      <c r="BFT36" s="377"/>
      <c r="BFU36" s="377"/>
      <c r="BFV36" s="377"/>
      <c r="BFW36" s="377"/>
      <c r="BFX36" s="377"/>
      <c r="BFY36" s="377"/>
      <c r="BFZ36" s="377"/>
      <c r="BGA36" s="377"/>
      <c r="BGB36" s="377"/>
      <c r="BGC36" s="377"/>
      <c r="BGD36" s="377"/>
      <c r="BGE36" s="377"/>
      <c r="BGF36" s="377"/>
      <c r="BGG36" s="377"/>
      <c r="BGH36" s="377"/>
      <c r="BGI36" s="377"/>
      <c r="BGJ36" s="377"/>
      <c r="BGK36" s="377"/>
      <c r="BGL36" s="377"/>
      <c r="BGM36" s="377"/>
      <c r="BGN36" s="377"/>
      <c r="BGO36" s="377"/>
      <c r="BGP36" s="377"/>
      <c r="BGQ36" s="377"/>
      <c r="BGR36" s="377"/>
      <c r="BGS36" s="377"/>
      <c r="BGT36" s="377"/>
      <c r="BGU36" s="377"/>
      <c r="BGV36" s="377"/>
      <c r="BGW36" s="377"/>
      <c r="BGX36" s="377"/>
      <c r="BGY36" s="377"/>
      <c r="BGZ36" s="377"/>
      <c r="BHA36" s="377"/>
      <c r="BHB36" s="377"/>
      <c r="BHC36" s="377"/>
      <c r="BHD36" s="377"/>
      <c r="BHE36" s="377"/>
      <c r="BHF36" s="377"/>
      <c r="BHG36" s="377"/>
      <c r="BHH36" s="377"/>
      <c r="BHI36" s="377"/>
      <c r="BHJ36" s="377"/>
      <c r="BHK36" s="377"/>
      <c r="BHL36" s="377"/>
      <c r="BHM36" s="377"/>
      <c r="BHN36" s="377"/>
      <c r="BHO36" s="377"/>
      <c r="BHP36" s="377"/>
      <c r="BHQ36" s="377"/>
      <c r="BHR36" s="377"/>
      <c r="BHS36" s="377"/>
      <c r="BHT36" s="377"/>
      <c r="BHU36" s="377"/>
      <c r="BHV36" s="377"/>
      <c r="BHW36" s="377"/>
      <c r="BHX36" s="377"/>
      <c r="BHY36" s="377"/>
      <c r="BHZ36" s="377"/>
      <c r="BIA36" s="377"/>
      <c r="BIB36" s="377"/>
      <c r="BIC36" s="377"/>
      <c r="BID36" s="377"/>
      <c r="BIE36" s="377"/>
      <c r="BIF36" s="377"/>
      <c r="BIG36" s="377"/>
      <c r="BIH36" s="377"/>
      <c r="BII36" s="377"/>
      <c r="BIJ36" s="377"/>
      <c r="BIK36" s="377"/>
      <c r="BIL36" s="377"/>
      <c r="BIM36" s="377"/>
      <c r="BIN36" s="377"/>
      <c r="BIO36" s="377"/>
      <c r="BIP36" s="377"/>
      <c r="BIQ36" s="377"/>
      <c r="BIR36" s="377"/>
      <c r="BIS36" s="377"/>
      <c r="BIT36" s="377"/>
      <c r="BIU36" s="377"/>
      <c r="BIV36" s="377"/>
      <c r="BIW36" s="377"/>
      <c r="BIX36" s="377"/>
      <c r="BIY36" s="377"/>
      <c r="BIZ36" s="377"/>
      <c r="BJA36" s="377"/>
      <c r="BJB36" s="377"/>
      <c r="BJC36" s="377"/>
      <c r="BJD36" s="377"/>
      <c r="BJE36" s="377"/>
      <c r="BJF36" s="377"/>
      <c r="BJG36" s="377"/>
      <c r="BJH36" s="377"/>
      <c r="BJI36" s="377"/>
      <c r="BJJ36" s="377"/>
      <c r="BJK36" s="377"/>
      <c r="BJL36" s="377"/>
      <c r="BJM36" s="377"/>
      <c r="BJN36" s="377"/>
      <c r="BJO36" s="377"/>
      <c r="BJP36" s="377"/>
      <c r="BJQ36" s="377"/>
      <c r="BJR36" s="377"/>
      <c r="BJS36" s="377"/>
      <c r="BJT36" s="377"/>
      <c r="BJU36" s="377"/>
      <c r="BJV36" s="377"/>
      <c r="BJW36" s="377"/>
      <c r="BJX36" s="377"/>
      <c r="BJY36" s="377"/>
      <c r="BJZ36" s="377"/>
      <c r="BKA36" s="377"/>
      <c r="BKB36" s="377"/>
      <c r="BKC36" s="377"/>
      <c r="BKD36" s="377"/>
      <c r="BKE36" s="377"/>
      <c r="BKF36" s="377"/>
      <c r="BKG36" s="377"/>
      <c r="BKH36" s="377"/>
      <c r="BKI36" s="377"/>
      <c r="BKJ36" s="377"/>
      <c r="BKK36" s="377"/>
      <c r="BKL36" s="377"/>
      <c r="BKM36" s="377"/>
      <c r="BKN36" s="377"/>
      <c r="BKO36" s="377"/>
      <c r="BKP36" s="377"/>
      <c r="BKQ36" s="377"/>
      <c r="BKR36" s="377"/>
      <c r="BKS36" s="377"/>
      <c r="BKT36" s="377"/>
      <c r="BKU36" s="377"/>
      <c r="BKV36" s="377"/>
      <c r="BKW36" s="377"/>
      <c r="BKX36" s="377"/>
      <c r="BKY36" s="377"/>
      <c r="BKZ36" s="377"/>
      <c r="BLA36" s="377"/>
      <c r="BLB36" s="377"/>
      <c r="BLC36" s="377"/>
      <c r="BLD36" s="377"/>
      <c r="BLE36" s="377"/>
      <c r="BLF36" s="377"/>
      <c r="BLG36" s="377"/>
      <c r="BLH36" s="377"/>
      <c r="BLI36" s="377"/>
      <c r="BLJ36" s="377"/>
      <c r="BLK36" s="377"/>
      <c r="BLL36" s="377"/>
      <c r="BLM36" s="377"/>
      <c r="BLN36" s="377"/>
      <c r="BLO36" s="377"/>
      <c r="BLP36" s="377"/>
      <c r="BLQ36" s="377"/>
      <c r="BLR36" s="377"/>
      <c r="BLS36" s="377"/>
      <c r="BLT36" s="377"/>
      <c r="BLU36" s="377"/>
      <c r="BLV36" s="377"/>
      <c r="BLW36" s="377"/>
      <c r="BLX36" s="377"/>
      <c r="BLY36" s="377"/>
      <c r="BLZ36" s="377"/>
      <c r="BMA36" s="377"/>
      <c r="BMB36" s="377"/>
      <c r="BMC36" s="377"/>
      <c r="BMD36" s="377"/>
      <c r="BME36" s="377"/>
      <c r="BMF36" s="377"/>
      <c r="BMG36" s="377"/>
      <c r="BMH36" s="377"/>
      <c r="BMI36" s="377"/>
      <c r="BMJ36" s="377"/>
      <c r="BMK36" s="377"/>
      <c r="BML36" s="377"/>
      <c r="BMM36" s="377"/>
      <c r="BMN36" s="377"/>
      <c r="BMO36" s="377"/>
      <c r="BMP36" s="377"/>
      <c r="BMQ36" s="377"/>
      <c r="BMR36" s="377"/>
      <c r="BMS36" s="377"/>
      <c r="BMT36" s="377"/>
      <c r="BMU36" s="377"/>
      <c r="BMV36" s="377"/>
      <c r="BMW36" s="377"/>
      <c r="BMX36" s="377"/>
      <c r="BMY36" s="377"/>
      <c r="BMZ36" s="377"/>
      <c r="BNA36" s="377"/>
      <c r="BNB36" s="377"/>
      <c r="BNC36" s="377"/>
      <c r="BND36" s="377"/>
      <c r="BNE36" s="377"/>
      <c r="BNF36" s="377"/>
      <c r="BNG36" s="377"/>
      <c r="BNH36" s="377"/>
      <c r="BNI36" s="377"/>
      <c r="BNJ36" s="377"/>
      <c r="BNK36" s="377"/>
      <c r="BNL36" s="377"/>
      <c r="BNM36" s="377"/>
      <c r="BNN36" s="377"/>
      <c r="BNO36" s="377"/>
      <c r="BNP36" s="377"/>
      <c r="BNQ36" s="377"/>
      <c r="BNR36" s="377"/>
      <c r="BNS36" s="377"/>
      <c r="BNT36" s="377"/>
      <c r="BNU36" s="377"/>
      <c r="BNV36" s="377"/>
      <c r="BNW36" s="377"/>
      <c r="BNX36" s="377"/>
      <c r="BNY36" s="377"/>
      <c r="BNZ36" s="377"/>
      <c r="BOA36" s="377"/>
      <c r="BOB36" s="377"/>
      <c r="BOC36" s="377"/>
      <c r="BOD36" s="377"/>
      <c r="BOE36" s="377"/>
      <c r="BOF36" s="377"/>
      <c r="BOG36" s="377"/>
      <c r="BOH36" s="377"/>
      <c r="BOI36" s="377"/>
      <c r="BOJ36" s="377"/>
      <c r="BOK36" s="377"/>
      <c r="BOL36" s="377"/>
      <c r="BOM36" s="377"/>
      <c r="BON36" s="377"/>
      <c r="BOO36" s="377"/>
      <c r="BOP36" s="377"/>
      <c r="BOQ36" s="377"/>
      <c r="BOR36" s="377"/>
      <c r="BOS36" s="377"/>
      <c r="BOT36" s="377"/>
      <c r="BOU36" s="377"/>
      <c r="BOV36" s="377"/>
      <c r="BOW36" s="377"/>
      <c r="BOX36" s="377"/>
      <c r="BOY36" s="377"/>
      <c r="BOZ36" s="377"/>
      <c r="BPA36" s="377"/>
      <c r="BPB36" s="377"/>
      <c r="BPC36" s="377"/>
      <c r="BPD36" s="377"/>
      <c r="BPE36" s="377"/>
      <c r="BPF36" s="377"/>
      <c r="BPG36" s="377"/>
      <c r="BPH36" s="377"/>
      <c r="BPI36" s="377"/>
      <c r="BPJ36" s="377"/>
      <c r="BPK36" s="377"/>
      <c r="BPL36" s="377"/>
      <c r="BPM36" s="377"/>
      <c r="BPN36" s="377"/>
      <c r="BPO36" s="377"/>
      <c r="BPP36" s="377"/>
      <c r="BPQ36" s="377"/>
      <c r="BPR36" s="377"/>
      <c r="BPS36" s="377"/>
      <c r="BPT36" s="377"/>
      <c r="BPU36" s="377"/>
      <c r="BPV36" s="377"/>
      <c r="BPW36" s="377"/>
      <c r="BPX36" s="377"/>
      <c r="BPY36" s="377"/>
      <c r="BPZ36" s="377"/>
      <c r="BQA36" s="377"/>
      <c r="BQB36" s="377"/>
      <c r="BQC36" s="377"/>
      <c r="BQD36" s="377"/>
      <c r="BQE36" s="377"/>
      <c r="BQF36" s="377"/>
      <c r="BQG36" s="377"/>
      <c r="BQH36" s="377"/>
      <c r="BQI36" s="377"/>
      <c r="BQJ36" s="377"/>
      <c r="BQK36" s="377"/>
      <c r="BQL36" s="377"/>
      <c r="BQM36" s="377"/>
      <c r="BQN36" s="377"/>
      <c r="BQO36" s="377"/>
      <c r="BQP36" s="377"/>
      <c r="BQQ36" s="377"/>
      <c r="BQR36" s="377"/>
      <c r="BQS36" s="377"/>
      <c r="BQT36" s="377"/>
      <c r="BQU36" s="377"/>
      <c r="BQV36" s="377"/>
      <c r="BQW36" s="377"/>
      <c r="BQX36" s="377"/>
      <c r="BQY36" s="377"/>
      <c r="BQZ36" s="377"/>
      <c r="BRA36" s="377"/>
      <c r="BRB36" s="377"/>
      <c r="BRC36" s="377"/>
      <c r="BRD36" s="377"/>
      <c r="BRE36" s="377"/>
      <c r="BRF36" s="377"/>
      <c r="BRG36" s="377"/>
      <c r="BRH36" s="377"/>
      <c r="BRI36" s="377"/>
      <c r="BRJ36" s="377"/>
      <c r="BRK36" s="377"/>
      <c r="BRL36" s="377"/>
      <c r="BRM36" s="377"/>
      <c r="BRN36" s="377"/>
      <c r="BRO36" s="377"/>
      <c r="BRP36" s="377"/>
      <c r="BRQ36" s="377"/>
      <c r="BRR36" s="377"/>
      <c r="BRS36" s="377"/>
      <c r="BRT36" s="377"/>
      <c r="BRU36" s="377"/>
      <c r="BRV36" s="377"/>
      <c r="BRW36" s="377"/>
      <c r="BRX36" s="377"/>
      <c r="BRY36" s="377"/>
      <c r="BRZ36" s="377"/>
      <c r="BSA36" s="377"/>
      <c r="BSB36" s="377"/>
      <c r="BSC36" s="377"/>
      <c r="BSD36" s="377"/>
      <c r="BSE36" s="377"/>
      <c r="BSF36" s="377"/>
      <c r="BSG36" s="377"/>
      <c r="BSH36" s="377"/>
      <c r="BSI36" s="377"/>
      <c r="BSJ36" s="377"/>
      <c r="BSK36" s="377"/>
      <c r="BSL36" s="377"/>
      <c r="BSM36" s="377"/>
      <c r="BSN36" s="377"/>
      <c r="BSO36" s="377"/>
      <c r="BSP36" s="377"/>
      <c r="BSQ36" s="377"/>
      <c r="BSR36" s="377"/>
      <c r="BSS36" s="377"/>
      <c r="BST36" s="377"/>
      <c r="BSU36" s="377"/>
      <c r="BSV36" s="377"/>
      <c r="BSW36" s="377"/>
      <c r="BSX36" s="377"/>
      <c r="BSY36" s="377"/>
      <c r="BSZ36" s="377"/>
      <c r="BTA36" s="377"/>
      <c r="BTB36" s="377"/>
      <c r="BTC36" s="377"/>
      <c r="BTD36" s="377"/>
      <c r="BTE36" s="377"/>
      <c r="BTF36" s="377"/>
      <c r="BTG36" s="377"/>
      <c r="BTH36" s="377"/>
      <c r="BTI36" s="377"/>
      <c r="BTJ36" s="377"/>
      <c r="BTK36" s="377"/>
      <c r="BTL36" s="377"/>
      <c r="BTM36" s="377"/>
      <c r="BTN36" s="377"/>
      <c r="BTO36" s="377"/>
      <c r="BTP36" s="377"/>
      <c r="BTQ36" s="377"/>
      <c r="BTR36" s="377"/>
      <c r="BTS36" s="377"/>
      <c r="BTT36" s="377"/>
      <c r="BTU36" s="377"/>
      <c r="BTV36" s="377"/>
      <c r="BTW36" s="377"/>
      <c r="BTX36" s="377"/>
      <c r="BTY36" s="377"/>
      <c r="BTZ36" s="377"/>
      <c r="BUA36" s="377"/>
      <c r="BUB36" s="377"/>
      <c r="BUC36" s="377"/>
      <c r="BUD36" s="377"/>
      <c r="BUE36" s="377"/>
      <c r="BUF36" s="377"/>
      <c r="BUG36" s="377"/>
      <c r="BUH36" s="377"/>
      <c r="BUI36" s="377"/>
      <c r="BUJ36" s="377"/>
      <c r="BUK36" s="377"/>
      <c r="BUL36" s="377"/>
      <c r="BUM36" s="377"/>
      <c r="BUN36" s="377"/>
      <c r="BUO36" s="377"/>
      <c r="BUP36" s="377"/>
      <c r="BUQ36" s="377"/>
      <c r="BUR36" s="377"/>
      <c r="BUS36" s="377"/>
      <c r="BUT36" s="377"/>
      <c r="BUU36" s="377"/>
      <c r="BUV36" s="377"/>
      <c r="BUW36" s="377"/>
      <c r="BUX36" s="377"/>
      <c r="BUY36" s="377"/>
      <c r="BUZ36" s="377"/>
      <c r="BVA36" s="377"/>
      <c r="BVB36" s="377"/>
      <c r="BVC36" s="377"/>
      <c r="BVD36" s="377"/>
      <c r="BVE36" s="377"/>
      <c r="BVF36" s="377"/>
      <c r="BVG36" s="377"/>
      <c r="BVH36" s="377"/>
      <c r="BVI36" s="377"/>
      <c r="BVJ36" s="377"/>
      <c r="BVK36" s="377"/>
      <c r="BVL36" s="377"/>
      <c r="BVM36" s="377"/>
      <c r="BVN36" s="377"/>
      <c r="BVO36" s="377"/>
      <c r="BVP36" s="377"/>
      <c r="BVQ36" s="377"/>
      <c r="BVR36" s="377"/>
      <c r="BVS36" s="377"/>
      <c r="BVT36" s="377"/>
      <c r="BVU36" s="377"/>
      <c r="BVV36" s="377"/>
      <c r="BVW36" s="377"/>
      <c r="BVX36" s="377"/>
      <c r="BVY36" s="377"/>
      <c r="BVZ36" s="377"/>
      <c r="BWA36" s="377"/>
      <c r="BWB36" s="377"/>
      <c r="BWC36" s="377"/>
      <c r="BWD36" s="377"/>
      <c r="BWE36" s="377"/>
      <c r="BWF36" s="377"/>
      <c r="BWG36" s="377"/>
      <c r="BWH36" s="377"/>
      <c r="BWI36" s="377"/>
      <c r="BWJ36" s="377"/>
      <c r="BWK36" s="377"/>
      <c r="BWL36" s="377"/>
      <c r="BWM36" s="377"/>
      <c r="BWN36" s="377"/>
      <c r="BWO36" s="377"/>
      <c r="BWP36" s="377"/>
      <c r="BWQ36" s="377"/>
      <c r="BWR36" s="377"/>
      <c r="BWS36" s="377"/>
      <c r="BWT36" s="377"/>
      <c r="BWU36" s="377"/>
      <c r="BWV36" s="377"/>
      <c r="BWW36" s="377"/>
      <c r="BWX36" s="377"/>
      <c r="BWY36" s="377"/>
      <c r="BWZ36" s="377"/>
      <c r="BXA36" s="377"/>
      <c r="BXB36" s="377"/>
      <c r="BXC36" s="377"/>
      <c r="BXD36" s="377"/>
      <c r="BXE36" s="377"/>
      <c r="BXF36" s="377"/>
      <c r="BXG36" s="377"/>
      <c r="BXH36" s="377"/>
      <c r="BXI36" s="377"/>
      <c r="BXJ36" s="377"/>
      <c r="BXK36" s="377"/>
      <c r="BXL36" s="377"/>
      <c r="BXM36" s="377"/>
      <c r="BXN36" s="377"/>
      <c r="BXO36" s="377"/>
      <c r="BXP36" s="377"/>
      <c r="BXQ36" s="377"/>
      <c r="BXR36" s="377"/>
      <c r="BXS36" s="377"/>
      <c r="BXT36" s="377"/>
      <c r="BXU36" s="377"/>
      <c r="BXV36" s="377"/>
      <c r="BXW36" s="377"/>
      <c r="BXX36" s="377"/>
      <c r="BXY36" s="377"/>
      <c r="BXZ36" s="377"/>
      <c r="BYA36" s="377"/>
      <c r="BYB36" s="377"/>
      <c r="BYC36" s="377"/>
      <c r="BYD36" s="377"/>
      <c r="BYE36" s="377"/>
      <c r="BYF36" s="377"/>
      <c r="BYG36" s="377"/>
      <c r="BYH36" s="377"/>
      <c r="BYI36" s="377"/>
      <c r="BYJ36" s="377"/>
      <c r="BYK36" s="377"/>
      <c r="BYL36" s="377"/>
      <c r="BYM36" s="377"/>
      <c r="BYN36" s="377"/>
      <c r="BYO36" s="377"/>
      <c r="BYP36" s="377"/>
      <c r="BYQ36" s="377"/>
      <c r="BYR36" s="377"/>
      <c r="BYS36" s="377"/>
      <c r="BYT36" s="377"/>
      <c r="BYU36" s="377"/>
      <c r="BYV36" s="377"/>
      <c r="BYW36" s="377"/>
      <c r="BYX36" s="377"/>
      <c r="BYY36" s="377"/>
      <c r="BYZ36" s="377"/>
      <c r="BZA36" s="377"/>
      <c r="BZB36" s="377"/>
      <c r="BZC36" s="377"/>
      <c r="BZD36" s="377"/>
      <c r="BZE36" s="377"/>
      <c r="BZF36" s="377"/>
      <c r="BZG36" s="377"/>
      <c r="BZH36" s="377"/>
      <c r="BZI36" s="377"/>
      <c r="BZJ36" s="377"/>
      <c r="BZK36" s="377"/>
      <c r="BZL36" s="377"/>
      <c r="BZM36" s="377"/>
      <c r="BZN36" s="377"/>
      <c r="BZO36" s="377"/>
      <c r="BZP36" s="377"/>
      <c r="BZQ36" s="377"/>
      <c r="BZR36" s="377"/>
      <c r="BZS36" s="377"/>
      <c r="BZT36" s="377"/>
      <c r="BZU36" s="377"/>
      <c r="BZV36" s="377"/>
      <c r="BZW36" s="377"/>
      <c r="BZX36" s="377"/>
      <c r="BZY36" s="377"/>
      <c r="BZZ36" s="377"/>
      <c r="CAA36" s="377"/>
      <c r="CAB36" s="377"/>
      <c r="CAC36" s="377"/>
      <c r="CAD36" s="377"/>
      <c r="CAE36" s="377"/>
      <c r="CAF36" s="377"/>
      <c r="CAG36" s="377"/>
      <c r="CAH36" s="377"/>
      <c r="CAI36" s="377"/>
      <c r="CAJ36" s="377"/>
      <c r="CAK36" s="377"/>
      <c r="CAL36" s="377"/>
      <c r="CAM36" s="377"/>
      <c r="CAN36" s="377"/>
      <c r="CAO36" s="377"/>
      <c r="CAP36" s="377"/>
      <c r="CAQ36" s="377"/>
      <c r="CAR36" s="377"/>
      <c r="CAS36" s="377"/>
      <c r="CAT36" s="377"/>
      <c r="CAU36" s="377"/>
      <c r="CAV36" s="377"/>
      <c r="CAW36" s="377"/>
      <c r="CAX36" s="377"/>
      <c r="CAY36" s="377"/>
      <c r="CAZ36" s="377"/>
      <c r="CBA36" s="377"/>
      <c r="CBB36" s="377"/>
      <c r="CBC36" s="377"/>
      <c r="CBD36" s="377"/>
      <c r="CBE36" s="377"/>
      <c r="CBF36" s="377"/>
      <c r="CBG36" s="377"/>
      <c r="CBH36" s="377"/>
      <c r="CBI36" s="377"/>
      <c r="CBJ36" s="377"/>
      <c r="CBK36" s="377"/>
      <c r="CBL36" s="377"/>
      <c r="CBM36" s="377"/>
      <c r="CBN36" s="377"/>
      <c r="CBO36" s="377"/>
      <c r="CBP36" s="377"/>
      <c r="CBQ36" s="377"/>
      <c r="CBR36" s="377"/>
      <c r="CBS36" s="377"/>
      <c r="CBT36" s="377"/>
      <c r="CBU36" s="377"/>
      <c r="CBV36" s="377"/>
      <c r="CBW36" s="377"/>
      <c r="CBX36" s="377"/>
      <c r="CBY36" s="377"/>
      <c r="CBZ36" s="377"/>
      <c r="CCA36" s="377"/>
      <c r="CCB36" s="377"/>
      <c r="CCC36" s="377"/>
      <c r="CCD36" s="377"/>
      <c r="CCE36" s="377"/>
      <c r="CCF36" s="377"/>
      <c r="CCG36" s="377"/>
      <c r="CCH36" s="377"/>
      <c r="CCI36" s="377"/>
      <c r="CCJ36" s="377"/>
      <c r="CCK36" s="377"/>
      <c r="CCL36" s="377"/>
      <c r="CCM36" s="377"/>
      <c r="CCN36" s="377"/>
      <c r="CCO36" s="377"/>
      <c r="CCP36" s="377"/>
      <c r="CCQ36" s="377"/>
      <c r="CCR36" s="377"/>
      <c r="CCS36" s="377"/>
      <c r="CCT36" s="377"/>
      <c r="CCU36" s="377"/>
      <c r="CCV36" s="377"/>
      <c r="CCW36" s="377"/>
      <c r="CCX36" s="377"/>
      <c r="CCY36" s="377"/>
      <c r="CCZ36" s="377"/>
      <c r="CDA36" s="377"/>
      <c r="CDB36" s="377"/>
      <c r="CDC36" s="377"/>
      <c r="CDD36" s="377"/>
      <c r="CDE36" s="377"/>
      <c r="CDF36" s="377"/>
      <c r="CDG36" s="377"/>
      <c r="CDH36" s="377"/>
      <c r="CDI36" s="377"/>
      <c r="CDJ36" s="377"/>
      <c r="CDK36" s="377"/>
      <c r="CDL36" s="377"/>
      <c r="CDM36" s="377"/>
      <c r="CDN36" s="377"/>
      <c r="CDO36" s="377"/>
      <c r="CDP36" s="377"/>
      <c r="CDQ36" s="377"/>
      <c r="CDR36" s="377"/>
      <c r="CDS36" s="377"/>
      <c r="CDT36" s="377"/>
      <c r="CDU36" s="377"/>
      <c r="CDV36" s="377"/>
      <c r="CDW36" s="377"/>
      <c r="CDX36" s="377"/>
      <c r="CDY36" s="377"/>
      <c r="CDZ36" s="377"/>
      <c r="CEA36" s="377"/>
      <c r="CEB36" s="377"/>
      <c r="CEC36" s="377"/>
      <c r="CED36" s="377"/>
      <c r="CEE36" s="377"/>
      <c r="CEF36" s="377"/>
      <c r="CEG36" s="377"/>
      <c r="CEH36" s="377"/>
      <c r="CEI36" s="377"/>
      <c r="CEJ36" s="377"/>
      <c r="CEK36" s="377"/>
      <c r="CEL36" s="377"/>
      <c r="CEM36" s="377"/>
      <c r="CEN36" s="377"/>
      <c r="CEO36" s="377"/>
      <c r="CEP36" s="377"/>
      <c r="CEQ36" s="377"/>
      <c r="CER36" s="377"/>
      <c r="CES36" s="377"/>
      <c r="CET36" s="377"/>
      <c r="CEU36" s="377"/>
      <c r="CEV36" s="377"/>
      <c r="CEW36" s="377"/>
      <c r="CEX36" s="377"/>
      <c r="CEY36" s="377"/>
      <c r="CEZ36" s="377"/>
      <c r="CFA36" s="377"/>
      <c r="CFB36" s="377"/>
      <c r="CFC36" s="377"/>
      <c r="CFD36" s="377"/>
      <c r="CFE36" s="377"/>
      <c r="CFF36" s="377"/>
      <c r="CFG36" s="377"/>
      <c r="CFH36" s="377"/>
      <c r="CFI36" s="377"/>
      <c r="CFJ36" s="377"/>
      <c r="CFK36" s="377"/>
      <c r="CFL36" s="377"/>
      <c r="CFM36" s="377"/>
      <c r="CFN36" s="377"/>
      <c r="CFO36" s="377"/>
      <c r="CFP36" s="377"/>
      <c r="CFQ36" s="377"/>
      <c r="CFR36" s="377"/>
      <c r="CFS36" s="377"/>
      <c r="CFT36" s="377"/>
      <c r="CFU36" s="377"/>
      <c r="CFV36" s="377"/>
      <c r="CFW36" s="377"/>
      <c r="CFX36" s="377"/>
      <c r="CFY36" s="377"/>
      <c r="CFZ36" s="377"/>
      <c r="CGA36" s="377"/>
      <c r="CGB36" s="377"/>
      <c r="CGC36" s="377"/>
      <c r="CGD36" s="377"/>
      <c r="CGE36" s="377"/>
      <c r="CGF36" s="377"/>
      <c r="CGG36" s="377"/>
      <c r="CGH36" s="377"/>
      <c r="CGI36" s="377"/>
      <c r="CGJ36" s="377"/>
      <c r="CGK36" s="377"/>
      <c r="CGL36" s="377"/>
      <c r="CGM36" s="377"/>
      <c r="CGN36" s="377"/>
      <c r="CGO36" s="377"/>
      <c r="CGP36" s="377"/>
      <c r="CGQ36" s="377"/>
      <c r="CGR36" s="377"/>
      <c r="CGS36" s="377"/>
      <c r="CGT36" s="377"/>
      <c r="CGU36" s="377"/>
      <c r="CGV36" s="377"/>
      <c r="CGW36" s="377"/>
      <c r="CGX36" s="377"/>
      <c r="CGY36" s="377"/>
      <c r="CGZ36" s="377"/>
      <c r="CHA36" s="377"/>
      <c r="CHB36" s="377"/>
      <c r="CHC36" s="377"/>
      <c r="CHD36" s="377"/>
      <c r="CHE36" s="377"/>
      <c r="CHF36" s="377"/>
      <c r="CHG36" s="377"/>
      <c r="CHH36" s="377"/>
      <c r="CHI36" s="377"/>
      <c r="CHJ36" s="377"/>
      <c r="CHK36" s="377"/>
      <c r="CHL36" s="377"/>
      <c r="CHM36" s="377"/>
      <c r="CHN36" s="377"/>
      <c r="CHO36" s="377"/>
      <c r="CHP36" s="377"/>
      <c r="CHQ36" s="377"/>
      <c r="CHR36" s="377"/>
      <c r="CHS36" s="377"/>
      <c r="CHT36" s="377"/>
      <c r="CHU36" s="377"/>
      <c r="CHV36" s="377"/>
      <c r="CHW36" s="377"/>
      <c r="CHX36" s="377"/>
      <c r="CHY36" s="377"/>
      <c r="CHZ36" s="377"/>
      <c r="CIA36" s="377"/>
      <c r="CIB36" s="377"/>
      <c r="CIC36" s="377"/>
      <c r="CID36" s="377"/>
      <c r="CIE36" s="377"/>
      <c r="CIF36" s="377"/>
      <c r="CIG36" s="377"/>
      <c r="CIH36" s="377"/>
      <c r="CII36" s="377"/>
      <c r="CIJ36" s="377"/>
      <c r="CIK36" s="377"/>
      <c r="CIL36" s="377"/>
      <c r="CIM36" s="377"/>
      <c r="CIN36" s="377"/>
      <c r="CIO36" s="377"/>
      <c r="CIP36" s="377"/>
      <c r="CIQ36" s="377"/>
      <c r="CIR36" s="377"/>
      <c r="CIS36" s="377"/>
      <c r="CIT36" s="377"/>
      <c r="CIU36" s="377"/>
      <c r="CIV36" s="377"/>
      <c r="CIW36" s="377"/>
      <c r="CIX36" s="377"/>
      <c r="CIY36" s="377"/>
      <c r="CIZ36" s="377"/>
      <c r="CJA36" s="377"/>
      <c r="CJB36" s="377"/>
      <c r="CJC36" s="377"/>
      <c r="CJD36" s="377"/>
      <c r="CJE36" s="377"/>
      <c r="CJF36" s="377"/>
      <c r="CJG36" s="377"/>
      <c r="CJH36" s="377"/>
      <c r="CJI36" s="377"/>
      <c r="CJJ36" s="377"/>
      <c r="CJK36" s="377"/>
      <c r="CJL36" s="377"/>
      <c r="CJM36" s="377"/>
      <c r="CJN36" s="377"/>
      <c r="CJO36" s="377"/>
      <c r="CJP36" s="377"/>
      <c r="CJQ36" s="377"/>
      <c r="CJR36" s="377"/>
      <c r="CJS36" s="377"/>
      <c r="CJT36" s="377"/>
      <c r="CJU36" s="377"/>
      <c r="CJV36" s="377"/>
      <c r="CJW36" s="377"/>
      <c r="CJX36" s="377"/>
      <c r="CJY36" s="377"/>
      <c r="CJZ36" s="377"/>
      <c r="CKA36" s="377"/>
      <c r="CKB36" s="377"/>
      <c r="CKC36" s="377"/>
      <c r="CKD36" s="377"/>
      <c r="CKE36" s="377"/>
      <c r="CKF36" s="377"/>
      <c r="CKG36" s="377"/>
      <c r="CKH36" s="377"/>
      <c r="CKI36" s="377"/>
      <c r="CKJ36" s="377"/>
      <c r="CKK36" s="377"/>
      <c r="CKL36" s="377"/>
      <c r="CKM36" s="377"/>
      <c r="CKN36" s="377"/>
      <c r="CKO36" s="377"/>
      <c r="CKP36" s="377"/>
      <c r="CKQ36" s="377"/>
      <c r="CKR36" s="377"/>
      <c r="CKS36" s="377"/>
      <c r="CKT36" s="377"/>
      <c r="CKU36" s="377"/>
      <c r="CKV36" s="377"/>
      <c r="CKW36" s="377"/>
      <c r="CKX36" s="377"/>
      <c r="CKY36" s="377"/>
      <c r="CKZ36" s="377"/>
      <c r="CLA36" s="377"/>
      <c r="CLB36" s="377"/>
      <c r="CLC36" s="377"/>
      <c r="CLD36" s="377"/>
      <c r="CLE36" s="377"/>
      <c r="CLF36" s="377"/>
      <c r="CLG36" s="377"/>
      <c r="CLH36" s="377"/>
      <c r="CLI36" s="377"/>
      <c r="CLJ36" s="377"/>
      <c r="CLK36" s="377"/>
      <c r="CLL36" s="377"/>
      <c r="CLM36" s="377"/>
      <c r="CLN36" s="377"/>
      <c r="CLO36" s="377"/>
      <c r="CLP36" s="377"/>
      <c r="CLQ36" s="377"/>
      <c r="CLR36" s="377"/>
      <c r="CLS36" s="377"/>
      <c r="CLT36" s="377"/>
      <c r="CLU36" s="377"/>
      <c r="CLV36" s="377"/>
      <c r="CLW36" s="377"/>
      <c r="CLX36" s="377"/>
      <c r="CLY36" s="377"/>
      <c r="CLZ36" s="377"/>
      <c r="CMA36" s="377"/>
      <c r="CMB36" s="377"/>
      <c r="CMC36" s="377"/>
      <c r="CMD36" s="377"/>
      <c r="CME36" s="377"/>
      <c r="CMF36" s="377"/>
      <c r="CMG36" s="377"/>
      <c r="CMH36" s="377"/>
      <c r="CMI36" s="377"/>
      <c r="CMJ36" s="377"/>
      <c r="CMK36" s="377"/>
      <c r="CML36" s="377"/>
      <c r="CMM36" s="377"/>
      <c r="CMN36" s="377"/>
      <c r="CMO36" s="377"/>
      <c r="CMP36" s="377"/>
      <c r="CMQ36" s="377"/>
      <c r="CMR36" s="377"/>
      <c r="CMS36" s="377"/>
      <c r="CMT36" s="377"/>
      <c r="CMU36" s="377"/>
      <c r="CMV36" s="377"/>
      <c r="CMW36" s="377"/>
      <c r="CMX36" s="377"/>
      <c r="CMY36" s="377"/>
      <c r="CMZ36" s="377"/>
      <c r="CNA36" s="377"/>
      <c r="CNB36" s="377"/>
      <c r="CNC36" s="377"/>
      <c r="CND36" s="377"/>
      <c r="CNE36" s="377"/>
      <c r="CNF36" s="377"/>
      <c r="CNG36" s="377"/>
      <c r="CNH36" s="377"/>
      <c r="CNI36" s="377"/>
      <c r="CNJ36" s="377"/>
      <c r="CNK36" s="377"/>
      <c r="CNL36" s="377"/>
      <c r="CNM36" s="377"/>
      <c r="CNN36" s="377"/>
      <c r="CNO36" s="377"/>
      <c r="CNP36" s="377"/>
      <c r="CNQ36" s="377"/>
      <c r="CNR36" s="377"/>
      <c r="CNS36" s="377"/>
      <c r="CNT36" s="377"/>
      <c r="CNU36" s="377"/>
      <c r="CNV36" s="377"/>
      <c r="CNW36" s="377"/>
      <c r="CNX36" s="377"/>
      <c r="CNY36" s="377"/>
      <c r="CNZ36" s="377"/>
      <c r="COA36" s="377"/>
      <c r="COB36" s="377"/>
      <c r="COC36" s="377"/>
      <c r="COD36" s="377"/>
      <c r="COE36" s="377"/>
      <c r="COF36" s="377"/>
      <c r="COG36" s="377"/>
      <c r="COH36" s="377"/>
      <c r="COI36" s="377"/>
      <c r="COJ36" s="377"/>
      <c r="COK36" s="377"/>
      <c r="COL36" s="377"/>
      <c r="COM36" s="377"/>
      <c r="CON36" s="377"/>
      <c r="COO36" s="377"/>
      <c r="COP36" s="377"/>
      <c r="COQ36" s="377"/>
      <c r="COR36" s="377"/>
      <c r="COS36" s="377"/>
      <c r="COT36" s="377"/>
      <c r="COU36" s="377"/>
      <c r="COV36" s="377"/>
      <c r="COW36" s="377"/>
      <c r="COX36" s="377"/>
      <c r="COY36" s="377"/>
      <c r="COZ36" s="377"/>
      <c r="CPA36" s="377"/>
      <c r="CPB36" s="377"/>
      <c r="CPC36" s="377"/>
      <c r="CPD36" s="377"/>
      <c r="CPE36" s="377"/>
      <c r="CPF36" s="377"/>
      <c r="CPG36" s="377"/>
      <c r="CPH36" s="377"/>
      <c r="CPI36" s="377"/>
      <c r="CPJ36" s="377"/>
      <c r="CPK36" s="377"/>
      <c r="CPL36" s="377"/>
      <c r="CPM36" s="377"/>
      <c r="CPN36" s="377"/>
      <c r="CPO36" s="377"/>
      <c r="CPP36" s="377"/>
      <c r="CPQ36" s="377"/>
      <c r="CPR36" s="377"/>
      <c r="CPS36" s="377"/>
      <c r="CPT36" s="377"/>
      <c r="CPU36" s="377"/>
      <c r="CPV36" s="377"/>
      <c r="CPW36" s="377"/>
      <c r="CPX36" s="377"/>
      <c r="CPY36" s="377"/>
      <c r="CPZ36" s="377"/>
      <c r="CQA36" s="377"/>
      <c r="CQB36" s="377"/>
      <c r="CQC36" s="377"/>
      <c r="CQD36" s="377"/>
      <c r="CQE36" s="377"/>
      <c r="CQF36" s="377"/>
      <c r="CQG36" s="377"/>
      <c r="CQH36" s="377"/>
      <c r="CQI36" s="377"/>
      <c r="CQJ36" s="377"/>
      <c r="CQK36" s="377"/>
      <c r="CQL36" s="377"/>
      <c r="CQM36" s="377"/>
      <c r="CQN36" s="377"/>
      <c r="CQO36" s="377"/>
      <c r="CQP36" s="377"/>
      <c r="CQQ36" s="377"/>
      <c r="CQR36" s="377"/>
      <c r="CQS36" s="377"/>
      <c r="CQT36" s="377"/>
      <c r="CQU36" s="377"/>
      <c r="CQV36" s="377"/>
      <c r="CQW36" s="377"/>
      <c r="CQX36" s="377"/>
      <c r="CQY36" s="377"/>
      <c r="CQZ36" s="377"/>
      <c r="CRA36" s="377"/>
      <c r="CRB36" s="377"/>
      <c r="CRC36" s="377"/>
      <c r="CRD36" s="377"/>
      <c r="CRE36" s="377"/>
      <c r="CRF36" s="377"/>
      <c r="CRG36" s="377"/>
      <c r="CRH36" s="377"/>
      <c r="CRI36" s="377"/>
      <c r="CRJ36" s="377"/>
      <c r="CRK36" s="377"/>
      <c r="CRL36" s="377"/>
      <c r="CRM36" s="377"/>
      <c r="CRN36" s="377"/>
      <c r="CRO36" s="377"/>
      <c r="CRP36" s="377"/>
      <c r="CRQ36" s="377"/>
      <c r="CRR36" s="377"/>
      <c r="CRS36" s="377"/>
      <c r="CRT36" s="377"/>
      <c r="CRU36" s="377"/>
      <c r="CRV36" s="377"/>
      <c r="CRW36" s="377"/>
      <c r="CRX36" s="377"/>
      <c r="CRY36" s="377"/>
      <c r="CRZ36" s="377"/>
      <c r="CSA36" s="377"/>
      <c r="CSB36" s="377"/>
      <c r="CSC36" s="377"/>
      <c r="CSD36" s="377"/>
      <c r="CSE36" s="377"/>
      <c r="CSF36" s="377"/>
      <c r="CSG36" s="377"/>
      <c r="CSH36" s="377"/>
      <c r="CSI36" s="377"/>
      <c r="CSJ36" s="377"/>
      <c r="CSK36" s="377"/>
      <c r="CSL36" s="377"/>
      <c r="CSM36" s="377"/>
      <c r="CSN36" s="377"/>
      <c r="CSO36" s="377"/>
      <c r="CSP36" s="377"/>
      <c r="CSQ36" s="377"/>
      <c r="CSR36" s="377"/>
      <c r="CSS36" s="377"/>
      <c r="CST36" s="377"/>
      <c r="CSU36" s="377"/>
      <c r="CSV36" s="377"/>
      <c r="CSW36" s="377"/>
      <c r="CSX36" s="377"/>
      <c r="CSY36" s="377"/>
      <c r="CSZ36" s="377"/>
      <c r="CTA36" s="377"/>
      <c r="CTB36" s="377"/>
      <c r="CTC36" s="377"/>
      <c r="CTD36" s="377"/>
      <c r="CTE36" s="377"/>
      <c r="CTF36" s="377"/>
      <c r="CTG36" s="377"/>
      <c r="CTH36" s="377"/>
      <c r="CTI36" s="377"/>
      <c r="CTJ36" s="377"/>
      <c r="CTK36" s="377"/>
      <c r="CTL36" s="377"/>
      <c r="CTM36" s="377"/>
      <c r="CTN36" s="377"/>
      <c r="CTO36" s="377"/>
      <c r="CTP36" s="377"/>
      <c r="CTQ36" s="377"/>
      <c r="CTR36" s="377"/>
      <c r="CTS36" s="377"/>
      <c r="CTT36" s="377"/>
      <c r="CTU36" s="377"/>
      <c r="CTV36" s="377"/>
      <c r="CTW36" s="377"/>
      <c r="CTX36" s="377"/>
      <c r="CTY36" s="377"/>
      <c r="CTZ36" s="377"/>
      <c r="CUA36" s="377"/>
      <c r="CUB36" s="377"/>
      <c r="CUC36" s="377"/>
      <c r="CUD36" s="377"/>
      <c r="CUE36" s="377"/>
      <c r="CUF36" s="377"/>
      <c r="CUG36" s="377"/>
      <c r="CUH36" s="377"/>
      <c r="CUI36" s="377"/>
      <c r="CUJ36" s="377"/>
      <c r="CUK36" s="377"/>
      <c r="CUL36" s="377"/>
      <c r="CUM36" s="377"/>
      <c r="CUN36" s="377"/>
      <c r="CUO36" s="377"/>
      <c r="CUP36" s="377"/>
      <c r="CUQ36" s="377"/>
      <c r="CUR36" s="377"/>
      <c r="CUS36" s="377"/>
      <c r="CUT36" s="377"/>
      <c r="CUU36" s="377"/>
      <c r="CUV36" s="377"/>
      <c r="CUW36" s="377"/>
      <c r="CUX36" s="377"/>
      <c r="CUY36" s="377"/>
      <c r="CUZ36" s="377"/>
      <c r="CVA36" s="377"/>
      <c r="CVB36" s="377"/>
      <c r="CVC36" s="377"/>
      <c r="CVD36" s="377"/>
      <c r="CVE36" s="377"/>
      <c r="CVF36" s="377"/>
      <c r="CVG36" s="377"/>
      <c r="CVH36" s="377"/>
      <c r="CVI36" s="377"/>
      <c r="CVJ36" s="377"/>
      <c r="CVK36" s="377"/>
      <c r="CVL36" s="377"/>
      <c r="CVM36" s="377"/>
      <c r="CVN36" s="377"/>
      <c r="CVO36" s="377"/>
      <c r="CVP36" s="377"/>
      <c r="CVQ36" s="377"/>
      <c r="CVR36" s="377"/>
      <c r="CVS36" s="377"/>
      <c r="CVT36" s="377"/>
      <c r="CVU36" s="377"/>
      <c r="CVV36" s="377"/>
      <c r="CVW36" s="377"/>
      <c r="CVX36" s="377"/>
      <c r="CVY36" s="377"/>
      <c r="CVZ36" s="377"/>
      <c r="CWA36" s="377"/>
      <c r="CWB36" s="377"/>
      <c r="CWC36" s="377"/>
      <c r="CWD36" s="377"/>
      <c r="CWE36" s="377"/>
      <c r="CWF36" s="377"/>
      <c r="CWG36" s="377"/>
      <c r="CWH36" s="377"/>
      <c r="CWI36" s="377"/>
      <c r="CWJ36" s="377"/>
      <c r="CWK36" s="377"/>
      <c r="CWL36" s="377"/>
      <c r="CWM36" s="377"/>
      <c r="CWN36" s="377"/>
      <c r="CWO36" s="377"/>
      <c r="CWP36" s="377"/>
      <c r="CWQ36" s="377"/>
      <c r="CWR36" s="377"/>
      <c r="CWS36" s="377"/>
      <c r="CWT36" s="377"/>
      <c r="CWU36" s="377"/>
      <c r="CWV36" s="377"/>
      <c r="CWW36" s="377"/>
      <c r="CWX36" s="377"/>
      <c r="CWY36" s="377"/>
      <c r="CWZ36" s="377"/>
      <c r="CXA36" s="377"/>
      <c r="CXB36" s="377"/>
      <c r="CXC36" s="377"/>
      <c r="CXD36" s="377"/>
      <c r="CXE36" s="377"/>
      <c r="CXF36" s="377"/>
      <c r="CXG36" s="377"/>
      <c r="CXH36" s="377"/>
      <c r="CXI36" s="377"/>
      <c r="CXJ36" s="377"/>
      <c r="CXK36" s="377"/>
      <c r="CXL36" s="377"/>
      <c r="CXM36" s="377"/>
      <c r="CXN36" s="377"/>
      <c r="CXO36" s="377"/>
      <c r="CXP36" s="377"/>
      <c r="CXQ36" s="377"/>
      <c r="CXR36" s="377"/>
      <c r="CXS36" s="377"/>
      <c r="CXT36" s="377"/>
      <c r="CXU36" s="377"/>
      <c r="CXV36" s="377"/>
      <c r="CXW36" s="377"/>
      <c r="CXX36" s="377"/>
      <c r="CXY36" s="377"/>
      <c r="CXZ36" s="377"/>
      <c r="CYA36" s="377"/>
      <c r="CYB36" s="377"/>
      <c r="CYC36" s="377"/>
      <c r="CYD36" s="377"/>
      <c r="CYE36" s="377"/>
      <c r="CYF36" s="377"/>
      <c r="CYG36" s="377"/>
      <c r="CYH36" s="377"/>
      <c r="CYI36" s="377"/>
      <c r="CYJ36" s="377"/>
      <c r="CYK36" s="377"/>
      <c r="CYL36" s="377"/>
      <c r="CYM36" s="377"/>
      <c r="CYN36" s="377"/>
      <c r="CYO36" s="377"/>
      <c r="CYP36" s="377"/>
      <c r="CYQ36" s="377"/>
      <c r="CYR36" s="377"/>
      <c r="CYS36" s="377"/>
      <c r="CYT36" s="377"/>
      <c r="CYU36" s="377"/>
      <c r="CYV36" s="377"/>
      <c r="CYW36" s="377"/>
      <c r="CYX36" s="377"/>
      <c r="CYY36" s="377"/>
      <c r="CYZ36" s="377"/>
      <c r="CZA36" s="377"/>
      <c r="CZB36" s="377"/>
      <c r="CZC36" s="377"/>
      <c r="CZD36" s="377"/>
      <c r="CZE36" s="377"/>
      <c r="CZF36" s="377"/>
      <c r="CZG36" s="377"/>
      <c r="CZH36" s="377"/>
      <c r="CZI36" s="377"/>
      <c r="CZJ36" s="377"/>
      <c r="CZK36" s="377"/>
      <c r="CZL36" s="377"/>
      <c r="CZM36" s="377"/>
      <c r="CZN36" s="377"/>
      <c r="CZO36" s="377"/>
      <c r="CZP36" s="377"/>
      <c r="CZQ36" s="377"/>
      <c r="CZR36" s="377"/>
      <c r="CZS36" s="377"/>
      <c r="CZT36" s="377"/>
      <c r="CZU36" s="377"/>
      <c r="CZV36" s="377"/>
      <c r="CZW36" s="377"/>
      <c r="CZX36" s="377"/>
      <c r="CZY36" s="377"/>
      <c r="CZZ36" s="377"/>
      <c r="DAA36" s="377"/>
      <c r="DAB36" s="377"/>
      <c r="DAC36" s="377"/>
      <c r="DAD36" s="377"/>
      <c r="DAE36" s="377"/>
      <c r="DAF36" s="377"/>
      <c r="DAG36" s="377"/>
      <c r="DAH36" s="377"/>
      <c r="DAI36" s="377"/>
      <c r="DAJ36" s="377"/>
      <c r="DAK36" s="377"/>
      <c r="DAL36" s="377"/>
      <c r="DAM36" s="377"/>
      <c r="DAN36" s="377"/>
      <c r="DAO36" s="377"/>
      <c r="DAP36" s="377"/>
      <c r="DAQ36" s="377"/>
      <c r="DAR36" s="377"/>
      <c r="DAS36" s="377"/>
      <c r="DAT36" s="377"/>
      <c r="DAU36" s="377"/>
      <c r="DAV36" s="377"/>
      <c r="DAW36" s="377"/>
      <c r="DAX36" s="377"/>
      <c r="DAY36" s="377"/>
      <c r="DAZ36" s="377"/>
      <c r="DBA36" s="377"/>
      <c r="DBB36" s="377"/>
      <c r="DBC36" s="377"/>
      <c r="DBD36" s="377"/>
      <c r="DBE36" s="377"/>
      <c r="DBF36" s="377"/>
      <c r="DBG36" s="377"/>
      <c r="DBH36" s="377"/>
      <c r="DBI36" s="377"/>
      <c r="DBJ36" s="377"/>
      <c r="DBK36" s="377"/>
      <c r="DBL36" s="377"/>
      <c r="DBM36" s="377"/>
      <c r="DBN36" s="377"/>
      <c r="DBO36" s="377"/>
      <c r="DBP36" s="377"/>
      <c r="DBQ36" s="377"/>
      <c r="DBR36" s="377"/>
      <c r="DBS36" s="377"/>
      <c r="DBT36" s="377"/>
      <c r="DBU36" s="377"/>
      <c r="DBV36" s="377"/>
      <c r="DBW36" s="377"/>
      <c r="DBX36" s="377"/>
      <c r="DBY36" s="377"/>
      <c r="DBZ36" s="377"/>
      <c r="DCA36" s="377"/>
      <c r="DCB36" s="377"/>
      <c r="DCC36" s="377"/>
      <c r="DCD36" s="377"/>
      <c r="DCE36" s="377"/>
      <c r="DCF36" s="377"/>
      <c r="DCG36" s="377"/>
      <c r="DCH36" s="377"/>
      <c r="DCI36" s="377"/>
      <c r="DCJ36" s="377"/>
      <c r="DCK36" s="377"/>
      <c r="DCL36" s="377"/>
      <c r="DCM36" s="377"/>
      <c r="DCN36" s="377"/>
      <c r="DCO36" s="377"/>
      <c r="DCP36" s="377"/>
      <c r="DCQ36" s="377"/>
      <c r="DCR36" s="377"/>
      <c r="DCS36" s="377"/>
      <c r="DCT36" s="377"/>
      <c r="DCU36" s="377"/>
      <c r="DCV36" s="377"/>
      <c r="DCW36" s="377"/>
      <c r="DCX36" s="377"/>
      <c r="DCY36" s="377"/>
      <c r="DCZ36" s="377"/>
      <c r="DDA36" s="377"/>
      <c r="DDB36" s="377"/>
      <c r="DDC36" s="377"/>
      <c r="DDD36" s="377"/>
      <c r="DDE36" s="377"/>
      <c r="DDF36" s="377"/>
      <c r="DDG36" s="377"/>
      <c r="DDH36" s="377"/>
      <c r="DDI36" s="377"/>
      <c r="DDJ36" s="377"/>
      <c r="DDK36" s="377"/>
      <c r="DDL36" s="377"/>
      <c r="DDM36" s="377"/>
      <c r="DDN36" s="377"/>
      <c r="DDO36" s="377"/>
      <c r="DDP36" s="377"/>
      <c r="DDQ36" s="377"/>
      <c r="DDR36" s="377"/>
      <c r="DDS36" s="377"/>
      <c r="DDT36" s="377"/>
      <c r="DDU36" s="377"/>
      <c r="DDV36" s="377"/>
      <c r="DDW36" s="377"/>
      <c r="DDX36" s="377"/>
      <c r="DDY36" s="377"/>
      <c r="DDZ36" s="377"/>
      <c r="DEA36" s="377"/>
      <c r="DEB36" s="377"/>
      <c r="DEC36" s="377"/>
      <c r="DED36" s="377"/>
      <c r="DEE36" s="377"/>
      <c r="DEF36" s="377"/>
      <c r="DEG36" s="377"/>
      <c r="DEH36" s="377"/>
      <c r="DEI36" s="377"/>
      <c r="DEJ36" s="377"/>
      <c r="DEK36" s="377"/>
      <c r="DEL36" s="377"/>
      <c r="DEM36" s="377"/>
      <c r="DEN36" s="377"/>
      <c r="DEO36" s="377"/>
      <c r="DEP36" s="377"/>
      <c r="DEQ36" s="377"/>
      <c r="DER36" s="377"/>
      <c r="DES36" s="377"/>
      <c r="DET36" s="377"/>
      <c r="DEU36" s="377"/>
      <c r="DEV36" s="377"/>
      <c r="DEW36" s="377"/>
      <c r="DEX36" s="377"/>
      <c r="DEY36" s="377"/>
      <c r="DEZ36" s="377"/>
      <c r="DFA36" s="377"/>
      <c r="DFB36" s="377"/>
      <c r="DFC36" s="377"/>
      <c r="DFD36" s="377"/>
      <c r="DFE36" s="377"/>
      <c r="DFF36" s="377"/>
      <c r="DFG36" s="377"/>
      <c r="DFH36" s="377"/>
      <c r="DFI36" s="377"/>
      <c r="DFJ36" s="377"/>
      <c r="DFK36" s="377"/>
      <c r="DFL36" s="377"/>
      <c r="DFM36" s="377"/>
      <c r="DFN36" s="377"/>
      <c r="DFO36" s="377"/>
      <c r="DFP36" s="377"/>
      <c r="DFQ36" s="377"/>
      <c r="DFR36" s="377"/>
      <c r="DFS36" s="377"/>
      <c r="DFT36" s="377"/>
      <c r="DFU36" s="377"/>
      <c r="DFV36" s="377"/>
      <c r="DFW36" s="377"/>
      <c r="DFX36" s="377"/>
      <c r="DFY36" s="377"/>
      <c r="DFZ36" s="377"/>
      <c r="DGA36" s="377"/>
      <c r="DGB36" s="377"/>
      <c r="DGC36" s="377"/>
      <c r="DGD36" s="377"/>
      <c r="DGE36" s="377"/>
      <c r="DGF36" s="377"/>
      <c r="DGG36" s="377"/>
      <c r="DGH36" s="377"/>
      <c r="DGI36" s="377"/>
      <c r="DGJ36" s="377"/>
      <c r="DGK36" s="377"/>
      <c r="DGL36" s="377"/>
      <c r="DGM36" s="377"/>
      <c r="DGN36" s="377"/>
      <c r="DGO36" s="377"/>
      <c r="DGP36" s="377"/>
      <c r="DGQ36" s="377"/>
      <c r="DGR36" s="377"/>
      <c r="DGS36" s="377"/>
      <c r="DGT36" s="377"/>
      <c r="DGU36" s="377"/>
      <c r="DGV36" s="377"/>
      <c r="DGW36" s="377"/>
      <c r="DGX36" s="377"/>
      <c r="DGY36" s="377"/>
      <c r="DGZ36" s="377"/>
      <c r="DHA36" s="377"/>
      <c r="DHB36" s="377"/>
      <c r="DHC36" s="377"/>
      <c r="DHD36" s="377"/>
      <c r="DHE36" s="377"/>
      <c r="DHF36" s="377"/>
      <c r="DHG36" s="377"/>
      <c r="DHH36" s="377"/>
      <c r="DHI36" s="377"/>
      <c r="DHJ36" s="377"/>
      <c r="DHK36" s="377"/>
      <c r="DHL36" s="377"/>
      <c r="DHM36" s="377"/>
      <c r="DHN36" s="377"/>
      <c r="DHO36" s="377"/>
      <c r="DHP36" s="377"/>
      <c r="DHQ36" s="377"/>
      <c r="DHR36" s="377"/>
      <c r="DHS36" s="377"/>
      <c r="DHT36" s="377"/>
      <c r="DHU36" s="377"/>
      <c r="DHV36" s="377"/>
      <c r="DHW36" s="377"/>
      <c r="DHX36" s="377"/>
      <c r="DHY36" s="377"/>
      <c r="DHZ36" s="377"/>
      <c r="DIA36" s="377"/>
      <c r="DIB36" s="377"/>
      <c r="DIC36" s="377"/>
      <c r="DID36" s="377"/>
      <c r="DIE36" s="377"/>
      <c r="DIF36" s="377"/>
      <c r="DIG36" s="377"/>
      <c r="DIH36" s="377"/>
      <c r="DII36" s="377"/>
      <c r="DIJ36" s="377"/>
      <c r="DIK36" s="377"/>
      <c r="DIL36" s="377"/>
      <c r="DIM36" s="377"/>
      <c r="DIN36" s="377"/>
      <c r="DIO36" s="377"/>
      <c r="DIP36" s="377"/>
      <c r="DIQ36" s="377"/>
      <c r="DIR36" s="377"/>
      <c r="DIS36" s="377"/>
      <c r="DIT36" s="377"/>
      <c r="DIU36" s="377"/>
      <c r="DIV36" s="377"/>
      <c r="DIW36" s="377"/>
      <c r="DIX36" s="377"/>
      <c r="DIY36" s="377"/>
      <c r="DIZ36" s="377"/>
      <c r="DJA36" s="377"/>
      <c r="DJB36" s="377"/>
      <c r="DJC36" s="377"/>
      <c r="DJD36" s="377"/>
      <c r="DJE36" s="377"/>
      <c r="DJF36" s="377"/>
      <c r="DJG36" s="377"/>
      <c r="DJH36" s="377"/>
      <c r="DJI36" s="377"/>
      <c r="DJJ36" s="377"/>
      <c r="DJK36" s="377"/>
      <c r="DJL36" s="377"/>
      <c r="DJM36" s="377"/>
      <c r="DJN36" s="377"/>
      <c r="DJO36" s="377"/>
      <c r="DJP36" s="377"/>
      <c r="DJQ36" s="377"/>
      <c r="DJR36" s="377"/>
      <c r="DJS36" s="377"/>
      <c r="DJT36" s="377"/>
      <c r="DJU36" s="377"/>
      <c r="DJV36" s="377"/>
      <c r="DJW36" s="377"/>
      <c r="DJX36" s="377"/>
      <c r="DJY36" s="377"/>
      <c r="DJZ36" s="377"/>
      <c r="DKA36" s="377"/>
      <c r="DKB36" s="377"/>
      <c r="DKC36" s="377"/>
      <c r="DKD36" s="377"/>
      <c r="DKE36" s="377"/>
      <c r="DKF36" s="377"/>
      <c r="DKG36" s="377"/>
      <c r="DKH36" s="377"/>
      <c r="DKI36" s="377"/>
      <c r="DKJ36" s="377"/>
      <c r="DKK36" s="377"/>
      <c r="DKL36" s="377"/>
      <c r="DKM36" s="377"/>
      <c r="DKN36" s="377"/>
      <c r="DKO36" s="377"/>
      <c r="DKP36" s="377"/>
      <c r="DKQ36" s="377"/>
      <c r="DKR36" s="377"/>
      <c r="DKS36" s="377"/>
      <c r="DKT36" s="377"/>
      <c r="DKU36" s="377"/>
      <c r="DKV36" s="377"/>
      <c r="DKW36" s="377"/>
      <c r="DKX36" s="377"/>
      <c r="DKY36" s="377"/>
      <c r="DKZ36" s="377"/>
      <c r="DLA36" s="377"/>
      <c r="DLB36" s="377"/>
      <c r="DLC36" s="377"/>
      <c r="DLD36" s="377"/>
      <c r="DLE36" s="377"/>
      <c r="DLF36" s="377"/>
      <c r="DLG36" s="377"/>
      <c r="DLH36" s="377"/>
      <c r="DLI36" s="377"/>
      <c r="DLJ36" s="377"/>
      <c r="DLK36" s="377"/>
      <c r="DLL36" s="377"/>
      <c r="DLM36" s="377"/>
      <c r="DLN36" s="377"/>
      <c r="DLO36" s="377"/>
      <c r="DLP36" s="377"/>
      <c r="DLQ36" s="377"/>
      <c r="DLR36" s="377"/>
      <c r="DLS36" s="377"/>
      <c r="DLT36" s="377"/>
      <c r="DLU36" s="377"/>
      <c r="DLV36" s="377"/>
      <c r="DLW36" s="377"/>
      <c r="DLX36" s="377"/>
      <c r="DLY36" s="377"/>
      <c r="DLZ36" s="377"/>
      <c r="DMA36" s="377"/>
      <c r="DMB36" s="377"/>
      <c r="DMC36" s="377"/>
      <c r="DMD36" s="377"/>
      <c r="DME36" s="377"/>
      <c r="DMF36" s="377"/>
      <c r="DMG36" s="377"/>
      <c r="DMH36" s="377"/>
      <c r="DMI36" s="377"/>
      <c r="DMJ36" s="377"/>
      <c r="DMK36" s="377"/>
      <c r="DML36" s="377"/>
      <c r="DMM36" s="377"/>
      <c r="DMN36" s="377"/>
      <c r="DMO36" s="377"/>
      <c r="DMP36" s="377"/>
      <c r="DMQ36" s="377"/>
      <c r="DMR36" s="377"/>
      <c r="DMS36" s="377"/>
      <c r="DMT36" s="377"/>
      <c r="DMU36" s="377"/>
      <c r="DMV36" s="377"/>
      <c r="DMW36" s="377"/>
      <c r="DMX36" s="377"/>
      <c r="DMY36" s="377"/>
      <c r="DMZ36" s="377"/>
      <c r="DNA36" s="377"/>
      <c r="DNB36" s="377"/>
      <c r="DNC36" s="377"/>
      <c r="DND36" s="377"/>
      <c r="DNE36" s="377"/>
      <c r="DNF36" s="377"/>
      <c r="DNG36" s="377"/>
      <c r="DNH36" s="377"/>
      <c r="DNI36" s="377"/>
      <c r="DNJ36" s="377"/>
      <c r="DNK36" s="377"/>
      <c r="DNL36" s="377"/>
      <c r="DNM36" s="377"/>
      <c r="DNN36" s="377"/>
      <c r="DNO36" s="377"/>
      <c r="DNP36" s="377"/>
      <c r="DNQ36" s="377"/>
      <c r="DNR36" s="377"/>
      <c r="DNS36" s="377"/>
      <c r="DNT36" s="377"/>
      <c r="DNU36" s="377"/>
      <c r="DNV36" s="377"/>
      <c r="DNW36" s="377"/>
      <c r="DNX36" s="377"/>
      <c r="DNY36" s="377"/>
      <c r="DNZ36" s="377"/>
      <c r="DOA36" s="377"/>
      <c r="DOB36" s="377"/>
      <c r="DOC36" s="377"/>
      <c r="DOD36" s="377"/>
      <c r="DOE36" s="377"/>
      <c r="DOF36" s="377"/>
      <c r="DOG36" s="377"/>
      <c r="DOH36" s="377"/>
      <c r="DOI36" s="377"/>
      <c r="DOJ36" s="377"/>
      <c r="DOK36" s="377"/>
      <c r="DOL36" s="377"/>
      <c r="DOM36" s="377"/>
      <c r="DON36" s="377"/>
      <c r="DOO36" s="377"/>
      <c r="DOP36" s="377"/>
      <c r="DOQ36" s="377"/>
      <c r="DOR36" s="377"/>
      <c r="DOS36" s="377"/>
      <c r="DOT36" s="377"/>
      <c r="DOU36" s="377"/>
      <c r="DOV36" s="377"/>
      <c r="DOW36" s="377"/>
      <c r="DOX36" s="377"/>
      <c r="DOY36" s="377"/>
      <c r="DOZ36" s="377"/>
      <c r="DPA36" s="377"/>
      <c r="DPB36" s="377"/>
      <c r="DPC36" s="377"/>
      <c r="DPD36" s="377"/>
      <c r="DPE36" s="377"/>
      <c r="DPF36" s="377"/>
      <c r="DPG36" s="377"/>
      <c r="DPH36" s="377"/>
      <c r="DPI36" s="377"/>
      <c r="DPJ36" s="377"/>
      <c r="DPK36" s="377"/>
      <c r="DPL36" s="377"/>
      <c r="DPM36" s="377"/>
      <c r="DPN36" s="377"/>
      <c r="DPO36" s="377"/>
      <c r="DPP36" s="377"/>
      <c r="DPQ36" s="377"/>
      <c r="DPR36" s="377"/>
      <c r="DPS36" s="377"/>
      <c r="DPT36" s="377"/>
      <c r="DPU36" s="377"/>
      <c r="DPV36" s="377"/>
      <c r="DPW36" s="377"/>
      <c r="DPX36" s="377"/>
      <c r="DPY36" s="377"/>
      <c r="DPZ36" s="377"/>
      <c r="DQA36" s="377"/>
      <c r="DQB36" s="377"/>
      <c r="DQC36" s="377"/>
      <c r="DQD36" s="377"/>
      <c r="DQE36" s="377"/>
      <c r="DQF36" s="377"/>
      <c r="DQG36" s="377"/>
      <c r="DQH36" s="377"/>
      <c r="DQI36" s="377"/>
      <c r="DQJ36" s="377"/>
      <c r="DQK36" s="377"/>
      <c r="DQL36" s="377"/>
      <c r="DQM36" s="377"/>
      <c r="DQN36" s="377"/>
      <c r="DQO36" s="377"/>
      <c r="DQP36" s="377"/>
      <c r="DQQ36" s="377"/>
      <c r="DQR36" s="377"/>
      <c r="DQS36" s="377"/>
      <c r="DQT36" s="377"/>
      <c r="DQU36" s="377"/>
      <c r="DQV36" s="377"/>
      <c r="DQW36" s="377"/>
      <c r="DQX36" s="377"/>
      <c r="DQY36" s="377"/>
      <c r="DQZ36" s="377"/>
      <c r="DRA36" s="377"/>
      <c r="DRB36" s="377"/>
      <c r="DRC36" s="377"/>
      <c r="DRD36" s="377"/>
      <c r="DRE36" s="377"/>
      <c r="DRF36" s="377"/>
      <c r="DRG36" s="377"/>
      <c r="DRH36" s="377"/>
      <c r="DRI36" s="377"/>
      <c r="DRJ36" s="377"/>
      <c r="DRK36" s="377"/>
      <c r="DRL36" s="377"/>
      <c r="DRM36" s="377"/>
      <c r="DRN36" s="377"/>
      <c r="DRO36" s="377"/>
      <c r="DRP36" s="377"/>
      <c r="DRQ36" s="377"/>
      <c r="DRR36" s="377"/>
      <c r="DRS36" s="377"/>
      <c r="DRT36" s="377"/>
      <c r="DRU36" s="377"/>
      <c r="DRV36" s="377"/>
      <c r="DRW36" s="377"/>
      <c r="DRX36" s="377"/>
      <c r="DRY36" s="377"/>
      <c r="DRZ36" s="377"/>
      <c r="DSA36" s="377"/>
      <c r="DSB36" s="377"/>
      <c r="DSC36" s="377"/>
      <c r="DSD36" s="377"/>
      <c r="DSE36" s="377"/>
      <c r="DSF36" s="377"/>
      <c r="DSG36" s="377"/>
      <c r="DSH36" s="377"/>
      <c r="DSI36" s="377"/>
      <c r="DSJ36" s="377"/>
      <c r="DSK36" s="377"/>
      <c r="DSL36" s="377"/>
      <c r="DSM36" s="377"/>
      <c r="DSN36" s="377"/>
      <c r="DSO36" s="377"/>
      <c r="DSP36" s="377"/>
      <c r="DSQ36" s="377"/>
      <c r="DSR36" s="377"/>
      <c r="DSS36" s="377"/>
      <c r="DST36" s="377"/>
      <c r="DSU36" s="377"/>
      <c r="DSV36" s="377"/>
      <c r="DSW36" s="377"/>
      <c r="DSX36" s="377"/>
      <c r="DSY36" s="377"/>
      <c r="DSZ36" s="377"/>
      <c r="DTA36" s="377"/>
      <c r="DTB36" s="377"/>
      <c r="DTC36" s="377"/>
      <c r="DTD36" s="377"/>
      <c r="DTE36" s="377"/>
      <c r="DTF36" s="377"/>
      <c r="DTG36" s="377"/>
      <c r="DTH36" s="377"/>
      <c r="DTI36" s="377"/>
      <c r="DTJ36" s="377"/>
      <c r="DTK36" s="377"/>
      <c r="DTL36" s="377"/>
      <c r="DTM36" s="377"/>
      <c r="DTN36" s="377"/>
      <c r="DTO36" s="377"/>
      <c r="DTP36" s="377"/>
      <c r="DTQ36" s="377"/>
      <c r="DTR36" s="377"/>
      <c r="DTS36" s="377"/>
      <c r="DTT36" s="377"/>
      <c r="DTU36" s="377"/>
      <c r="DTV36" s="377"/>
      <c r="DTW36" s="377"/>
      <c r="DTX36" s="377"/>
      <c r="DTY36" s="377"/>
      <c r="DTZ36" s="377"/>
      <c r="DUA36" s="377"/>
      <c r="DUB36" s="377"/>
      <c r="DUC36" s="377"/>
      <c r="DUD36" s="377"/>
      <c r="DUE36" s="377"/>
      <c r="DUF36" s="377"/>
      <c r="DUG36" s="377"/>
      <c r="DUH36" s="377"/>
      <c r="DUI36" s="377"/>
      <c r="DUJ36" s="377"/>
      <c r="DUK36" s="377"/>
      <c r="DUL36" s="377"/>
      <c r="DUM36" s="377"/>
      <c r="DUN36" s="377"/>
      <c r="DUO36" s="377"/>
      <c r="DUP36" s="377"/>
      <c r="DUQ36" s="377"/>
      <c r="DUR36" s="377"/>
      <c r="DUS36" s="377"/>
      <c r="DUT36" s="377"/>
      <c r="DUU36" s="377"/>
      <c r="DUV36" s="377"/>
      <c r="DUW36" s="377"/>
      <c r="DUX36" s="377"/>
      <c r="DUY36" s="377"/>
      <c r="DUZ36" s="377"/>
      <c r="DVA36" s="377"/>
      <c r="DVB36" s="377"/>
      <c r="DVC36" s="377"/>
      <c r="DVD36" s="377"/>
      <c r="DVE36" s="377"/>
      <c r="DVF36" s="377"/>
      <c r="DVG36" s="377"/>
      <c r="DVH36" s="377"/>
      <c r="DVI36" s="377"/>
      <c r="DVJ36" s="377"/>
      <c r="DVK36" s="377"/>
      <c r="DVL36" s="377"/>
      <c r="DVM36" s="377"/>
      <c r="DVN36" s="377"/>
      <c r="DVO36" s="377"/>
      <c r="DVP36" s="377"/>
      <c r="DVQ36" s="377"/>
      <c r="DVR36" s="377"/>
      <c r="DVS36" s="377"/>
      <c r="DVT36" s="377"/>
      <c r="DVU36" s="377"/>
      <c r="DVV36" s="377"/>
      <c r="DVW36" s="377"/>
      <c r="DVX36" s="377"/>
      <c r="DVY36" s="377"/>
      <c r="DVZ36" s="377"/>
      <c r="DWA36" s="377"/>
      <c r="DWB36" s="377"/>
      <c r="DWC36" s="377"/>
      <c r="DWD36" s="377"/>
      <c r="DWE36" s="377"/>
      <c r="DWF36" s="377"/>
      <c r="DWG36" s="377"/>
      <c r="DWH36" s="377"/>
      <c r="DWI36" s="377"/>
      <c r="DWJ36" s="377"/>
      <c r="DWK36" s="377"/>
      <c r="DWL36" s="377"/>
      <c r="DWM36" s="377"/>
      <c r="DWN36" s="377"/>
      <c r="DWO36" s="377"/>
      <c r="DWP36" s="377"/>
      <c r="DWQ36" s="377"/>
      <c r="DWR36" s="377"/>
      <c r="DWS36" s="377"/>
      <c r="DWT36" s="377"/>
      <c r="DWU36" s="377"/>
      <c r="DWV36" s="377"/>
      <c r="DWW36" s="377"/>
      <c r="DWX36" s="377"/>
      <c r="DWY36" s="377"/>
      <c r="DWZ36" s="377"/>
      <c r="DXA36" s="377"/>
      <c r="DXB36" s="377"/>
      <c r="DXC36" s="377"/>
      <c r="DXD36" s="377"/>
      <c r="DXE36" s="377"/>
      <c r="DXF36" s="377"/>
      <c r="DXG36" s="377"/>
      <c r="DXH36" s="377"/>
      <c r="DXI36" s="377"/>
      <c r="DXJ36" s="377"/>
      <c r="DXK36" s="377"/>
      <c r="DXL36" s="377"/>
      <c r="DXM36" s="377"/>
      <c r="DXN36" s="377"/>
      <c r="DXO36" s="377"/>
      <c r="DXP36" s="377"/>
      <c r="DXQ36" s="377"/>
      <c r="DXR36" s="377"/>
      <c r="DXS36" s="377"/>
      <c r="DXT36" s="377"/>
      <c r="DXU36" s="377"/>
      <c r="DXV36" s="377"/>
      <c r="DXW36" s="377"/>
      <c r="DXX36" s="377"/>
      <c r="DXY36" s="377"/>
      <c r="DXZ36" s="377"/>
      <c r="DYA36" s="377"/>
      <c r="DYB36" s="377"/>
      <c r="DYC36" s="377"/>
      <c r="DYD36" s="377"/>
      <c r="DYE36" s="377"/>
      <c r="DYF36" s="377"/>
      <c r="DYG36" s="377"/>
      <c r="DYH36" s="377"/>
      <c r="DYI36" s="377"/>
      <c r="DYJ36" s="377"/>
      <c r="DYK36" s="377"/>
      <c r="DYL36" s="377"/>
      <c r="DYM36" s="377"/>
      <c r="DYN36" s="377"/>
      <c r="DYO36" s="377"/>
      <c r="DYP36" s="377"/>
      <c r="DYQ36" s="377"/>
      <c r="DYR36" s="377"/>
      <c r="DYS36" s="377"/>
      <c r="DYT36" s="377"/>
      <c r="DYU36" s="377"/>
      <c r="DYV36" s="377"/>
      <c r="DYW36" s="377"/>
      <c r="DYX36" s="377"/>
      <c r="DYY36" s="377"/>
      <c r="DYZ36" s="377"/>
      <c r="DZA36" s="377"/>
      <c r="DZB36" s="377"/>
      <c r="DZC36" s="377"/>
      <c r="DZD36" s="377"/>
      <c r="DZE36" s="377"/>
      <c r="DZF36" s="377"/>
      <c r="DZG36" s="377"/>
      <c r="DZH36" s="377"/>
      <c r="DZI36" s="377"/>
      <c r="DZJ36" s="377"/>
      <c r="DZK36" s="377"/>
      <c r="DZL36" s="377"/>
      <c r="DZM36" s="377"/>
      <c r="DZN36" s="377"/>
      <c r="DZO36" s="377"/>
      <c r="DZP36" s="377"/>
      <c r="DZQ36" s="377"/>
      <c r="DZR36" s="377"/>
      <c r="DZS36" s="377"/>
      <c r="DZT36" s="377"/>
      <c r="DZU36" s="377"/>
      <c r="DZV36" s="377"/>
      <c r="DZW36" s="377"/>
      <c r="DZX36" s="377"/>
      <c r="DZY36" s="377"/>
      <c r="DZZ36" s="377"/>
      <c r="EAA36" s="377"/>
      <c r="EAB36" s="377"/>
      <c r="EAC36" s="377"/>
      <c r="EAD36" s="377"/>
      <c r="EAE36" s="377"/>
      <c r="EAF36" s="377"/>
      <c r="EAG36" s="377"/>
      <c r="EAH36" s="377"/>
      <c r="EAI36" s="377"/>
      <c r="EAJ36" s="377"/>
      <c r="EAK36" s="377"/>
      <c r="EAL36" s="377"/>
      <c r="EAM36" s="377"/>
      <c r="EAN36" s="377"/>
      <c r="EAO36" s="377"/>
      <c r="EAP36" s="377"/>
      <c r="EAQ36" s="377"/>
      <c r="EAR36" s="377"/>
      <c r="EAS36" s="377"/>
      <c r="EAT36" s="377"/>
      <c r="EAU36" s="377"/>
      <c r="EAV36" s="377"/>
      <c r="EAW36" s="377"/>
      <c r="EAX36" s="377"/>
      <c r="EAY36" s="377"/>
      <c r="EAZ36" s="377"/>
      <c r="EBA36" s="377"/>
      <c r="EBB36" s="377"/>
      <c r="EBC36" s="377"/>
      <c r="EBD36" s="377"/>
      <c r="EBE36" s="377"/>
      <c r="EBF36" s="377"/>
      <c r="EBG36" s="377"/>
      <c r="EBH36" s="377"/>
      <c r="EBI36" s="377"/>
      <c r="EBJ36" s="377"/>
      <c r="EBK36" s="377"/>
      <c r="EBL36" s="377"/>
      <c r="EBM36" s="377"/>
      <c r="EBN36" s="377"/>
      <c r="EBO36" s="377"/>
      <c r="EBP36" s="377"/>
      <c r="EBQ36" s="377"/>
      <c r="EBR36" s="377"/>
      <c r="EBS36" s="377"/>
      <c r="EBT36" s="377"/>
      <c r="EBU36" s="377"/>
      <c r="EBV36" s="377"/>
      <c r="EBW36" s="377"/>
      <c r="EBX36" s="377"/>
      <c r="EBY36" s="377"/>
      <c r="EBZ36" s="377"/>
      <c r="ECA36" s="377"/>
      <c r="ECB36" s="377"/>
      <c r="ECC36" s="377"/>
      <c r="ECD36" s="377"/>
      <c r="ECE36" s="377"/>
      <c r="ECF36" s="377"/>
      <c r="ECG36" s="377"/>
      <c r="ECH36" s="377"/>
      <c r="ECI36" s="377"/>
      <c r="ECJ36" s="377"/>
      <c r="ECK36" s="377"/>
      <c r="ECL36" s="377"/>
      <c r="ECM36" s="377"/>
      <c r="ECN36" s="377"/>
      <c r="ECO36" s="377"/>
      <c r="ECP36" s="377"/>
      <c r="ECQ36" s="377"/>
      <c r="ECR36" s="377"/>
      <c r="ECS36" s="377"/>
      <c r="ECT36" s="377"/>
      <c r="ECU36" s="377"/>
      <c r="ECV36" s="377"/>
      <c r="ECW36" s="377"/>
      <c r="ECX36" s="377"/>
      <c r="ECY36" s="377"/>
      <c r="ECZ36" s="377"/>
      <c r="EDA36" s="377"/>
      <c r="EDB36" s="377"/>
      <c r="EDC36" s="377"/>
      <c r="EDD36" s="377"/>
      <c r="EDE36" s="377"/>
      <c r="EDF36" s="377"/>
      <c r="EDG36" s="377"/>
      <c r="EDH36" s="377"/>
      <c r="EDI36" s="377"/>
      <c r="EDJ36" s="377"/>
      <c r="EDK36" s="377"/>
      <c r="EDL36" s="377"/>
      <c r="EDM36" s="377"/>
      <c r="EDN36" s="377"/>
      <c r="EDO36" s="377"/>
      <c r="EDP36" s="377"/>
      <c r="EDQ36" s="377"/>
      <c r="EDR36" s="377"/>
      <c r="EDS36" s="377"/>
      <c r="EDT36" s="377"/>
      <c r="EDU36" s="377"/>
      <c r="EDV36" s="377"/>
      <c r="EDW36" s="377"/>
      <c r="EDX36" s="377"/>
      <c r="EDY36" s="377"/>
      <c r="EDZ36" s="377"/>
      <c r="EEA36" s="377"/>
      <c r="EEB36" s="377"/>
      <c r="EEC36" s="377"/>
      <c r="EED36" s="377"/>
      <c r="EEE36" s="377"/>
      <c r="EEF36" s="377"/>
      <c r="EEG36" s="377"/>
      <c r="EEH36" s="377"/>
      <c r="EEI36" s="377"/>
      <c r="EEJ36" s="377"/>
      <c r="EEK36" s="377"/>
      <c r="EEL36" s="377"/>
      <c r="EEM36" s="377"/>
      <c r="EEN36" s="377"/>
      <c r="EEO36" s="377"/>
      <c r="EEP36" s="377"/>
      <c r="EEQ36" s="377"/>
      <c r="EER36" s="377"/>
      <c r="EES36" s="377"/>
      <c r="EET36" s="377"/>
      <c r="EEU36" s="377"/>
      <c r="EEV36" s="377"/>
      <c r="EEW36" s="377"/>
      <c r="EEX36" s="377"/>
      <c r="EEY36" s="377"/>
      <c r="EEZ36" s="377"/>
      <c r="EFA36" s="377"/>
      <c r="EFB36" s="377"/>
      <c r="EFC36" s="377"/>
      <c r="EFD36" s="377"/>
      <c r="EFE36" s="377"/>
      <c r="EFF36" s="377"/>
      <c r="EFG36" s="377"/>
      <c r="EFH36" s="377"/>
      <c r="EFI36" s="377"/>
      <c r="EFJ36" s="377"/>
      <c r="EFK36" s="377"/>
      <c r="EFL36" s="377"/>
      <c r="EFM36" s="377"/>
      <c r="EFN36" s="377"/>
      <c r="EFO36" s="377"/>
      <c r="EFP36" s="377"/>
      <c r="EFQ36" s="377"/>
      <c r="EFR36" s="377"/>
      <c r="EFS36" s="377"/>
      <c r="EFT36" s="377"/>
      <c r="EFU36" s="377"/>
      <c r="EFV36" s="377"/>
      <c r="EFW36" s="377"/>
      <c r="EFX36" s="377"/>
      <c r="EFY36" s="377"/>
      <c r="EFZ36" s="377"/>
      <c r="EGA36" s="377"/>
      <c r="EGB36" s="377"/>
      <c r="EGC36" s="377"/>
      <c r="EGD36" s="377"/>
      <c r="EGE36" s="377"/>
      <c r="EGF36" s="377"/>
      <c r="EGG36" s="377"/>
      <c r="EGH36" s="377"/>
      <c r="EGI36" s="377"/>
      <c r="EGJ36" s="377"/>
      <c r="EGK36" s="377"/>
      <c r="EGL36" s="377"/>
      <c r="EGM36" s="377"/>
      <c r="EGN36" s="377"/>
      <c r="EGO36" s="377"/>
      <c r="EGP36" s="377"/>
      <c r="EGQ36" s="377"/>
      <c r="EGR36" s="377"/>
      <c r="EGS36" s="377"/>
      <c r="EGT36" s="377"/>
      <c r="EGU36" s="377"/>
      <c r="EGV36" s="377"/>
      <c r="EGW36" s="377"/>
      <c r="EGX36" s="377"/>
      <c r="EGY36" s="377"/>
      <c r="EGZ36" s="377"/>
      <c r="EHA36" s="377"/>
      <c r="EHB36" s="377"/>
      <c r="EHC36" s="377"/>
      <c r="EHD36" s="377"/>
      <c r="EHE36" s="377"/>
      <c r="EHF36" s="377"/>
      <c r="EHG36" s="377"/>
      <c r="EHH36" s="377"/>
      <c r="EHI36" s="377"/>
      <c r="EHJ36" s="377"/>
      <c r="EHK36" s="377"/>
      <c r="EHL36" s="377"/>
      <c r="EHM36" s="377"/>
      <c r="EHN36" s="377"/>
      <c r="EHO36" s="377"/>
      <c r="EHP36" s="377"/>
      <c r="EHQ36" s="377"/>
      <c r="EHR36" s="377"/>
      <c r="EHS36" s="377"/>
      <c r="EHT36" s="377"/>
      <c r="EHU36" s="377"/>
      <c r="EHV36" s="377"/>
      <c r="EHW36" s="377"/>
      <c r="EHX36" s="377"/>
      <c r="EHY36" s="377"/>
      <c r="EHZ36" s="377"/>
      <c r="EIA36" s="377"/>
      <c r="EIB36" s="377"/>
      <c r="EIC36" s="377"/>
      <c r="EID36" s="377"/>
      <c r="EIE36" s="377"/>
      <c r="EIF36" s="377"/>
      <c r="EIG36" s="377"/>
      <c r="EIH36" s="377"/>
      <c r="EII36" s="377"/>
      <c r="EIJ36" s="377"/>
      <c r="EIK36" s="377"/>
      <c r="EIL36" s="377"/>
      <c r="EIM36" s="377"/>
      <c r="EIN36" s="377"/>
      <c r="EIO36" s="377"/>
      <c r="EIP36" s="377"/>
      <c r="EIQ36" s="377"/>
      <c r="EIR36" s="377"/>
      <c r="EIS36" s="377"/>
      <c r="EIT36" s="377"/>
      <c r="EIU36" s="377"/>
      <c r="EIV36" s="377"/>
      <c r="EIW36" s="377"/>
      <c r="EIX36" s="377"/>
      <c r="EIY36" s="377"/>
      <c r="EIZ36" s="377"/>
      <c r="EJA36" s="377"/>
      <c r="EJB36" s="377"/>
      <c r="EJC36" s="377"/>
      <c r="EJD36" s="377"/>
      <c r="EJE36" s="377"/>
      <c r="EJF36" s="377"/>
      <c r="EJG36" s="377"/>
      <c r="EJH36" s="377"/>
      <c r="EJI36" s="377"/>
      <c r="EJJ36" s="377"/>
      <c r="EJK36" s="377"/>
      <c r="EJL36" s="377"/>
      <c r="EJM36" s="377"/>
      <c r="EJN36" s="377"/>
      <c r="EJO36" s="377"/>
      <c r="EJP36" s="377"/>
      <c r="EJQ36" s="377"/>
      <c r="EJR36" s="377"/>
      <c r="EJS36" s="377"/>
      <c r="EJT36" s="377"/>
      <c r="EJU36" s="377"/>
      <c r="EJV36" s="377"/>
      <c r="EJW36" s="377"/>
      <c r="EJX36" s="377"/>
      <c r="EJY36" s="377"/>
      <c r="EJZ36" s="377"/>
      <c r="EKA36" s="377"/>
      <c r="EKB36" s="377"/>
      <c r="EKC36" s="377"/>
      <c r="EKD36" s="377"/>
      <c r="EKE36" s="377"/>
      <c r="EKF36" s="377"/>
      <c r="EKG36" s="377"/>
      <c r="EKH36" s="377"/>
      <c r="EKI36" s="377"/>
      <c r="EKJ36" s="377"/>
      <c r="EKK36" s="377"/>
      <c r="EKL36" s="377"/>
      <c r="EKM36" s="377"/>
      <c r="EKN36" s="377"/>
      <c r="EKO36" s="377"/>
      <c r="EKP36" s="377"/>
      <c r="EKQ36" s="377"/>
      <c r="EKR36" s="377"/>
      <c r="EKS36" s="377"/>
      <c r="EKT36" s="377"/>
      <c r="EKU36" s="377"/>
      <c r="EKV36" s="377"/>
      <c r="EKW36" s="377"/>
      <c r="EKX36" s="377"/>
      <c r="EKY36" s="377"/>
      <c r="EKZ36" s="377"/>
      <c r="ELA36" s="377"/>
      <c r="ELB36" s="377"/>
      <c r="ELC36" s="377"/>
      <c r="ELD36" s="377"/>
      <c r="ELE36" s="377"/>
      <c r="ELF36" s="377"/>
      <c r="ELG36" s="377"/>
      <c r="ELH36" s="377"/>
      <c r="ELI36" s="377"/>
      <c r="ELJ36" s="377"/>
      <c r="ELK36" s="377"/>
      <c r="ELL36" s="377"/>
      <c r="ELM36" s="377"/>
      <c r="ELN36" s="377"/>
      <c r="ELO36" s="377"/>
      <c r="ELP36" s="377"/>
      <c r="ELQ36" s="377"/>
      <c r="ELR36" s="377"/>
      <c r="ELS36" s="377"/>
      <c r="ELT36" s="377"/>
      <c r="ELU36" s="377"/>
      <c r="ELV36" s="377"/>
      <c r="ELW36" s="377"/>
      <c r="ELX36" s="377"/>
      <c r="ELY36" s="377"/>
      <c r="ELZ36" s="377"/>
      <c r="EMA36" s="377"/>
      <c r="EMB36" s="377"/>
      <c r="EMC36" s="377"/>
      <c r="EMD36" s="377"/>
      <c r="EME36" s="377"/>
      <c r="EMF36" s="377"/>
      <c r="EMG36" s="377"/>
      <c r="EMH36" s="377"/>
      <c r="EMI36" s="377"/>
      <c r="EMJ36" s="377"/>
      <c r="EMK36" s="377"/>
      <c r="EML36" s="377"/>
      <c r="EMM36" s="377"/>
      <c r="EMN36" s="377"/>
      <c r="EMO36" s="377"/>
      <c r="EMP36" s="377"/>
      <c r="EMQ36" s="377"/>
      <c r="EMR36" s="377"/>
      <c r="EMS36" s="377"/>
      <c r="EMT36" s="377"/>
      <c r="EMU36" s="377"/>
      <c r="EMV36" s="377"/>
      <c r="EMW36" s="377"/>
      <c r="EMX36" s="377"/>
      <c r="EMY36" s="377"/>
      <c r="EMZ36" s="377"/>
      <c r="ENA36" s="377"/>
      <c r="ENB36" s="377"/>
      <c r="ENC36" s="377"/>
      <c r="END36" s="377"/>
      <c r="ENE36" s="377"/>
      <c r="ENF36" s="377"/>
      <c r="ENG36" s="377"/>
      <c r="ENH36" s="377"/>
      <c r="ENI36" s="377"/>
      <c r="ENJ36" s="377"/>
      <c r="ENK36" s="377"/>
      <c r="ENL36" s="377"/>
      <c r="ENM36" s="377"/>
      <c r="ENN36" s="377"/>
      <c r="ENO36" s="377"/>
      <c r="ENP36" s="377"/>
      <c r="ENQ36" s="377"/>
      <c r="ENR36" s="377"/>
      <c r="ENS36" s="377"/>
      <c r="ENT36" s="377"/>
      <c r="ENU36" s="377"/>
      <c r="ENV36" s="377"/>
      <c r="ENW36" s="377"/>
      <c r="ENX36" s="377"/>
      <c r="ENY36" s="377"/>
      <c r="ENZ36" s="377"/>
      <c r="EOA36" s="377"/>
      <c r="EOB36" s="377"/>
      <c r="EOC36" s="377"/>
      <c r="EOD36" s="377"/>
      <c r="EOE36" s="377"/>
      <c r="EOF36" s="377"/>
      <c r="EOG36" s="377"/>
      <c r="EOH36" s="377"/>
      <c r="EOI36" s="377"/>
      <c r="EOJ36" s="377"/>
      <c r="EOK36" s="377"/>
      <c r="EOL36" s="377"/>
      <c r="EOM36" s="377"/>
      <c r="EON36" s="377"/>
      <c r="EOO36" s="377"/>
      <c r="EOP36" s="377"/>
      <c r="EOQ36" s="377"/>
      <c r="EOR36" s="377"/>
      <c r="EOS36" s="377"/>
      <c r="EOT36" s="377"/>
      <c r="EOU36" s="377"/>
      <c r="EOV36" s="377"/>
      <c r="EOW36" s="377"/>
      <c r="EOX36" s="377"/>
      <c r="EOY36" s="377"/>
      <c r="EOZ36" s="377"/>
      <c r="EPA36" s="377"/>
      <c r="EPB36" s="377"/>
      <c r="EPC36" s="377"/>
      <c r="EPD36" s="377"/>
      <c r="EPE36" s="377"/>
      <c r="EPF36" s="377"/>
      <c r="EPG36" s="377"/>
      <c r="EPH36" s="377"/>
      <c r="EPI36" s="377"/>
      <c r="EPJ36" s="377"/>
      <c r="EPK36" s="377"/>
      <c r="EPL36" s="377"/>
      <c r="EPM36" s="377"/>
      <c r="EPN36" s="377"/>
      <c r="EPO36" s="377"/>
      <c r="EPP36" s="377"/>
      <c r="EPQ36" s="377"/>
      <c r="EPR36" s="377"/>
      <c r="EPS36" s="377"/>
      <c r="EPT36" s="377"/>
      <c r="EPU36" s="377"/>
      <c r="EPV36" s="377"/>
      <c r="EPW36" s="377"/>
      <c r="EPX36" s="377"/>
      <c r="EPY36" s="377"/>
      <c r="EPZ36" s="377"/>
      <c r="EQA36" s="377"/>
      <c r="EQB36" s="377"/>
      <c r="EQC36" s="377"/>
      <c r="EQD36" s="377"/>
      <c r="EQE36" s="377"/>
      <c r="EQF36" s="377"/>
      <c r="EQG36" s="377"/>
      <c r="EQH36" s="377"/>
      <c r="EQI36" s="377"/>
      <c r="EQJ36" s="377"/>
      <c r="EQK36" s="377"/>
      <c r="EQL36" s="377"/>
      <c r="EQM36" s="377"/>
      <c r="EQN36" s="377"/>
      <c r="EQO36" s="377"/>
      <c r="EQP36" s="377"/>
      <c r="EQQ36" s="377"/>
      <c r="EQR36" s="377"/>
      <c r="EQS36" s="377"/>
      <c r="EQT36" s="377"/>
      <c r="EQU36" s="377"/>
      <c r="EQV36" s="377"/>
      <c r="EQW36" s="377"/>
      <c r="EQX36" s="377"/>
      <c r="EQY36" s="377"/>
      <c r="EQZ36" s="377"/>
      <c r="ERA36" s="377"/>
      <c r="ERB36" s="377"/>
      <c r="ERC36" s="377"/>
      <c r="ERD36" s="377"/>
      <c r="ERE36" s="377"/>
      <c r="ERF36" s="377"/>
      <c r="ERG36" s="377"/>
      <c r="ERH36" s="377"/>
      <c r="ERI36" s="377"/>
      <c r="ERJ36" s="377"/>
      <c r="ERK36" s="377"/>
      <c r="ERL36" s="377"/>
      <c r="ERM36" s="377"/>
      <c r="ERN36" s="377"/>
      <c r="ERO36" s="377"/>
      <c r="ERP36" s="377"/>
      <c r="ERQ36" s="377"/>
      <c r="ERR36" s="377"/>
      <c r="ERS36" s="377"/>
      <c r="ERT36" s="377"/>
      <c r="ERU36" s="377"/>
      <c r="ERV36" s="377"/>
      <c r="ERW36" s="377"/>
      <c r="ERX36" s="377"/>
      <c r="ERY36" s="377"/>
      <c r="ERZ36" s="377"/>
      <c r="ESA36" s="377"/>
      <c r="ESB36" s="377"/>
      <c r="ESC36" s="377"/>
      <c r="ESD36" s="377"/>
      <c r="ESE36" s="377"/>
      <c r="ESF36" s="377"/>
      <c r="ESG36" s="377"/>
      <c r="ESH36" s="377"/>
      <c r="ESI36" s="377"/>
      <c r="ESJ36" s="377"/>
      <c r="ESK36" s="377"/>
      <c r="ESL36" s="377"/>
      <c r="ESM36" s="377"/>
      <c r="ESN36" s="377"/>
      <c r="ESO36" s="377"/>
      <c r="ESP36" s="377"/>
      <c r="ESQ36" s="377"/>
      <c r="ESR36" s="377"/>
      <c r="ESS36" s="377"/>
      <c r="EST36" s="377"/>
      <c r="ESU36" s="377"/>
      <c r="ESV36" s="377"/>
      <c r="ESW36" s="377"/>
      <c r="ESX36" s="377"/>
      <c r="ESY36" s="377"/>
      <c r="ESZ36" s="377"/>
      <c r="ETA36" s="377"/>
      <c r="ETB36" s="377"/>
      <c r="ETC36" s="377"/>
      <c r="ETD36" s="377"/>
      <c r="ETE36" s="377"/>
      <c r="ETF36" s="377"/>
      <c r="ETG36" s="377"/>
      <c r="ETH36" s="377"/>
      <c r="ETI36" s="377"/>
      <c r="ETJ36" s="377"/>
      <c r="ETK36" s="377"/>
      <c r="ETL36" s="377"/>
      <c r="ETM36" s="377"/>
      <c r="ETN36" s="377"/>
      <c r="ETO36" s="377"/>
      <c r="ETP36" s="377"/>
      <c r="ETQ36" s="377"/>
      <c r="ETR36" s="377"/>
      <c r="ETS36" s="377"/>
      <c r="ETT36" s="377"/>
      <c r="ETU36" s="377"/>
      <c r="ETV36" s="377"/>
      <c r="ETW36" s="377"/>
      <c r="ETX36" s="377"/>
      <c r="ETY36" s="377"/>
      <c r="ETZ36" s="377"/>
      <c r="EUA36" s="377"/>
      <c r="EUB36" s="377"/>
      <c r="EUC36" s="377"/>
      <c r="EUD36" s="377"/>
      <c r="EUE36" s="377"/>
      <c r="EUF36" s="377"/>
      <c r="EUG36" s="377"/>
      <c r="EUH36" s="377"/>
      <c r="EUI36" s="377"/>
      <c r="EUJ36" s="377"/>
      <c r="EUK36" s="377"/>
      <c r="EUL36" s="377"/>
      <c r="EUM36" s="377"/>
      <c r="EUN36" s="377"/>
      <c r="EUO36" s="377"/>
      <c r="EUP36" s="377"/>
      <c r="EUQ36" s="377"/>
      <c r="EUR36" s="377"/>
      <c r="EUS36" s="377"/>
      <c r="EUT36" s="377"/>
      <c r="EUU36" s="377"/>
      <c r="EUV36" s="377"/>
      <c r="EUW36" s="377"/>
      <c r="EUX36" s="377"/>
      <c r="EUY36" s="377"/>
      <c r="EUZ36" s="377"/>
      <c r="EVA36" s="377"/>
      <c r="EVB36" s="377"/>
      <c r="EVC36" s="377"/>
      <c r="EVD36" s="377"/>
      <c r="EVE36" s="377"/>
      <c r="EVF36" s="377"/>
      <c r="EVG36" s="377"/>
      <c r="EVH36" s="377"/>
      <c r="EVI36" s="377"/>
      <c r="EVJ36" s="377"/>
      <c r="EVK36" s="377"/>
      <c r="EVL36" s="377"/>
      <c r="EVM36" s="377"/>
      <c r="EVN36" s="377"/>
      <c r="EVO36" s="377"/>
      <c r="EVP36" s="377"/>
      <c r="EVQ36" s="377"/>
      <c r="EVR36" s="377"/>
      <c r="EVS36" s="377"/>
      <c r="EVT36" s="377"/>
      <c r="EVU36" s="377"/>
      <c r="EVV36" s="377"/>
      <c r="EVW36" s="377"/>
      <c r="EVX36" s="377"/>
      <c r="EVY36" s="377"/>
      <c r="EVZ36" s="377"/>
      <c r="EWA36" s="377"/>
      <c r="EWB36" s="377"/>
      <c r="EWC36" s="377"/>
      <c r="EWD36" s="377"/>
      <c r="EWE36" s="377"/>
      <c r="EWF36" s="377"/>
      <c r="EWG36" s="377"/>
      <c r="EWH36" s="377"/>
      <c r="EWI36" s="377"/>
      <c r="EWJ36" s="377"/>
      <c r="EWK36" s="377"/>
      <c r="EWL36" s="377"/>
      <c r="EWM36" s="377"/>
      <c r="EWN36" s="377"/>
      <c r="EWO36" s="377"/>
      <c r="EWP36" s="377"/>
      <c r="EWQ36" s="377"/>
      <c r="EWR36" s="377"/>
      <c r="EWS36" s="377"/>
      <c r="EWT36" s="377"/>
      <c r="EWU36" s="377"/>
      <c r="EWV36" s="377"/>
      <c r="EWW36" s="377"/>
      <c r="EWX36" s="377"/>
      <c r="EWY36" s="377"/>
      <c r="EWZ36" s="377"/>
      <c r="EXA36" s="377"/>
      <c r="EXB36" s="377"/>
      <c r="EXC36" s="377"/>
      <c r="EXD36" s="377"/>
      <c r="EXE36" s="377"/>
      <c r="EXF36" s="377"/>
      <c r="EXG36" s="377"/>
      <c r="EXH36" s="377"/>
      <c r="EXI36" s="377"/>
      <c r="EXJ36" s="377"/>
      <c r="EXK36" s="377"/>
      <c r="EXL36" s="377"/>
      <c r="EXM36" s="377"/>
      <c r="EXN36" s="377"/>
      <c r="EXO36" s="377"/>
      <c r="EXP36" s="377"/>
      <c r="EXQ36" s="377"/>
      <c r="EXR36" s="377"/>
      <c r="EXS36" s="377"/>
      <c r="EXT36" s="377"/>
      <c r="EXU36" s="377"/>
      <c r="EXV36" s="377"/>
      <c r="EXW36" s="377"/>
      <c r="EXX36" s="377"/>
      <c r="EXY36" s="377"/>
      <c r="EXZ36" s="377"/>
      <c r="EYA36" s="377"/>
      <c r="EYB36" s="377"/>
      <c r="EYC36" s="377"/>
      <c r="EYD36" s="377"/>
      <c r="EYE36" s="377"/>
      <c r="EYF36" s="377"/>
      <c r="EYG36" s="377"/>
      <c r="EYH36" s="377"/>
      <c r="EYI36" s="377"/>
      <c r="EYJ36" s="377"/>
      <c r="EYK36" s="377"/>
      <c r="EYL36" s="377"/>
      <c r="EYM36" s="377"/>
      <c r="EYN36" s="377"/>
      <c r="EYO36" s="377"/>
      <c r="EYP36" s="377"/>
      <c r="EYQ36" s="377"/>
      <c r="EYR36" s="377"/>
      <c r="EYS36" s="377"/>
      <c r="EYT36" s="377"/>
      <c r="EYU36" s="377"/>
      <c r="EYV36" s="377"/>
      <c r="EYW36" s="377"/>
      <c r="EYX36" s="377"/>
      <c r="EYY36" s="377"/>
      <c r="EYZ36" s="377"/>
      <c r="EZA36" s="377"/>
      <c r="EZB36" s="377"/>
      <c r="EZC36" s="377"/>
      <c r="EZD36" s="377"/>
      <c r="EZE36" s="377"/>
      <c r="EZF36" s="377"/>
      <c r="EZG36" s="377"/>
      <c r="EZH36" s="377"/>
      <c r="EZI36" s="377"/>
      <c r="EZJ36" s="377"/>
      <c r="EZK36" s="377"/>
      <c r="EZL36" s="377"/>
      <c r="EZM36" s="377"/>
      <c r="EZN36" s="377"/>
      <c r="EZO36" s="377"/>
      <c r="EZP36" s="377"/>
      <c r="EZQ36" s="377"/>
      <c r="EZR36" s="377"/>
      <c r="EZS36" s="377"/>
      <c r="EZT36" s="377"/>
      <c r="EZU36" s="377"/>
      <c r="EZV36" s="377"/>
      <c r="EZW36" s="377"/>
      <c r="EZX36" s="377"/>
      <c r="EZY36" s="377"/>
      <c r="EZZ36" s="377"/>
      <c r="FAA36" s="377"/>
      <c r="FAB36" s="377"/>
      <c r="FAC36" s="377"/>
      <c r="FAD36" s="377"/>
      <c r="FAE36" s="377"/>
      <c r="FAF36" s="377"/>
      <c r="FAG36" s="377"/>
      <c r="FAH36" s="377"/>
      <c r="FAI36" s="377"/>
      <c r="FAJ36" s="377"/>
      <c r="FAK36" s="377"/>
      <c r="FAL36" s="377"/>
      <c r="FAM36" s="377"/>
      <c r="FAN36" s="377"/>
      <c r="FAO36" s="377"/>
      <c r="FAP36" s="377"/>
      <c r="FAQ36" s="377"/>
      <c r="FAR36" s="377"/>
      <c r="FAS36" s="377"/>
      <c r="FAT36" s="377"/>
      <c r="FAU36" s="377"/>
      <c r="FAV36" s="377"/>
      <c r="FAW36" s="377"/>
      <c r="FAX36" s="377"/>
      <c r="FAY36" s="377"/>
      <c r="FAZ36" s="377"/>
      <c r="FBA36" s="377"/>
      <c r="FBB36" s="377"/>
      <c r="FBC36" s="377"/>
      <c r="FBD36" s="377"/>
      <c r="FBE36" s="377"/>
      <c r="FBF36" s="377"/>
      <c r="FBG36" s="377"/>
      <c r="FBH36" s="377"/>
      <c r="FBI36" s="377"/>
      <c r="FBJ36" s="377"/>
      <c r="FBK36" s="377"/>
      <c r="FBL36" s="377"/>
      <c r="FBM36" s="377"/>
      <c r="FBN36" s="377"/>
      <c r="FBO36" s="377"/>
      <c r="FBP36" s="377"/>
      <c r="FBQ36" s="377"/>
      <c r="FBR36" s="377"/>
      <c r="FBS36" s="377"/>
      <c r="FBT36" s="377"/>
      <c r="FBU36" s="377"/>
      <c r="FBV36" s="377"/>
      <c r="FBW36" s="377"/>
      <c r="FBX36" s="377"/>
      <c r="FBY36" s="377"/>
      <c r="FBZ36" s="377"/>
      <c r="FCA36" s="377"/>
      <c r="FCB36" s="377"/>
      <c r="FCC36" s="377"/>
      <c r="FCD36" s="377"/>
      <c r="FCE36" s="377"/>
      <c r="FCF36" s="377"/>
      <c r="FCG36" s="377"/>
      <c r="FCH36" s="377"/>
      <c r="FCI36" s="377"/>
      <c r="FCJ36" s="377"/>
      <c r="FCK36" s="377"/>
      <c r="FCL36" s="377"/>
      <c r="FCM36" s="377"/>
      <c r="FCN36" s="377"/>
      <c r="FCO36" s="377"/>
      <c r="FCP36" s="377"/>
      <c r="FCQ36" s="377"/>
      <c r="FCR36" s="377"/>
      <c r="FCS36" s="377"/>
      <c r="FCT36" s="377"/>
      <c r="FCU36" s="377"/>
      <c r="FCV36" s="377"/>
      <c r="FCW36" s="377"/>
      <c r="FCX36" s="377"/>
      <c r="FCY36" s="377"/>
      <c r="FCZ36" s="377"/>
      <c r="FDA36" s="377"/>
      <c r="FDB36" s="377"/>
      <c r="FDC36" s="377"/>
      <c r="FDD36" s="377"/>
      <c r="FDE36" s="377"/>
      <c r="FDF36" s="377"/>
      <c r="FDG36" s="377"/>
      <c r="FDH36" s="377"/>
      <c r="FDI36" s="377"/>
      <c r="FDJ36" s="377"/>
      <c r="FDK36" s="377"/>
      <c r="FDL36" s="377"/>
      <c r="FDM36" s="377"/>
      <c r="FDN36" s="377"/>
      <c r="FDO36" s="377"/>
      <c r="FDP36" s="377"/>
      <c r="FDQ36" s="377"/>
      <c r="FDR36" s="377"/>
      <c r="FDS36" s="377"/>
      <c r="FDT36" s="377"/>
      <c r="FDU36" s="377"/>
      <c r="FDV36" s="377"/>
      <c r="FDW36" s="377"/>
      <c r="FDX36" s="377"/>
      <c r="FDY36" s="377"/>
      <c r="FDZ36" s="377"/>
      <c r="FEA36" s="377"/>
      <c r="FEB36" s="377"/>
      <c r="FEC36" s="377"/>
      <c r="FED36" s="377"/>
      <c r="FEE36" s="377"/>
      <c r="FEF36" s="377"/>
      <c r="FEG36" s="377"/>
      <c r="FEH36" s="377"/>
      <c r="FEI36" s="377"/>
      <c r="FEJ36" s="377"/>
      <c r="FEK36" s="377"/>
      <c r="FEL36" s="377"/>
      <c r="FEM36" s="377"/>
      <c r="FEN36" s="377"/>
      <c r="FEO36" s="377"/>
      <c r="FEP36" s="377"/>
      <c r="FEQ36" s="377"/>
      <c r="FER36" s="377"/>
      <c r="FES36" s="377"/>
      <c r="FET36" s="377"/>
      <c r="FEU36" s="377"/>
      <c r="FEV36" s="377"/>
      <c r="FEW36" s="377"/>
      <c r="FEX36" s="377"/>
      <c r="FEY36" s="377"/>
      <c r="FEZ36" s="377"/>
      <c r="FFA36" s="377"/>
      <c r="FFB36" s="377"/>
      <c r="FFC36" s="377"/>
      <c r="FFD36" s="377"/>
      <c r="FFE36" s="377"/>
      <c r="FFF36" s="377"/>
      <c r="FFG36" s="377"/>
      <c r="FFH36" s="377"/>
      <c r="FFI36" s="377"/>
      <c r="FFJ36" s="377"/>
      <c r="FFK36" s="377"/>
      <c r="FFL36" s="377"/>
      <c r="FFM36" s="377"/>
      <c r="FFN36" s="377"/>
      <c r="FFO36" s="377"/>
      <c r="FFP36" s="377"/>
      <c r="FFQ36" s="377"/>
      <c r="FFR36" s="377"/>
      <c r="FFS36" s="377"/>
      <c r="FFT36" s="377"/>
      <c r="FFU36" s="377"/>
      <c r="FFV36" s="377"/>
      <c r="FFW36" s="377"/>
      <c r="FFX36" s="377"/>
      <c r="FFY36" s="377"/>
      <c r="FFZ36" s="377"/>
      <c r="FGA36" s="377"/>
      <c r="FGB36" s="377"/>
      <c r="FGC36" s="377"/>
      <c r="FGD36" s="377"/>
      <c r="FGE36" s="377"/>
      <c r="FGF36" s="377"/>
      <c r="FGG36" s="377"/>
      <c r="FGH36" s="377"/>
      <c r="FGI36" s="377"/>
      <c r="FGJ36" s="377"/>
      <c r="FGK36" s="377"/>
      <c r="FGL36" s="377"/>
      <c r="FGM36" s="377"/>
      <c r="FGN36" s="377"/>
      <c r="FGO36" s="377"/>
      <c r="FGP36" s="377"/>
      <c r="FGQ36" s="377"/>
      <c r="FGR36" s="377"/>
      <c r="FGS36" s="377"/>
      <c r="FGT36" s="377"/>
      <c r="FGU36" s="377"/>
      <c r="FGV36" s="377"/>
      <c r="FGW36" s="377"/>
      <c r="FGX36" s="377"/>
      <c r="FGY36" s="377"/>
      <c r="FGZ36" s="377"/>
      <c r="FHA36" s="377"/>
      <c r="FHB36" s="377"/>
      <c r="FHC36" s="377"/>
      <c r="FHD36" s="377"/>
      <c r="FHE36" s="377"/>
      <c r="FHF36" s="377"/>
      <c r="FHG36" s="377"/>
      <c r="FHH36" s="377"/>
      <c r="FHI36" s="377"/>
      <c r="FHJ36" s="377"/>
      <c r="FHK36" s="377"/>
      <c r="FHL36" s="377"/>
      <c r="FHM36" s="377"/>
      <c r="FHN36" s="377"/>
      <c r="FHO36" s="377"/>
      <c r="FHP36" s="377"/>
      <c r="FHQ36" s="377"/>
      <c r="FHR36" s="377"/>
      <c r="FHS36" s="377"/>
      <c r="FHT36" s="377"/>
      <c r="FHU36" s="377"/>
      <c r="FHV36" s="377"/>
      <c r="FHW36" s="377"/>
      <c r="FHX36" s="377"/>
      <c r="FHY36" s="377"/>
      <c r="FHZ36" s="377"/>
      <c r="FIA36" s="377"/>
      <c r="FIB36" s="377"/>
      <c r="FIC36" s="377"/>
      <c r="FID36" s="377"/>
      <c r="FIE36" s="377"/>
      <c r="FIF36" s="377"/>
      <c r="FIG36" s="377"/>
      <c r="FIH36" s="377"/>
      <c r="FII36" s="377"/>
      <c r="FIJ36" s="377"/>
      <c r="FIK36" s="377"/>
      <c r="FIL36" s="377"/>
      <c r="FIM36" s="377"/>
      <c r="FIN36" s="377"/>
      <c r="FIO36" s="377"/>
      <c r="FIP36" s="377"/>
      <c r="FIQ36" s="377"/>
      <c r="FIR36" s="377"/>
      <c r="FIS36" s="377"/>
      <c r="FIT36" s="377"/>
      <c r="FIU36" s="377"/>
      <c r="FIV36" s="377"/>
      <c r="FIW36" s="377"/>
      <c r="FIX36" s="377"/>
      <c r="FIY36" s="377"/>
      <c r="FIZ36" s="377"/>
      <c r="FJA36" s="377"/>
      <c r="FJB36" s="377"/>
      <c r="FJC36" s="377"/>
      <c r="FJD36" s="377"/>
      <c r="FJE36" s="377"/>
      <c r="FJF36" s="377"/>
      <c r="FJG36" s="377"/>
      <c r="FJH36" s="377"/>
      <c r="FJI36" s="377"/>
      <c r="FJJ36" s="377"/>
      <c r="FJK36" s="377"/>
      <c r="FJL36" s="377"/>
      <c r="FJM36" s="377"/>
      <c r="FJN36" s="377"/>
      <c r="FJO36" s="377"/>
      <c r="FJP36" s="377"/>
      <c r="FJQ36" s="377"/>
      <c r="FJR36" s="377"/>
      <c r="FJS36" s="377"/>
      <c r="FJT36" s="377"/>
      <c r="FJU36" s="377"/>
      <c r="FJV36" s="377"/>
      <c r="FJW36" s="377"/>
      <c r="FJX36" s="377"/>
      <c r="FJY36" s="377"/>
      <c r="FJZ36" s="377"/>
      <c r="FKA36" s="377"/>
      <c r="FKB36" s="377"/>
      <c r="FKC36" s="377"/>
      <c r="FKD36" s="377"/>
      <c r="FKE36" s="377"/>
      <c r="FKF36" s="377"/>
      <c r="FKG36" s="377"/>
      <c r="FKH36" s="377"/>
      <c r="FKI36" s="377"/>
      <c r="FKJ36" s="377"/>
      <c r="FKK36" s="377"/>
      <c r="FKL36" s="377"/>
      <c r="FKM36" s="377"/>
      <c r="FKN36" s="377"/>
      <c r="FKO36" s="377"/>
      <c r="FKP36" s="377"/>
      <c r="FKQ36" s="377"/>
      <c r="FKR36" s="377"/>
      <c r="FKS36" s="377"/>
      <c r="FKT36" s="377"/>
      <c r="FKU36" s="377"/>
      <c r="FKV36" s="377"/>
      <c r="FKW36" s="377"/>
      <c r="FKX36" s="377"/>
      <c r="FKY36" s="377"/>
      <c r="FKZ36" s="377"/>
      <c r="FLA36" s="377"/>
      <c r="FLB36" s="377"/>
      <c r="FLC36" s="377"/>
      <c r="FLD36" s="377"/>
      <c r="FLE36" s="377"/>
      <c r="FLF36" s="377"/>
      <c r="FLG36" s="377"/>
      <c r="FLH36" s="377"/>
      <c r="FLI36" s="377"/>
      <c r="FLJ36" s="377"/>
      <c r="FLK36" s="377"/>
      <c r="FLL36" s="377"/>
      <c r="FLM36" s="377"/>
      <c r="FLN36" s="377"/>
      <c r="FLO36" s="377"/>
      <c r="FLP36" s="377"/>
      <c r="FLQ36" s="377"/>
      <c r="FLR36" s="377"/>
      <c r="FLS36" s="377"/>
      <c r="FLT36" s="377"/>
      <c r="FLU36" s="377"/>
      <c r="FLV36" s="377"/>
      <c r="FLW36" s="377"/>
      <c r="FLX36" s="377"/>
      <c r="FLY36" s="377"/>
      <c r="FLZ36" s="377"/>
      <c r="FMA36" s="377"/>
      <c r="FMB36" s="377"/>
      <c r="FMC36" s="377"/>
      <c r="FMD36" s="377"/>
      <c r="FME36" s="377"/>
      <c r="FMF36" s="377"/>
      <c r="FMG36" s="377"/>
      <c r="FMH36" s="377"/>
      <c r="FMI36" s="377"/>
      <c r="FMJ36" s="377"/>
      <c r="FMK36" s="377"/>
      <c r="FML36" s="377"/>
      <c r="FMM36" s="377"/>
      <c r="FMN36" s="377"/>
      <c r="FMO36" s="377"/>
      <c r="FMP36" s="377"/>
      <c r="FMQ36" s="377"/>
      <c r="FMR36" s="377"/>
      <c r="FMS36" s="377"/>
      <c r="FMT36" s="377"/>
      <c r="FMU36" s="377"/>
      <c r="FMV36" s="377"/>
      <c r="FMW36" s="377"/>
      <c r="FMX36" s="377"/>
      <c r="FMY36" s="377"/>
      <c r="FMZ36" s="377"/>
      <c r="FNA36" s="377"/>
      <c r="FNB36" s="377"/>
      <c r="FNC36" s="377"/>
      <c r="FND36" s="377"/>
      <c r="FNE36" s="377"/>
      <c r="FNF36" s="377"/>
      <c r="FNG36" s="377"/>
      <c r="FNH36" s="377"/>
      <c r="FNI36" s="377"/>
      <c r="FNJ36" s="377"/>
      <c r="FNK36" s="377"/>
      <c r="FNL36" s="377"/>
      <c r="FNM36" s="377"/>
      <c r="FNN36" s="377"/>
      <c r="FNO36" s="377"/>
      <c r="FNP36" s="377"/>
      <c r="FNQ36" s="377"/>
      <c r="FNR36" s="377"/>
      <c r="FNS36" s="377"/>
      <c r="FNT36" s="377"/>
      <c r="FNU36" s="377"/>
      <c r="FNV36" s="377"/>
      <c r="FNW36" s="377"/>
      <c r="FNX36" s="377"/>
      <c r="FNY36" s="377"/>
      <c r="FNZ36" s="377"/>
      <c r="FOA36" s="377"/>
      <c r="FOB36" s="377"/>
      <c r="FOC36" s="377"/>
      <c r="FOD36" s="377"/>
      <c r="FOE36" s="377"/>
      <c r="FOF36" s="377"/>
      <c r="FOG36" s="377"/>
      <c r="FOH36" s="377"/>
      <c r="FOI36" s="377"/>
      <c r="FOJ36" s="377"/>
      <c r="FOK36" s="377"/>
      <c r="FOL36" s="377"/>
      <c r="FOM36" s="377"/>
      <c r="FON36" s="377"/>
      <c r="FOO36" s="377"/>
      <c r="FOP36" s="377"/>
      <c r="FOQ36" s="377"/>
      <c r="FOR36" s="377"/>
      <c r="FOS36" s="377"/>
      <c r="FOT36" s="377"/>
      <c r="FOU36" s="377"/>
      <c r="FOV36" s="377"/>
      <c r="FOW36" s="377"/>
      <c r="FOX36" s="377"/>
      <c r="FOY36" s="377"/>
      <c r="FOZ36" s="377"/>
      <c r="FPA36" s="377"/>
      <c r="FPB36" s="377"/>
      <c r="FPC36" s="377"/>
      <c r="FPD36" s="377"/>
      <c r="FPE36" s="377"/>
      <c r="FPF36" s="377"/>
      <c r="FPG36" s="377"/>
      <c r="FPH36" s="377"/>
      <c r="FPI36" s="377"/>
      <c r="FPJ36" s="377"/>
      <c r="FPK36" s="377"/>
      <c r="FPL36" s="377"/>
      <c r="FPM36" s="377"/>
      <c r="FPN36" s="377"/>
      <c r="FPO36" s="377"/>
      <c r="FPP36" s="377"/>
      <c r="FPQ36" s="377"/>
      <c r="FPR36" s="377"/>
      <c r="FPS36" s="377"/>
      <c r="FPT36" s="377"/>
      <c r="FPU36" s="377"/>
      <c r="FPV36" s="377"/>
      <c r="FPW36" s="377"/>
      <c r="FPX36" s="377"/>
      <c r="FPY36" s="377"/>
      <c r="FPZ36" s="377"/>
      <c r="FQA36" s="377"/>
      <c r="FQB36" s="377"/>
      <c r="FQC36" s="377"/>
      <c r="FQD36" s="377"/>
      <c r="FQE36" s="377"/>
      <c r="FQF36" s="377"/>
      <c r="FQG36" s="377"/>
      <c r="FQH36" s="377"/>
      <c r="FQI36" s="377"/>
      <c r="FQJ36" s="377"/>
      <c r="FQK36" s="377"/>
      <c r="FQL36" s="377"/>
      <c r="FQM36" s="377"/>
      <c r="FQN36" s="377"/>
      <c r="FQO36" s="377"/>
      <c r="FQP36" s="377"/>
      <c r="FQQ36" s="377"/>
      <c r="FQR36" s="377"/>
      <c r="FQS36" s="377"/>
      <c r="FQT36" s="377"/>
      <c r="FQU36" s="377"/>
      <c r="FQV36" s="377"/>
      <c r="FQW36" s="377"/>
      <c r="FQX36" s="377"/>
      <c r="FQY36" s="377"/>
      <c r="FQZ36" s="377"/>
      <c r="FRA36" s="377"/>
      <c r="FRB36" s="377"/>
      <c r="FRC36" s="377"/>
      <c r="FRD36" s="377"/>
      <c r="FRE36" s="377"/>
      <c r="FRF36" s="377"/>
      <c r="FRG36" s="377"/>
      <c r="FRH36" s="377"/>
      <c r="FRI36" s="377"/>
      <c r="FRJ36" s="377"/>
      <c r="FRK36" s="377"/>
      <c r="FRL36" s="377"/>
      <c r="FRM36" s="377"/>
      <c r="FRN36" s="377"/>
      <c r="FRO36" s="377"/>
      <c r="FRP36" s="377"/>
      <c r="FRQ36" s="377"/>
      <c r="FRR36" s="377"/>
      <c r="FRS36" s="377"/>
      <c r="FRT36" s="377"/>
      <c r="FRU36" s="377"/>
      <c r="FRV36" s="377"/>
      <c r="FRW36" s="377"/>
      <c r="FRX36" s="377"/>
      <c r="FRY36" s="377"/>
      <c r="FRZ36" s="377"/>
      <c r="FSA36" s="377"/>
      <c r="FSB36" s="377"/>
      <c r="FSC36" s="377"/>
      <c r="FSD36" s="377"/>
      <c r="FSE36" s="377"/>
      <c r="FSF36" s="377"/>
      <c r="FSG36" s="377"/>
      <c r="FSH36" s="377"/>
      <c r="FSI36" s="377"/>
      <c r="FSJ36" s="377"/>
      <c r="FSK36" s="377"/>
      <c r="FSL36" s="377"/>
      <c r="FSM36" s="377"/>
      <c r="FSN36" s="377"/>
      <c r="FSO36" s="377"/>
      <c r="FSP36" s="377"/>
      <c r="FSQ36" s="377"/>
      <c r="FSR36" s="377"/>
      <c r="FSS36" s="377"/>
      <c r="FST36" s="377"/>
      <c r="FSU36" s="377"/>
      <c r="FSV36" s="377"/>
      <c r="FSW36" s="377"/>
      <c r="FSX36" s="377"/>
      <c r="FSY36" s="377"/>
      <c r="FSZ36" s="377"/>
      <c r="FTA36" s="377"/>
      <c r="FTB36" s="377"/>
      <c r="FTC36" s="377"/>
      <c r="FTD36" s="377"/>
      <c r="FTE36" s="377"/>
      <c r="FTF36" s="377"/>
      <c r="FTG36" s="377"/>
      <c r="FTH36" s="377"/>
      <c r="FTI36" s="377"/>
      <c r="FTJ36" s="377"/>
      <c r="FTK36" s="377"/>
      <c r="FTL36" s="377"/>
      <c r="FTM36" s="377"/>
      <c r="FTN36" s="377"/>
      <c r="FTO36" s="377"/>
      <c r="FTP36" s="377"/>
      <c r="FTQ36" s="377"/>
      <c r="FTR36" s="377"/>
      <c r="FTS36" s="377"/>
      <c r="FTT36" s="377"/>
      <c r="FTU36" s="377"/>
      <c r="FTV36" s="377"/>
      <c r="FTW36" s="377"/>
      <c r="FTX36" s="377"/>
      <c r="FTY36" s="377"/>
      <c r="FTZ36" s="377"/>
      <c r="FUA36" s="377"/>
      <c r="FUB36" s="377"/>
      <c r="FUC36" s="377"/>
      <c r="FUD36" s="377"/>
      <c r="FUE36" s="377"/>
      <c r="FUF36" s="377"/>
      <c r="FUG36" s="377"/>
      <c r="FUH36" s="377"/>
      <c r="FUI36" s="377"/>
      <c r="FUJ36" s="377"/>
      <c r="FUK36" s="377"/>
      <c r="FUL36" s="377"/>
      <c r="FUM36" s="377"/>
      <c r="FUN36" s="377"/>
      <c r="FUO36" s="377"/>
      <c r="FUP36" s="377"/>
      <c r="FUQ36" s="377"/>
      <c r="FUR36" s="377"/>
      <c r="FUS36" s="377"/>
      <c r="FUT36" s="377"/>
      <c r="FUU36" s="377"/>
      <c r="FUV36" s="377"/>
      <c r="FUW36" s="377"/>
      <c r="FUX36" s="377"/>
      <c r="FUY36" s="377"/>
      <c r="FUZ36" s="377"/>
      <c r="FVA36" s="377"/>
      <c r="FVB36" s="377"/>
      <c r="FVC36" s="377"/>
      <c r="FVD36" s="377"/>
      <c r="FVE36" s="377"/>
      <c r="FVF36" s="377"/>
      <c r="FVG36" s="377"/>
      <c r="FVH36" s="377"/>
      <c r="FVI36" s="377"/>
      <c r="FVJ36" s="377"/>
      <c r="FVK36" s="377"/>
      <c r="FVL36" s="377"/>
      <c r="FVM36" s="377"/>
      <c r="FVN36" s="377"/>
      <c r="FVO36" s="377"/>
      <c r="FVP36" s="377"/>
      <c r="FVQ36" s="377"/>
      <c r="FVR36" s="377"/>
      <c r="FVS36" s="377"/>
      <c r="FVT36" s="377"/>
      <c r="FVU36" s="377"/>
      <c r="FVV36" s="377"/>
      <c r="FVW36" s="377"/>
      <c r="FVX36" s="377"/>
      <c r="FVY36" s="377"/>
      <c r="FVZ36" s="377"/>
      <c r="FWA36" s="377"/>
      <c r="FWB36" s="377"/>
      <c r="FWC36" s="377"/>
      <c r="FWD36" s="377"/>
      <c r="FWE36" s="377"/>
      <c r="FWF36" s="377"/>
      <c r="FWG36" s="377"/>
      <c r="FWH36" s="377"/>
      <c r="FWI36" s="377"/>
      <c r="FWJ36" s="377"/>
      <c r="FWK36" s="377"/>
      <c r="FWL36" s="377"/>
      <c r="FWM36" s="377"/>
      <c r="FWN36" s="377"/>
      <c r="FWO36" s="377"/>
      <c r="FWP36" s="377"/>
      <c r="FWQ36" s="377"/>
      <c r="FWR36" s="377"/>
      <c r="FWS36" s="377"/>
      <c r="FWT36" s="377"/>
      <c r="FWU36" s="377"/>
      <c r="FWV36" s="377"/>
      <c r="FWW36" s="377"/>
      <c r="FWX36" s="377"/>
      <c r="FWY36" s="377"/>
      <c r="FWZ36" s="377"/>
      <c r="FXA36" s="377"/>
      <c r="FXB36" s="377"/>
      <c r="FXC36" s="377"/>
      <c r="FXD36" s="377"/>
      <c r="FXE36" s="377"/>
      <c r="FXF36" s="377"/>
      <c r="FXG36" s="377"/>
      <c r="FXH36" s="377"/>
      <c r="FXI36" s="377"/>
      <c r="FXJ36" s="377"/>
      <c r="FXK36" s="377"/>
      <c r="FXL36" s="377"/>
      <c r="FXM36" s="377"/>
      <c r="FXN36" s="377"/>
      <c r="FXO36" s="377"/>
      <c r="FXP36" s="377"/>
      <c r="FXQ36" s="377"/>
      <c r="FXR36" s="377"/>
      <c r="FXS36" s="377"/>
      <c r="FXT36" s="377"/>
      <c r="FXU36" s="377"/>
      <c r="FXV36" s="377"/>
      <c r="FXW36" s="377"/>
      <c r="FXX36" s="377"/>
      <c r="FXY36" s="377"/>
      <c r="FXZ36" s="377"/>
      <c r="FYA36" s="377"/>
      <c r="FYB36" s="377"/>
      <c r="FYC36" s="377"/>
      <c r="FYD36" s="377"/>
      <c r="FYE36" s="377"/>
      <c r="FYF36" s="377"/>
      <c r="FYG36" s="377"/>
      <c r="FYH36" s="377"/>
      <c r="FYI36" s="377"/>
      <c r="FYJ36" s="377"/>
      <c r="FYK36" s="377"/>
      <c r="FYL36" s="377"/>
      <c r="FYM36" s="377"/>
      <c r="FYN36" s="377"/>
      <c r="FYO36" s="377"/>
      <c r="FYP36" s="377"/>
      <c r="FYQ36" s="377"/>
      <c r="FYR36" s="377"/>
      <c r="FYS36" s="377"/>
      <c r="FYT36" s="377"/>
      <c r="FYU36" s="377"/>
      <c r="FYV36" s="377"/>
      <c r="FYW36" s="377"/>
      <c r="FYX36" s="377"/>
      <c r="FYY36" s="377"/>
      <c r="FYZ36" s="377"/>
      <c r="FZA36" s="377"/>
      <c r="FZB36" s="377"/>
      <c r="FZC36" s="377"/>
      <c r="FZD36" s="377"/>
      <c r="FZE36" s="377"/>
      <c r="FZF36" s="377"/>
      <c r="FZG36" s="377"/>
      <c r="FZH36" s="377"/>
      <c r="FZI36" s="377"/>
      <c r="FZJ36" s="377"/>
      <c r="FZK36" s="377"/>
      <c r="FZL36" s="377"/>
      <c r="FZM36" s="377"/>
      <c r="FZN36" s="377"/>
      <c r="FZO36" s="377"/>
      <c r="FZP36" s="377"/>
      <c r="FZQ36" s="377"/>
      <c r="FZR36" s="377"/>
      <c r="FZS36" s="377"/>
      <c r="FZT36" s="377"/>
      <c r="FZU36" s="377"/>
      <c r="FZV36" s="377"/>
      <c r="FZW36" s="377"/>
      <c r="FZX36" s="377"/>
      <c r="FZY36" s="377"/>
      <c r="FZZ36" s="377"/>
      <c r="GAA36" s="377"/>
      <c r="GAB36" s="377"/>
      <c r="GAC36" s="377"/>
      <c r="GAD36" s="377"/>
      <c r="GAE36" s="377"/>
      <c r="GAF36" s="377"/>
      <c r="GAG36" s="377"/>
      <c r="GAH36" s="377"/>
      <c r="GAI36" s="377"/>
      <c r="GAJ36" s="377"/>
      <c r="GAK36" s="377"/>
      <c r="GAL36" s="377"/>
      <c r="GAM36" s="377"/>
      <c r="GAN36" s="377"/>
      <c r="GAO36" s="377"/>
      <c r="GAP36" s="377"/>
      <c r="GAQ36" s="377"/>
      <c r="GAR36" s="377"/>
      <c r="GAS36" s="377"/>
      <c r="GAT36" s="377"/>
      <c r="GAU36" s="377"/>
      <c r="GAV36" s="377"/>
      <c r="GAW36" s="377"/>
      <c r="GAX36" s="377"/>
      <c r="GAY36" s="377"/>
      <c r="GAZ36" s="377"/>
      <c r="GBA36" s="377"/>
      <c r="GBB36" s="377"/>
      <c r="GBC36" s="377"/>
      <c r="GBD36" s="377"/>
      <c r="GBE36" s="377"/>
      <c r="GBF36" s="377"/>
      <c r="GBG36" s="377"/>
      <c r="GBH36" s="377"/>
      <c r="GBI36" s="377"/>
      <c r="GBJ36" s="377"/>
      <c r="GBK36" s="377"/>
      <c r="GBL36" s="377"/>
      <c r="GBM36" s="377"/>
      <c r="GBN36" s="377"/>
      <c r="GBO36" s="377"/>
      <c r="GBP36" s="377"/>
      <c r="GBQ36" s="377"/>
      <c r="GBR36" s="377"/>
      <c r="GBS36" s="377"/>
      <c r="GBT36" s="377"/>
      <c r="GBU36" s="377"/>
      <c r="GBV36" s="377"/>
      <c r="GBW36" s="377"/>
      <c r="GBX36" s="377"/>
      <c r="GBY36" s="377"/>
      <c r="GBZ36" s="377"/>
      <c r="GCA36" s="377"/>
      <c r="GCB36" s="377"/>
      <c r="GCC36" s="377"/>
      <c r="GCD36" s="377"/>
      <c r="GCE36" s="377"/>
      <c r="GCF36" s="377"/>
      <c r="GCG36" s="377"/>
      <c r="GCH36" s="377"/>
      <c r="GCI36" s="377"/>
      <c r="GCJ36" s="377"/>
      <c r="GCK36" s="377"/>
      <c r="GCL36" s="377"/>
      <c r="GCM36" s="377"/>
      <c r="GCN36" s="377"/>
      <c r="GCO36" s="377"/>
      <c r="GCP36" s="377"/>
      <c r="GCQ36" s="377"/>
      <c r="GCR36" s="377"/>
      <c r="GCS36" s="377"/>
      <c r="GCT36" s="377"/>
      <c r="GCU36" s="377"/>
      <c r="GCV36" s="377"/>
      <c r="GCW36" s="377"/>
      <c r="GCX36" s="377"/>
      <c r="GCY36" s="377"/>
      <c r="GCZ36" s="377"/>
      <c r="GDA36" s="377"/>
      <c r="GDB36" s="377"/>
      <c r="GDC36" s="377"/>
      <c r="GDD36" s="377"/>
      <c r="GDE36" s="377"/>
      <c r="GDF36" s="377"/>
      <c r="GDG36" s="377"/>
      <c r="GDH36" s="377"/>
      <c r="GDI36" s="377"/>
      <c r="GDJ36" s="377"/>
      <c r="GDK36" s="377"/>
      <c r="GDL36" s="377"/>
      <c r="GDM36" s="377"/>
      <c r="GDN36" s="377"/>
      <c r="GDO36" s="377"/>
      <c r="GDP36" s="377"/>
      <c r="GDQ36" s="377"/>
      <c r="GDR36" s="377"/>
      <c r="GDS36" s="377"/>
      <c r="GDT36" s="377"/>
      <c r="GDU36" s="377"/>
      <c r="GDV36" s="377"/>
      <c r="GDW36" s="377"/>
      <c r="GDX36" s="377"/>
      <c r="GDY36" s="377"/>
      <c r="GDZ36" s="377"/>
      <c r="GEA36" s="377"/>
      <c r="GEB36" s="377"/>
      <c r="GEC36" s="377"/>
      <c r="GED36" s="377"/>
      <c r="GEE36" s="377"/>
      <c r="GEF36" s="377"/>
      <c r="GEG36" s="377"/>
      <c r="GEH36" s="377"/>
      <c r="GEI36" s="377"/>
      <c r="GEJ36" s="377"/>
      <c r="GEK36" s="377"/>
      <c r="GEL36" s="377"/>
      <c r="GEM36" s="377"/>
      <c r="GEN36" s="377"/>
      <c r="GEO36" s="377"/>
      <c r="GEP36" s="377"/>
      <c r="GEQ36" s="377"/>
      <c r="GER36" s="377"/>
      <c r="GES36" s="377"/>
      <c r="GET36" s="377"/>
      <c r="GEU36" s="377"/>
      <c r="GEV36" s="377"/>
      <c r="GEW36" s="377"/>
      <c r="GEX36" s="377"/>
      <c r="GEY36" s="377"/>
      <c r="GEZ36" s="377"/>
      <c r="GFA36" s="377"/>
      <c r="GFB36" s="377"/>
      <c r="GFC36" s="377"/>
      <c r="GFD36" s="377"/>
      <c r="GFE36" s="377"/>
      <c r="GFF36" s="377"/>
      <c r="GFG36" s="377"/>
      <c r="GFH36" s="377"/>
      <c r="GFI36" s="377"/>
      <c r="GFJ36" s="377"/>
      <c r="GFK36" s="377"/>
      <c r="GFL36" s="377"/>
      <c r="GFM36" s="377"/>
      <c r="GFN36" s="377"/>
      <c r="GFO36" s="377"/>
      <c r="GFP36" s="377"/>
      <c r="GFQ36" s="377"/>
      <c r="GFR36" s="377"/>
      <c r="GFS36" s="377"/>
      <c r="GFT36" s="377"/>
      <c r="GFU36" s="377"/>
      <c r="GFV36" s="377"/>
      <c r="GFW36" s="377"/>
      <c r="GFX36" s="377"/>
      <c r="GFY36" s="377"/>
      <c r="GFZ36" s="377"/>
      <c r="GGA36" s="377"/>
      <c r="GGB36" s="377"/>
      <c r="GGC36" s="377"/>
      <c r="GGD36" s="377"/>
      <c r="GGE36" s="377"/>
      <c r="GGF36" s="377"/>
      <c r="GGG36" s="377"/>
      <c r="GGH36" s="377"/>
      <c r="GGI36" s="377"/>
      <c r="GGJ36" s="377"/>
      <c r="GGK36" s="377"/>
      <c r="GGL36" s="377"/>
      <c r="GGM36" s="377"/>
      <c r="GGN36" s="377"/>
      <c r="GGO36" s="377"/>
      <c r="GGP36" s="377"/>
      <c r="GGQ36" s="377"/>
      <c r="GGR36" s="377"/>
      <c r="GGS36" s="377"/>
      <c r="GGT36" s="377"/>
      <c r="GGU36" s="377"/>
      <c r="GGV36" s="377"/>
      <c r="GGW36" s="377"/>
      <c r="GGX36" s="377"/>
      <c r="GGY36" s="377"/>
      <c r="GGZ36" s="377"/>
      <c r="GHA36" s="377"/>
      <c r="GHB36" s="377"/>
      <c r="GHC36" s="377"/>
      <c r="GHD36" s="377"/>
      <c r="GHE36" s="377"/>
      <c r="GHF36" s="377"/>
      <c r="GHG36" s="377"/>
      <c r="GHH36" s="377"/>
      <c r="GHI36" s="377"/>
      <c r="GHJ36" s="377"/>
      <c r="GHK36" s="377"/>
      <c r="GHL36" s="377"/>
      <c r="GHM36" s="377"/>
      <c r="GHN36" s="377"/>
      <c r="GHO36" s="377"/>
      <c r="GHP36" s="377"/>
      <c r="GHQ36" s="377"/>
      <c r="GHR36" s="377"/>
      <c r="GHS36" s="377"/>
      <c r="GHT36" s="377"/>
      <c r="GHU36" s="377"/>
      <c r="GHV36" s="377"/>
      <c r="GHW36" s="377"/>
      <c r="GHX36" s="377"/>
      <c r="GHY36" s="377"/>
      <c r="GHZ36" s="377"/>
      <c r="GIA36" s="377"/>
      <c r="GIB36" s="377"/>
      <c r="GIC36" s="377"/>
      <c r="GID36" s="377"/>
      <c r="GIE36" s="377"/>
      <c r="GIF36" s="377"/>
      <c r="GIG36" s="377"/>
      <c r="GIH36" s="377"/>
      <c r="GII36" s="377"/>
      <c r="GIJ36" s="377"/>
      <c r="GIK36" s="377"/>
      <c r="GIL36" s="377"/>
      <c r="GIM36" s="377"/>
      <c r="GIN36" s="377"/>
      <c r="GIO36" s="377"/>
      <c r="GIP36" s="377"/>
      <c r="GIQ36" s="377"/>
      <c r="GIR36" s="377"/>
      <c r="GIS36" s="377"/>
      <c r="GIT36" s="377"/>
      <c r="GIU36" s="377"/>
      <c r="GIV36" s="377"/>
      <c r="GIW36" s="377"/>
      <c r="GIX36" s="377"/>
      <c r="GIY36" s="377"/>
      <c r="GIZ36" s="377"/>
      <c r="GJA36" s="377"/>
      <c r="GJB36" s="377"/>
      <c r="GJC36" s="377"/>
      <c r="GJD36" s="377"/>
      <c r="GJE36" s="377"/>
      <c r="GJF36" s="377"/>
      <c r="GJG36" s="377"/>
      <c r="GJH36" s="377"/>
      <c r="GJI36" s="377"/>
      <c r="GJJ36" s="377"/>
      <c r="GJK36" s="377"/>
      <c r="GJL36" s="377"/>
      <c r="GJM36" s="377"/>
      <c r="GJN36" s="377"/>
      <c r="GJO36" s="377"/>
      <c r="GJP36" s="377"/>
      <c r="GJQ36" s="377"/>
      <c r="GJR36" s="377"/>
      <c r="GJS36" s="377"/>
      <c r="GJT36" s="377"/>
      <c r="GJU36" s="377"/>
      <c r="GJV36" s="377"/>
      <c r="GJW36" s="377"/>
      <c r="GJX36" s="377"/>
      <c r="GJY36" s="377"/>
      <c r="GJZ36" s="377"/>
      <c r="GKA36" s="377"/>
      <c r="GKB36" s="377"/>
      <c r="GKC36" s="377"/>
      <c r="GKD36" s="377"/>
      <c r="GKE36" s="377"/>
      <c r="GKF36" s="377"/>
      <c r="GKG36" s="377"/>
      <c r="GKH36" s="377"/>
      <c r="GKI36" s="377"/>
      <c r="GKJ36" s="377"/>
      <c r="GKK36" s="377"/>
      <c r="GKL36" s="377"/>
      <c r="GKM36" s="377"/>
      <c r="GKN36" s="377"/>
      <c r="GKO36" s="377"/>
      <c r="GKP36" s="377"/>
      <c r="GKQ36" s="377"/>
      <c r="GKR36" s="377"/>
      <c r="GKS36" s="377"/>
      <c r="GKT36" s="377"/>
      <c r="GKU36" s="377"/>
      <c r="GKV36" s="377"/>
      <c r="GKW36" s="377"/>
      <c r="GKX36" s="377"/>
      <c r="GKY36" s="377"/>
      <c r="GKZ36" s="377"/>
      <c r="GLA36" s="377"/>
      <c r="GLB36" s="377"/>
      <c r="GLC36" s="377"/>
      <c r="GLD36" s="377"/>
      <c r="GLE36" s="377"/>
      <c r="GLF36" s="377"/>
      <c r="GLG36" s="377"/>
      <c r="GLH36" s="377"/>
      <c r="GLI36" s="377"/>
      <c r="GLJ36" s="377"/>
      <c r="GLK36" s="377"/>
      <c r="GLL36" s="377"/>
      <c r="GLM36" s="377"/>
      <c r="GLN36" s="377"/>
      <c r="GLO36" s="377"/>
      <c r="GLP36" s="377"/>
      <c r="GLQ36" s="377"/>
      <c r="GLR36" s="377"/>
      <c r="GLS36" s="377"/>
      <c r="GLT36" s="377"/>
      <c r="GLU36" s="377"/>
      <c r="GLV36" s="377"/>
      <c r="GLW36" s="377"/>
      <c r="GLX36" s="377"/>
      <c r="GLY36" s="377"/>
      <c r="GLZ36" s="377"/>
      <c r="GMA36" s="377"/>
      <c r="GMB36" s="377"/>
      <c r="GMC36" s="377"/>
      <c r="GMD36" s="377"/>
      <c r="GME36" s="377"/>
      <c r="GMF36" s="377"/>
      <c r="GMG36" s="377"/>
      <c r="GMH36" s="377"/>
      <c r="GMI36" s="377"/>
      <c r="GMJ36" s="377"/>
      <c r="GMK36" s="377"/>
      <c r="GML36" s="377"/>
      <c r="GMM36" s="377"/>
      <c r="GMN36" s="377"/>
      <c r="GMO36" s="377"/>
      <c r="GMP36" s="377"/>
      <c r="GMQ36" s="377"/>
      <c r="GMR36" s="377"/>
      <c r="GMS36" s="377"/>
      <c r="GMT36" s="377"/>
      <c r="GMU36" s="377"/>
      <c r="GMV36" s="377"/>
      <c r="GMW36" s="377"/>
      <c r="GMX36" s="377"/>
      <c r="GMY36" s="377"/>
      <c r="GMZ36" s="377"/>
      <c r="GNA36" s="377"/>
      <c r="GNB36" s="377"/>
      <c r="GNC36" s="377"/>
      <c r="GND36" s="377"/>
      <c r="GNE36" s="377"/>
      <c r="GNF36" s="377"/>
      <c r="GNG36" s="377"/>
      <c r="GNH36" s="377"/>
      <c r="GNI36" s="377"/>
      <c r="GNJ36" s="377"/>
      <c r="GNK36" s="377"/>
      <c r="GNL36" s="377"/>
      <c r="GNM36" s="377"/>
      <c r="GNN36" s="377"/>
      <c r="GNO36" s="377"/>
      <c r="GNP36" s="377"/>
      <c r="GNQ36" s="377"/>
      <c r="GNR36" s="377"/>
      <c r="GNS36" s="377"/>
      <c r="GNT36" s="377"/>
      <c r="GNU36" s="377"/>
      <c r="GNV36" s="377"/>
      <c r="GNW36" s="377"/>
      <c r="GNX36" s="377"/>
      <c r="GNY36" s="377"/>
      <c r="GNZ36" s="377"/>
      <c r="GOA36" s="377"/>
      <c r="GOB36" s="377"/>
      <c r="GOC36" s="377"/>
      <c r="GOD36" s="377"/>
      <c r="GOE36" s="377"/>
      <c r="GOF36" s="377"/>
      <c r="GOG36" s="377"/>
      <c r="GOH36" s="377"/>
      <c r="GOI36" s="377"/>
      <c r="GOJ36" s="377"/>
      <c r="GOK36" s="377"/>
      <c r="GOL36" s="377"/>
      <c r="GOM36" s="377"/>
      <c r="GON36" s="377"/>
      <c r="GOO36" s="377"/>
      <c r="GOP36" s="377"/>
      <c r="GOQ36" s="377"/>
      <c r="GOR36" s="377"/>
      <c r="GOS36" s="377"/>
      <c r="GOT36" s="377"/>
      <c r="GOU36" s="377"/>
      <c r="GOV36" s="377"/>
      <c r="GOW36" s="377"/>
      <c r="GOX36" s="377"/>
      <c r="GOY36" s="377"/>
      <c r="GOZ36" s="377"/>
      <c r="GPA36" s="377"/>
      <c r="GPB36" s="377"/>
      <c r="GPC36" s="377"/>
      <c r="GPD36" s="377"/>
      <c r="GPE36" s="377"/>
      <c r="GPF36" s="377"/>
      <c r="GPG36" s="377"/>
      <c r="GPH36" s="377"/>
      <c r="GPI36" s="377"/>
      <c r="GPJ36" s="377"/>
      <c r="GPK36" s="377"/>
      <c r="GPL36" s="377"/>
      <c r="GPM36" s="377"/>
      <c r="GPN36" s="377"/>
      <c r="GPO36" s="377"/>
      <c r="GPP36" s="377"/>
      <c r="GPQ36" s="377"/>
      <c r="GPR36" s="377"/>
      <c r="GPS36" s="377"/>
      <c r="GPT36" s="377"/>
      <c r="GPU36" s="377"/>
      <c r="GPV36" s="377"/>
      <c r="GPW36" s="377"/>
      <c r="GPX36" s="377"/>
      <c r="GPY36" s="377"/>
      <c r="GPZ36" s="377"/>
      <c r="GQA36" s="377"/>
      <c r="GQB36" s="377"/>
      <c r="GQC36" s="377"/>
      <c r="GQD36" s="377"/>
      <c r="GQE36" s="377"/>
      <c r="GQF36" s="377"/>
      <c r="GQG36" s="377"/>
      <c r="GQH36" s="377"/>
      <c r="GQI36" s="377"/>
      <c r="GQJ36" s="377"/>
      <c r="GQK36" s="377"/>
      <c r="GQL36" s="377"/>
      <c r="GQM36" s="377"/>
      <c r="GQN36" s="377"/>
      <c r="GQO36" s="377"/>
      <c r="GQP36" s="377"/>
      <c r="GQQ36" s="377"/>
      <c r="GQR36" s="377"/>
      <c r="GQS36" s="377"/>
      <c r="GQT36" s="377"/>
      <c r="GQU36" s="377"/>
      <c r="GQV36" s="377"/>
      <c r="GQW36" s="377"/>
      <c r="GQX36" s="377"/>
      <c r="GQY36" s="377"/>
      <c r="GQZ36" s="377"/>
      <c r="GRA36" s="377"/>
      <c r="GRB36" s="377"/>
      <c r="GRC36" s="377"/>
      <c r="GRD36" s="377"/>
      <c r="GRE36" s="377"/>
      <c r="GRF36" s="377"/>
      <c r="GRG36" s="377"/>
      <c r="GRH36" s="377"/>
      <c r="GRI36" s="377"/>
      <c r="GRJ36" s="377"/>
      <c r="GRK36" s="377"/>
      <c r="GRL36" s="377"/>
      <c r="GRM36" s="377"/>
      <c r="GRN36" s="377"/>
      <c r="GRO36" s="377"/>
      <c r="GRP36" s="377"/>
      <c r="GRQ36" s="377"/>
      <c r="GRR36" s="377"/>
      <c r="GRS36" s="377"/>
      <c r="GRT36" s="377"/>
      <c r="GRU36" s="377"/>
      <c r="GRV36" s="377"/>
      <c r="GRW36" s="377"/>
      <c r="GRX36" s="377"/>
      <c r="GRY36" s="377"/>
      <c r="GRZ36" s="377"/>
      <c r="GSA36" s="377"/>
      <c r="GSB36" s="377"/>
      <c r="GSC36" s="377"/>
      <c r="GSD36" s="377"/>
      <c r="GSE36" s="377"/>
      <c r="GSF36" s="377"/>
      <c r="GSG36" s="377"/>
      <c r="GSH36" s="377"/>
      <c r="GSI36" s="377"/>
      <c r="GSJ36" s="377"/>
      <c r="GSK36" s="377"/>
      <c r="GSL36" s="377"/>
      <c r="GSM36" s="377"/>
      <c r="GSN36" s="377"/>
      <c r="GSO36" s="377"/>
      <c r="GSP36" s="377"/>
      <c r="GSQ36" s="377"/>
      <c r="GSR36" s="377"/>
      <c r="GSS36" s="377"/>
      <c r="GST36" s="377"/>
      <c r="GSU36" s="377"/>
      <c r="GSV36" s="377"/>
      <c r="GSW36" s="377"/>
      <c r="GSX36" s="377"/>
      <c r="GSY36" s="377"/>
      <c r="GSZ36" s="377"/>
      <c r="GTA36" s="377"/>
      <c r="GTB36" s="377"/>
      <c r="GTC36" s="377"/>
      <c r="GTD36" s="377"/>
      <c r="GTE36" s="377"/>
      <c r="GTF36" s="377"/>
      <c r="GTG36" s="377"/>
      <c r="GTH36" s="377"/>
      <c r="GTI36" s="377"/>
      <c r="GTJ36" s="377"/>
      <c r="GTK36" s="377"/>
      <c r="GTL36" s="377"/>
      <c r="GTM36" s="377"/>
      <c r="GTN36" s="377"/>
      <c r="GTO36" s="377"/>
      <c r="GTP36" s="377"/>
      <c r="GTQ36" s="377"/>
      <c r="GTR36" s="377"/>
      <c r="GTS36" s="377"/>
      <c r="GTT36" s="377"/>
      <c r="GTU36" s="377"/>
      <c r="GTV36" s="377"/>
      <c r="GTW36" s="377"/>
      <c r="GTX36" s="377"/>
      <c r="GTY36" s="377"/>
      <c r="GTZ36" s="377"/>
      <c r="GUA36" s="377"/>
      <c r="GUB36" s="377"/>
      <c r="GUC36" s="377"/>
      <c r="GUD36" s="377"/>
      <c r="GUE36" s="377"/>
      <c r="GUF36" s="377"/>
      <c r="GUG36" s="377"/>
      <c r="GUH36" s="377"/>
      <c r="GUI36" s="377"/>
      <c r="GUJ36" s="377"/>
      <c r="GUK36" s="377"/>
      <c r="GUL36" s="377"/>
      <c r="GUM36" s="377"/>
      <c r="GUN36" s="377"/>
      <c r="GUO36" s="377"/>
      <c r="GUP36" s="377"/>
      <c r="GUQ36" s="377"/>
      <c r="GUR36" s="377"/>
      <c r="GUS36" s="377"/>
      <c r="GUT36" s="377"/>
      <c r="GUU36" s="377"/>
      <c r="GUV36" s="377"/>
      <c r="GUW36" s="377"/>
      <c r="GUX36" s="377"/>
      <c r="GUY36" s="377"/>
      <c r="GUZ36" s="377"/>
      <c r="GVA36" s="377"/>
      <c r="GVB36" s="377"/>
      <c r="GVC36" s="377"/>
      <c r="GVD36" s="377"/>
      <c r="GVE36" s="377"/>
      <c r="GVF36" s="377"/>
      <c r="GVG36" s="377"/>
      <c r="GVH36" s="377"/>
      <c r="GVI36" s="377"/>
      <c r="GVJ36" s="377"/>
      <c r="GVK36" s="377"/>
      <c r="GVL36" s="377"/>
      <c r="GVM36" s="377"/>
      <c r="GVN36" s="377"/>
      <c r="GVO36" s="377"/>
      <c r="GVP36" s="377"/>
      <c r="GVQ36" s="377"/>
      <c r="GVR36" s="377"/>
      <c r="GVS36" s="377"/>
      <c r="GVT36" s="377"/>
      <c r="GVU36" s="377"/>
      <c r="GVV36" s="377"/>
      <c r="GVW36" s="377"/>
      <c r="GVX36" s="377"/>
      <c r="GVY36" s="377"/>
      <c r="GVZ36" s="377"/>
      <c r="GWA36" s="377"/>
      <c r="GWB36" s="377"/>
      <c r="GWC36" s="377"/>
      <c r="GWD36" s="377"/>
      <c r="GWE36" s="377"/>
      <c r="GWF36" s="377"/>
      <c r="GWG36" s="377"/>
      <c r="GWH36" s="377"/>
      <c r="GWI36" s="377"/>
      <c r="GWJ36" s="377"/>
      <c r="GWK36" s="377"/>
      <c r="GWL36" s="377"/>
      <c r="GWM36" s="377"/>
      <c r="GWN36" s="377"/>
      <c r="GWO36" s="377"/>
      <c r="GWP36" s="377"/>
      <c r="GWQ36" s="377"/>
      <c r="GWR36" s="377"/>
      <c r="GWS36" s="377"/>
      <c r="GWT36" s="377"/>
      <c r="GWU36" s="377"/>
      <c r="GWV36" s="377"/>
      <c r="GWW36" s="377"/>
      <c r="GWX36" s="377"/>
      <c r="GWY36" s="377"/>
      <c r="GWZ36" s="377"/>
      <c r="GXA36" s="377"/>
      <c r="GXB36" s="377"/>
      <c r="GXC36" s="377"/>
      <c r="GXD36" s="377"/>
      <c r="GXE36" s="377"/>
      <c r="GXF36" s="377"/>
      <c r="GXG36" s="377"/>
      <c r="GXH36" s="377"/>
      <c r="GXI36" s="377"/>
      <c r="GXJ36" s="377"/>
      <c r="GXK36" s="377"/>
      <c r="GXL36" s="377"/>
      <c r="GXM36" s="377"/>
      <c r="GXN36" s="377"/>
      <c r="GXO36" s="377"/>
      <c r="GXP36" s="377"/>
      <c r="GXQ36" s="377"/>
      <c r="GXR36" s="377"/>
      <c r="GXS36" s="377"/>
      <c r="GXT36" s="377"/>
      <c r="GXU36" s="377"/>
      <c r="GXV36" s="377"/>
      <c r="GXW36" s="377"/>
      <c r="GXX36" s="377"/>
      <c r="GXY36" s="377"/>
      <c r="GXZ36" s="377"/>
      <c r="GYA36" s="377"/>
      <c r="GYB36" s="377"/>
      <c r="GYC36" s="377"/>
      <c r="GYD36" s="377"/>
      <c r="GYE36" s="377"/>
      <c r="GYF36" s="377"/>
      <c r="GYG36" s="377"/>
      <c r="GYH36" s="377"/>
      <c r="GYI36" s="377"/>
      <c r="GYJ36" s="377"/>
      <c r="GYK36" s="377"/>
      <c r="GYL36" s="377"/>
      <c r="GYM36" s="377"/>
      <c r="GYN36" s="377"/>
      <c r="GYO36" s="377"/>
      <c r="GYP36" s="377"/>
      <c r="GYQ36" s="377"/>
      <c r="GYR36" s="377"/>
      <c r="GYS36" s="377"/>
      <c r="GYT36" s="377"/>
      <c r="GYU36" s="377"/>
      <c r="GYV36" s="377"/>
      <c r="GYW36" s="377"/>
      <c r="GYX36" s="377"/>
      <c r="GYY36" s="377"/>
      <c r="GYZ36" s="377"/>
      <c r="GZA36" s="377"/>
      <c r="GZB36" s="377"/>
      <c r="GZC36" s="377"/>
      <c r="GZD36" s="377"/>
      <c r="GZE36" s="377"/>
      <c r="GZF36" s="377"/>
      <c r="GZG36" s="377"/>
      <c r="GZH36" s="377"/>
      <c r="GZI36" s="377"/>
      <c r="GZJ36" s="377"/>
      <c r="GZK36" s="377"/>
      <c r="GZL36" s="377"/>
      <c r="GZM36" s="377"/>
      <c r="GZN36" s="377"/>
      <c r="GZO36" s="377"/>
      <c r="GZP36" s="377"/>
      <c r="GZQ36" s="377"/>
      <c r="GZR36" s="377"/>
      <c r="GZS36" s="377"/>
      <c r="GZT36" s="377"/>
      <c r="GZU36" s="377"/>
      <c r="GZV36" s="377"/>
      <c r="GZW36" s="377"/>
      <c r="GZX36" s="377"/>
      <c r="GZY36" s="377"/>
      <c r="GZZ36" s="377"/>
      <c r="HAA36" s="377"/>
      <c r="HAB36" s="377"/>
      <c r="HAC36" s="377"/>
      <c r="HAD36" s="377"/>
      <c r="HAE36" s="377"/>
      <c r="HAF36" s="377"/>
      <c r="HAG36" s="377"/>
      <c r="HAH36" s="377"/>
      <c r="HAI36" s="377"/>
      <c r="HAJ36" s="377"/>
      <c r="HAK36" s="377"/>
      <c r="HAL36" s="377"/>
      <c r="HAM36" s="377"/>
      <c r="HAN36" s="377"/>
      <c r="HAO36" s="377"/>
      <c r="HAP36" s="377"/>
      <c r="HAQ36" s="377"/>
      <c r="HAR36" s="377"/>
      <c r="HAS36" s="377"/>
      <c r="HAT36" s="377"/>
      <c r="HAU36" s="377"/>
      <c r="HAV36" s="377"/>
      <c r="HAW36" s="377"/>
      <c r="HAX36" s="377"/>
      <c r="HAY36" s="377"/>
      <c r="HAZ36" s="377"/>
      <c r="HBA36" s="377"/>
      <c r="HBB36" s="377"/>
      <c r="HBC36" s="377"/>
      <c r="HBD36" s="377"/>
      <c r="HBE36" s="377"/>
      <c r="HBF36" s="377"/>
      <c r="HBG36" s="377"/>
      <c r="HBH36" s="377"/>
      <c r="HBI36" s="377"/>
      <c r="HBJ36" s="377"/>
      <c r="HBK36" s="377"/>
      <c r="HBL36" s="377"/>
      <c r="HBM36" s="377"/>
      <c r="HBN36" s="377"/>
      <c r="HBO36" s="377"/>
      <c r="HBP36" s="377"/>
      <c r="HBQ36" s="377"/>
      <c r="HBR36" s="377"/>
      <c r="HBS36" s="377"/>
      <c r="HBT36" s="377"/>
      <c r="HBU36" s="377"/>
      <c r="HBV36" s="377"/>
      <c r="HBW36" s="377"/>
      <c r="HBX36" s="377"/>
      <c r="HBY36" s="377"/>
      <c r="HBZ36" s="377"/>
      <c r="HCA36" s="377"/>
      <c r="HCB36" s="377"/>
      <c r="HCC36" s="377"/>
      <c r="HCD36" s="377"/>
      <c r="HCE36" s="377"/>
      <c r="HCF36" s="377"/>
      <c r="HCG36" s="377"/>
      <c r="HCH36" s="377"/>
      <c r="HCI36" s="377"/>
      <c r="HCJ36" s="377"/>
      <c r="HCK36" s="377"/>
      <c r="HCL36" s="377"/>
      <c r="HCM36" s="377"/>
      <c r="HCN36" s="377"/>
      <c r="HCO36" s="377"/>
      <c r="HCP36" s="377"/>
      <c r="HCQ36" s="377"/>
      <c r="HCR36" s="377"/>
      <c r="HCS36" s="377"/>
      <c r="HCT36" s="377"/>
      <c r="HCU36" s="377"/>
      <c r="HCV36" s="377"/>
      <c r="HCW36" s="377"/>
      <c r="HCX36" s="377"/>
      <c r="HCY36" s="377"/>
      <c r="HCZ36" s="377"/>
      <c r="HDA36" s="377"/>
      <c r="HDB36" s="377"/>
      <c r="HDC36" s="377"/>
      <c r="HDD36" s="377"/>
      <c r="HDE36" s="377"/>
      <c r="HDF36" s="377"/>
      <c r="HDG36" s="377"/>
      <c r="HDH36" s="377"/>
      <c r="HDI36" s="377"/>
      <c r="HDJ36" s="377"/>
      <c r="HDK36" s="377"/>
      <c r="HDL36" s="377"/>
      <c r="HDM36" s="377"/>
      <c r="HDN36" s="377"/>
      <c r="HDO36" s="377"/>
      <c r="HDP36" s="377"/>
      <c r="HDQ36" s="377"/>
      <c r="HDR36" s="377"/>
      <c r="HDS36" s="377"/>
      <c r="HDT36" s="377"/>
      <c r="HDU36" s="377"/>
      <c r="HDV36" s="377"/>
      <c r="HDW36" s="377"/>
      <c r="HDX36" s="377"/>
      <c r="HDY36" s="377"/>
      <c r="HDZ36" s="377"/>
      <c r="HEA36" s="377"/>
      <c r="HEB36" s="377"/>
      <c r="HEC36" s="377"/>
      <c r="HED36" s="377"/>
      <c r="HEE36" s="377"/>
      <c r="HEF36" s="377"/>
      <c r="HEG36" s="377"/>
      <c r="HEH36" s="377"/>
      <c r="HEI36" s="377"/>
      <c r="HEJ36" s="377"/>
      <c r="HEK36" s="377"/>
      <c r="HEL36" s="377"/>
      <c r="HEM36" s="377"/>
      <c r="HEN36" s="377"/>
      <c r="HEO36" s="377"/>
      <c r="HEP36" s="377"/>
      <c r="HEQ36" s="377"/>
      <c r="HER36" s="377"/>
      <c r="HES36" s="377"/>
      <c r="HET36" s="377"/>
      <c r="HEU36" s="377"/>
      <c r="HEV36" s="377"/>
      <c r="HEW36" s="377"/>
      <c r="HEX36" s="377"/>
      <c r="HEY36" s="377"/>
      <c r="HEZ36" s="377"/>
      <c r="HFA36" s="377"/>
      <c r="HFB36" s="377"/>
      <c r="HFC36" s="377"/>
      <c r="HFD36" s="377"/>
      <c r="HFE36" s="377"/>
      <c r="HFF36" s="377"/>
      <c r="HFG36" s="377"/>
      <c r="HFH36" s="377"/>
      <c r="HFI36" s="377"/>
      <c r="HFJ36" s="377"/>
      <c r="HFK36" s="377"/>
      <c r="HFL36" s="377"/>
      <c r="HFM36" s="377"/>
      <c r="HFN36" s="377"/>
      <c r="HFO36" s="377"/>
      <c r="HFP36" s="377"/>
      <c r="HFQ36" s="377"/>
      <c r="HFR36" s="377"/>
      <c r="HFS36" s="377"/>
      <c r="HFT36" s="377"/>
      <c r="HFU36" s="377"/>
      <c r="HFV36" s="377"/>
      <c r="HFW36" s="377"/>
      <c r="HFX36" s="377"/>
      <c r="HFY36" s="377"/>
      <c r="HFZ36" s="377"/>
      <c r="HGA36" s="377"/>
      <c r="HGB36" s="377"/>
      <c r="HGC36" s="377"/>
      <c r="HGD36" s="377"/>
      <c r="HGE36" s="377"/>
      <c r="HGF36" s="377"/>
      <c r="HGG36" s="377"/>
      <c r="HGH36" s="377"/>
      <c r="HGI36" s="377"/>
      <c r="HGJ36" s="377"/>
      <c r="HGK36" s="377"/>
      <c r="HGL36" s="377"/>
      <c r="HGM36" s="377"/>
      <c r="HGN36" s="377"/>
      <c r="HGO36" s="377"/>
      <c r="HGP36" s="377"/>
      <c r="HGQ36" s="377"/>
      <c r="HGR36" s="377"/>
      <c r="HGS36" s="377"/>
      <c r="HGT36" s="377"/>
      <c r="HGU36" s="377"/>
      <c r="HGV36" s="377"/>
      <c r="HGW36" s="377"/>
      <c r="HGX36" s="377"/>
      <c r="HGY36" s="377"/>
      <c r="HGZ36" s="377"/>
      <c r="HHA36" s="377"/>
      <c r="HHB36" s="377"/>
      <c r="HHC36" s="377"/>
      <c r="HHD36" s="377"/>
      <c r="HHE36" s="377"/>
      <c r="HHF36" s="377"/>
      <c r="HHG36" s="377"/>
      <c r="HHH36" s="377"/>
      <c r="HHI36" s="377"/>
      <c r="HHJ36" s="377"/>
      <c r="HHK36" s="377"/>
      <c r="HHL36" s="377"/>
      <c r="HHM36" s="377"/>
      <c r="HHN36" s="377"/>
      <c r="HHO36" s="377"/>
      <c r="HHP36" s="377"/>
      <c r="HHQ36" s="377"/>
      <c r="HHR36" s="377"/>
      <c r="HHS36" s="377"/>
      <c r="HHT36" s="377"/>
      <c r="HHU36" s="377"/>
      <c r="HHV36" s="377"/>
      <c r="HHW36" s="377"/>
      <c r="HHX36" s="377"/>
      <c r="HHY36" s="377"/>
      <c r="HHZ36" s="377"/>
      <c r="HIA36" s="377"/>
      <c r="HIB36" s="377"/>
      <c r="HIC36" s="377"/>
      <c r="HID36" s="377"/>
      <c r="HIE36" s="377"/>
      <c r="HIF36" s="377"/>
      <c r="HIG36" s="377"/>
      <c r="HIH36" s="377"/>
      <c r="HII36" s="377"/>
      <c r="HIJ36" s="377"/>
      <c r="HIK36" s="377"/>
      <c r="HIL36" s="377"/>
      <c r="HIM36" s="377"/>
      <c r="HIN36" s="377"/>
      <c r="HIO36" s="377"/>
      <c r="HIP36" s="377"/>
      <c r="HIQ36" s="377"/>
      <c r="HIR36" s="377"/>
      <c r="HIS36" s="377"/>
      <c r="HIT36" s="377"/>
      <c r="HIU36" s="377"/>
      <c r="HIV36" s="377"/>
      <c r="HIW36" s="377"/>
      <c r="HIX36" s="377"/>
      <c r="HIY36" s="377"/>
      <c r="HIZ36" s="377"/>
      <c r="HJA36" s="377"/>
      <c r="HJB36" s="377"/>
      <c r="HJC36" s="377"/>
      <c r="HJD36" s="377"/>
      <c r="HJE36" s="377"/>
      <c r="HJF36" s="377"/>
      <c r="HJG36" s="377"/>
      <c r="HJH36" s="377"/>
      <c r="HJI36" s="377"/>
      <c r="HJJ36" s="377"/>
      <c r="HJK36" s="377"/>
      <c r="HJL36" s="377"/>
      <c r="HJM36" s="377"/>
      <c r="HJN36" s="377"/>
      <c r="HJO36" s="377"/>
      <c r="HJP36" s="377"/>
      <c r="HJQ36" s="377"/>
      <c r="HJR36" s="377"/>
      <c r="HJS36" s="377"/>
      <c r="HJT36" s="377"/>
      <c r="HJU36" s="377"/>
      <c r="HJV36" s="377"/>
      <c r="HJW36" s="377"/>
      <c r="HJX36" s="377"/>
      <c r="HJY36" s="377"/>
      <c r="HJZ36" s="377"/>
      <c r="HKA36" s="377"/>
      <c r="HKB36" s="377"/>
      <c r="HKC36" s="377"/>
      <c r="HKD36" s="377"/>
      <c r="HKE36" s="377"/>
      <c r="HKF36" s="377"/>
      <c r="HKG36" s="377"/>
      <c r="HKH36" s="377"/>
      <c r="HKI36" s="377"/>
      <c r="HKJ36" s="377"/>
      <c r="HKK36" s="377"/>
      <c r="HKL36" s="377"/>
      <c r="HKM36" s="377"/>
      <c r="HKN36" s="377"/>
      <c r="HKO36" s="377"/>
      <c r="HKP36" s="377"/>
      <c r="HKQ36" s="377"/>
      <c r="HKR36" s="377"/>
      <c r="HKS36" s="377"/>
      <c r="HKT36" s="377"/>
      <c r="HKU36" s="377"/>
      <c r="HKV36" s="377"/>
      <c r="HKW36" s="377"/>
      <c r="HKX36" s="377"/>
      <c r="HKY36" s="377"/>
      <c r="HKZ36" s="377"/>
      <c r="HLA36" s="377"/>
      <c r="HLB36" s="377"/>
      <c r="HLC36" s="377"/>
      <c r="HLD36" s="377"/>
      <c r="HLE36" s="377"/>
      <c r="HLF36" s="377"/>
      <c r="HLG36" s="377"/>
      <c r="HLH36" s="377"/>
      <c r="HLI36" s="377"/>
      <c r="HLJ36" s="377"/>
      <c r="HLK36" s="377"/>
      <c r="HLL36" s="377"/>
      <c r="HLM36" s="377"/>
      <c r="HLN36" s="377"/>
      <c r="HLO36" s="377"/>
      <c r="HLP36" s="377"/>
      <c r="HLQ36" s="377"/>
      <c r="HLR36" s="377"/>
      <c r="HLS36" s="377"/>
      <c r="HLT36" s="377"/>
      <c r="HLU36" s="377"/>
      <c r="HLV36" s="377"/>
      <c r="HLW36" s="377"/>
      <c r="HLX36" s="377"/>
      <c r="HLY36" s="377"/>
      <c r="HLZ36" s="377"/>
      <c r="HMA36" s="377"/>
      <c r="HMB36" s="377"/>
      <c r="HMC36" s="377"/>
      <c r="HMD36" s="377"/>
      <c r="HME36" s="377"/>
      <c r="HMF36" s="377"/>
      <c r="HMG36" s="377"/>
      <c r="HMH36" s="377"/>
      <c r="HMI36" s="377"/>
      <c r="HMJ36" s="377"/>
      <c r="HMK36" s="377"/>
      <c r="HML36" s="377"/>
      <c r="HMM36" s="377"/>
      <c r="HMN36" s="377"/>
      <c r="HMO36" s="377"/>
      <c r="HMP36" s="377"/>
      <c r="HMQ36" s="377"/>
      <c r="HMR36" s="377"/>
      <c r="HMS36" s="377"/>
      <c r="HMT36" s="377"/>
      <c r="HMU36" s="377"/>
      <c r="HMV36" s="377"/>
      <c r="HMW36" s="377"/>
      <c r="HMX36" s="377"/>
      <c r="HMY36" s="377"/>
      <c r="HMZ36" s="377"/>
      <c r="HNA36" s="377"/>
      <c r="HNB36" s="377"/>
      <c r="HNC36" s="377"/>
      <c r="HND36" s="377"/>
      <c r="HNE36" s="377"/>
      <c r="HNF36" s="377"/>
      <c r="HNG36" s="377"/>
      <c r="HNH36" s="377"/>
      <c r="HNI36" s="377"/>
      <c r="HNJ36" s="377"/>
      <c r="HNK36" s="377"/>
      <c r="HNL36" s="377"/>
      <c r="HNM36" s="377"/>
      <c r="HNN36" s="377"/>
      <c r="HNO36" s="377"/>
      <c r="HNP36" s="377"/>
      <c r="HNQ36" s="377"/>
      <c r="HNR36" s="377"/>
      <c r="HNS36" s="377"/>
      <c r="HNT36" s="377"/>
      <c r="HNU36" s="377"/>
      <c r="HNV36" s="377"/>
      <c r="HNW36" s="377"/>
      <c r="HNX36" s="377"/>
      <c r="HNY36" s="377"/>
      <c r="HNZ36" s="377"/>
      <c r="HOA36" s="377"/>
      <c r="HOB36" s="377"/>
      <c r="HOC36" s="377"/>
      <c r="HOD36" s="377"/>
      <c r="HOE36" s="377"/>
      <c r="HOF36" s="377"/>
      <c r="HOG36" s="377"/>
      <c r="HOH36" s="377"/>
      <c r="HOI36" s="377"/>
      <c r="HOJ36" s="377"/>
      <c r="HOK36" s="377"/>
      <c r="HOL36" s="377"/>
      <c r="HOM36" s="377"/>
      <c r="HON36" s="377"/>
      <c r="HOO36" s="377"/>
      <c r="HOP36" s="377"/>
      <c r="HOQ36" s="377"/>
      <c r="HOR36" s="377"/>
      <c r="HOS36" s="377"/>
      <c r="HOT36" s="377"/>
      <c r="HOU36" s="377"/>
      <c r="HOV36" s="377"/>
      <c r="HOW36" s="377"/>
      <c r="HOX36" s="377"/>
      <c r="HOY36" s="377"/>
      <c r="HOZ36" s="377"/>
      <c r="HPA36" s="377"/>
      <c r="HPB36" s="377"/>
      <c r="HPC36" s="377"/>
      <c r="HPD36" s="377"/>
      <c r="HPE36" s="377"/>
      <c r="HPF36" s="377"/>
      <c r="HPG36" s="377"/>
      <c r="HPH36" s="377"/>
      <c r="HPI36" s="377"/>
      <c r="HPJ36" s="377"/>
      <c r="HPK36" s="377"/>
      <c r="HPL36" s="377"/>
      <c r="HPM36" s="377"/>
      <c r="HPN36" s="377"/>
      <c r="HPO36" s="377"/>
      <c r="HPP36" s="377"/>
      <c r="HPQ36" s="377"/>
      <c r="HPR36" s="377"/>
      <c r="HPS36" s="377"/>
      <c r="HPT36" s="377"/>
      <c r="HPU36" s="377"/>
      <c r="HPV36" s="377"/>
      <c r="HPW36" s="377"/>
      <c r="HPX36" s="377"/>
      <c r="HPY36" s="377"/>
      <c r="HPZ36" s="377"/>
      <c r="HQA36" s="377"/>
      <c r="HQB36" s="377"/>
      <c r="HQC36" s="377"/>
      <c r="HQD36" s="377"/>
      <c r="HQE36" s="377"/>
      <c r="HQF36" s="377"/>
      <c r="HQG36" s="377"/>
      <c r="HQH36" s="377"/>
      <c r="HQI36" s="377"/>
      <c r="HQJ36" s="377"/>
      <c r="HQK36" s="377"/>
      <c r="HQL36" s="377"/>
      <c r="HQM36" s="377"/>
      <c r="HQN36" s="377"/>
      <c r="HQO36" s="377"/>
      <c r="HQP36" s="377"/>
      <c r="HQQ36" s="377"/>
      <c r="HQR36" s="377"/>
      <c r="HQS36" s="377"/>
      <c r="HQT36" s="377"/>
      <c r="HQU36" s="377"/>
      <c r="HQV36" s="377"/>
      <c r="HQW36" s="377"/>
      <c r="HQX36" s="377"/>
      <c r="HQY36" s="377"/>
      <c r="HQZ36" s="377"/>
      <c r="HRA36" s="377"/>
      <c r="HRB36" s="377"/>
      <c r="HRC36" s="377"/>
      <c r="HRD36" s="377"/>
      <c r="HRE36" s="377"/>
      <c r="HRF36" s="377"/>
      <c r="HRG36" s="377"/>
      <c r="HRH36" s="377"/>
      <c r="HRI36" s="377"/>
      <c r="HRJ36" s="377"/>
      <c r="HRK36" s="377"/>
      <c r="HRL36" s="377"/>
      <c r="HRM36" s="377"/>
      <c r="HRN36" s="377"/>
      <c r="HRO36" s="377"/>
      <c r="HRP36" s="377"/>
      <c r="HRQ36" s="377"/>
      <c r="HRR36" s="377"/>
      <c r="HRS36" s="377"/>
      <c r="HRT36" s="377"/>
      <c r="HRU36" s="377"/>
      <c r="HRV36" s="377"/>
      <c r="HRW36" s="377"/>
      <c r="HRX36" s="377"/>
      <c r="HRY36" s="377"/>
      <c r="HRZ36" s="377"/>
      <c r="HSA36" s="377"/>
      <c r="HSB36" s="377"/>
      <c r="HSC36" s="377"/>
      <c r="HSD36" s="377"/>
      <c r="HSE36" s="377"/>
      <c r="HSF36" s="377"/>
      <c r="HSG36" s="377"/>
      <c r="HSH36" s="377"/>
      <c r="HSI36" s="377"/>
      <c r="HSJ36" s="377"/>
      <c r="HSK36" s="377"/>
      <c r="HSL36" s="377"/>
      <c r="HSM36" s="377"/>
      <c r="HSN36" s="377"/>
      <c r="HSO36" s="377"/>
      <c r="HSP36" s="377"/>
      <c r="HSQ36" s="377"/>
      <c r="HSR36" s="377"/>
      <c r="HSS36" s="377"/>
      <c r="HST36" s="377"/>
      <c r="HSU36" s="377"/>
      <c r="HSV36" s="377"/>
      <c r="HSW36" s="377"/>
      <c r="HSX36" s="377"/>
      <c r="HSY36" s="377"/>
      <c r="HSZ36" s="377"/>
      <c r="HTA36" s="377"/>
      <c r="HTB36" s="377"/>
      <c r="HTC36" s="377"/>
      <c r="HTD36" s="377"/>
      <c r="HTE36" s="377"/>
      <c r="HTF36" s="377"/>
      <c r="HTG36" s="377"/>
      <c r="HTH36" s="377"/>
      <c r="HTI36" s="377"/>
      <c r="HTJ36" s="377"/>
      <c r="HTK36" s="377"/>
      <c r="HTL36" s="377"/>
      <c r="HTM36" s="377"/>
      <c r="HTN36" s="377"/>
      <c r="HTO36" s="377"/>
      <c r="HTP36" s="377"/>
      <c r="HTQ36" s="377"/>
      <c r="HTR36" s="377"/>
      <c r="HTS36" s="377"/>
      <c r="HTT36" s="377"/>
      <c r="HTU36" s="377"/>
      <c r="HTV36" s="377"/>
      <c r="HTW36" s="377"/>
      <c r="HTX36" s="377"/>
      <c r="HTY36" s="377"/>
      <c r="HTZ36" s="377"/>
      <c r="HUA36" s="377"/>
      <c r="HUB36" s="377"/>
      <c r="HUC36" s="377"/>
      <c r="HUD36" s="377"/>
      <c r="HUE36" s="377"/>
      <c r="HUF36" s="377"/>
      <c r="HUG36" s="377"/>
      <c r="HUH36" s="377"/>
      <c r="HUI36" s="377"/>
      <c r="HUJ36" s="377"/>
      <c r="HUK36" s="377"/>
      <c r="HUL36" s="377"/>
      <c r="HUM36" s="377"/>
      <c r="HUN36" s="377"/>
      <c r="HUO36" s="377"/>
      <c r="HUP36" s="377"/>
      <c r="HUQ36" s="377"/>
      <c r="HUR36" s="377"/>
      <c r="HUS36" s="377"/>
      <c r="HUT36" s="377"/>
      <c r="HUU36" s="377"/>
      <c r="HUV36" s="377"/>
      <c r="HUW36" s="377"/>
      <c r="HUX36" s="377"/>
      <c r="HUY36" s="377"/>
      <c r="HUZ36" s="377"/>
      <c r="HVA36" s="377"/>
      <c r="HVB36" s="377"/>
      <c r="HVC36" s="377"/>
      <c r="HVD36" s="377"/>
      <c r="HVE36" s="377"/>
      <c r="HVF36" s="377"/>
      <c r="HVG36" s="377"/>
      <c r="HVH36" s="377"/>
      <c r="HVI36" s="377"/>
      <c r="HVJ36" s="377"/>
      <c r="HVK36" s="377"/>
      <c r="HVL36" s="377"/>
      <c r="HVM36" s="377"/>
      <c r="HVN36" s="377"/>
      <c r="HVO36" s="377"/>
      <c r="HVP36" s="377"/>
      <c r="HVQ36" s="377"/>
      <c r="HVR36" s="377"/>
      <c r="HVS36" s="377"/>
      <c r="HVT36" s="377"/>
      <c r="HVU36" s="377"/>
      <c r="HVV36" s="377"/>
      <c r="HVW36" s="377"/>
      <c r="HVX36" s="377"/>
      <c r="HVY36" s="377"/>
      <c r="HVZ36" s="377"/>
      <c r="HWA36" s="377"/>
      <c r="HWB36" s="377"/>
      <c r="HWC36" s="377"/>
      <c r="HWD36" s="377"/>
      <c r="HWE36" s="377"/>
      <c r="HWF36" s="377"/>
      <c r="HWG36" s="377"/>
      <c r="HWH36" s="377"/>
      <c r="HWI36" s="377"/>
      <c r="HWJ36" s="377"/>
      <c r="HWK36" s="377"/>
      <c r="HWL36" s="377"/>
      <c r="HWM36" s="377"/>
      <c r="HWN36" s="377"/>
      <c r="HWO36" s="377"/>
      <c r="HWP36" s="377"/>
      <c r="HWQ36" s="377"/>
      <c r="HWR36" s="377"/>
      <c r="HWS36" s="377"/>
      <c r="HWT36" s="377"/>
      <c r="HWU36" s="377"/>
      <c r="HWV36" s="377"/>
      <c r="HWW36" s="377"/>
      <c r="HWX36" s="377"/>
      <c r="HWY36" s="377"/>
      <c r="HWZ36" s="377"/>
      <c r="HXA36" s="377"/>
      <c r="HXB36" s="377"/>
      <c r="HXC36" s="377"/>
      <c r="HXD36" s="377"/>
      <c r="HXE36" s="377"/>
      <c r="HXF36" s="377"/>
      <c r="HXG36" s="377"/>
      <c r="HXH36" s="377"/>
      <c r="HXI36" s="377"/>
      <c r="HXJ36" s="377"/>
      <c r="HXK36" s="377"/>
      <c r="HXL36" s="377"/>
      <c r="HXM36" s="377"/>
      <c r="HXN36" s="377"/>
      <c r="HXO36" s="377"/>
      <c r="HXP36" s="377"/>
      <c r="HXQ36" s="377"/>
      <c r="HXR36" s="377"/>
      <c r="HXS36" s="377"/>
      <c r="HXT36" s="377"/>
      <c r="HXU36" s="377"/>
      <c r="HXV36" s="377"/>
      <c r="HXW36" s="377"/>
      <c r="HXX36" s="377"/>
      <c r="HXY36" s="377"/>
      <c r="HXZ36" s="377"/>
      <c r="HYA36" s="377"/>
      <c r="HYB36" s="377"/>
      <c r="HYC36" s="377"/>
      <c r="HYD36" s="377"/>
      <c r="HYE36" s="377"/>
      <c r="HYF36" s="377"/>
      <c r="HYG36" s="377"/>
      <c r="HYH36" s="377"/>
      <c r="HYI36" s="377"/>
      <c r="HYJ36" s="377"/>
      <c r="HYK36" s="377"/>
      <c r="HYL36" s="377"/>
      <c r="HYM36" s="377"/>
      <c r="HYN36" s="377"/>
      <c r="HYO36" s="377"/>
      <c r="HYP36" s="377"/>
      <c r="HYQ36" s="377"/>
      <c r="HYR36" s="377"/>
      <c r="HYS36" s="377"/>
      <c r="HYT36" s="377"/>
      <c r="HYU36" s="377"/>
      <c r="HYV36" s="377"/>
      <c r="HYW36" s="377"/>
      <c r="HYX36" s="377"/>
      <c r="HYY36" s="377"/>
      <c r="HYZ36" s="377"/>
      <c r="HZA36" s="377"/>
      <c r="HZB36" s="377"/>
      <c r="HZC36" s="377"/>
      <c r="HZD36" s="377"/>
      <c r="HZE36" s="377"/>
      <c r="HZF36" s="377"/>
      <c r="HZG36" s="377"/>
      <c r="HZH36" s="377"/>
      <c r="HZI36" s="377"/>
      <c r="HZJ36" s="377"/>
      <c r="HZK36" s="377"/>
      <c r="HZL36" s="377"/>
      <c r="HZM36" s="377"/>
      <c r="HZN36" s="377"/>
      <c r="HZO36" s="377"/>
      <c r="HZP36" s="377"/>
      <c r="HZQ36" s="377"/>
      <c r="HZR36" s="377"/>
      <c r="HZS36" s="377"/>
      <c r="HZT36" s="377"/>
      <c r="HZU36" s="377"/>
      <c r="HZV36" s="377"/>
      <c r="HZW36" s="377"/>
      <c r="HZX36" s="377"/>
      <c r="HZY36" s="377"/>
      <c r="HZZ36" s="377"/>
      <c r="IAA36" s="377"/>
      <c r="IAB36" s="377"/>
      <c r="IAC36" s="377"/>
      <c r="IAD36" s="377"/>
      <c r="IAE36" s="377"/>
      <c r="IAF36" s="377"/>
      <c r="IAG36" s="377"/>
      <c r="IAH36" s="377"/>
      <c r="IAI36" s="377"/>
      <c r="IAJ36" s="377"/>
      <c r="IAK36" s="377"/>
      <c r="IAL36" s="377"/>
      <c r="IAM36" s="377"/>
      <c r="IAN36" s="377"/>
      <c r="IAO36" s="377"/>
      <c r="IAP36" s="377"/>
      <c r="IAQ36" s="377"/>
      <c r="IAR36" s="377"/>
      <c r="IAS36" s="377"/>
      <c r="IAT36" s="377"/>
      <c r="IAU36" s="377"/>
      <c r="IAV36" s="377"/>
      <c r="IAW36" s="377"/>
      <c r="IAX36" s="377"/>
      <c r="IAY36" s="377"/>
      <c r="IAZ36" s="377"/>
      <c r="IBA36" s="377"/>
      <c r="IBB36" s="377"/>
      <c r="IBC36" s="377"/>
      <c r="IBD36" s="377"/>
      <c r="IBE36" s="377"/>
      <c r="IBF36" s="377"/>
      <c r="IBG36" s="377"/>
      <c r="IBH36" s="377"/>
      <c r="IBI36" s="377"/>
      <c r="IBJ36" s="377"/>
      <c r="IBK36" s="377"/>
      <c r="IBL36" s="377"/>
      <c r="IBM36" s="377"/>
      <c r="IBN36" s="377"/>
      <c r="IBO36" s="377"/>
      <c r="IBP36" s="377"/>
      <c r="IBQ36" s="377"/>
      <c r="IBR36" s="377"/>
      <c r="IBS36" s="377"/>
      <c r="IBT36" s="377"/>
      <c r="IBU36" s="377"/>
      <c r="IBV36" s="377"/>
      <c r="IBW36" s="377"/>
      <c r="IBX36" s="377"/>
      <c r="IBY36" s="377"/>
      <c r="IBZ36" s="377"/>
      <c r="ICA36" s="377"/>
      <c r="ICB36" s="377"/>
      <c r="ICC36" s="377"/>
      <c r="ICD36" s="377"/>
      <c r="ICE36" s="377"/>
      <c r="ICF36" s="377"/>
      <c r="ICG36" s="377"/>
      <c r="ICH36" s="377"/>
      <c r="ICI36" s="377"/>
      <c r="ICJ36" s="377"/>
      <c r="ICK36" s="377"/>
      <c r="ICL36" s="377"/>
      <c r="ICM36" s="377"/>
      <c r="ICN36" s="377"/>
      <c r="ICO36" s="377"/>
      <c r="ICP36" s="377"/>
      <c r="ICQ36" s="377"/>
      <c r="ICR36" s="377"/>
      <c r="ICS36" s="377"/>
      <c r="ICT36" s="377"/>
      <c r="ICU36" s="377"/>
      <c r="ICV36" s="377"/>
      <c r="ICW36" s="377"/>
      <c r="ICX36" s="377"/>
      <c r="ICY36" s="377"/>
      <c r="ICZ36" s="377"/>
      <c r="IDA36" s="377"/>
      <c r="IDB36" s="377"/>
      <c r="IDC36" s="377"/>
      <c r="IDD36" s="377"/>
      <c r="IDE36" s="377"/>
      <c r="IDF36" s="377"/>
      <c r="IDG36" s="377"/>
      <c r="IDH36" s="377"/>
      <c r="IDI36" s="377"/>
      <c r="IDJ36" s="377"/>
      <c r="IDK36" s="377"/>
      <c r="IDL36" s="377"/>
      <c r="IDM36" s="377"/>
      <c r="IDN36" s="377"/>
      <c r="IDO36" s="377"/>
      <c r="IDP36" s="377"/>
      <c r="IDQ36" s="377"/>
      <c r="IDR36" s="377"/>
      <c r="IDS36" s="377"/>
      <c r="IDT36" s="377"/>
      <c r="IDU36" s="377"/>
      <c r="IDV36" s="377"/>
      <c r="IDW36" s="377"/>
      <c r="IDX36" s="377"/>
      <c r="IDY36" s="377"/>
      <c r="IDZ36" s="377"/>
      <c r="IEA36" s="377"/>
      <c r="IEB36" s="377"/>
      <c r="IEC36" s="377"/>
      <c r="IED36" s="377"/>
      <c r="IEE36" s="377"/>
      <c r="IEF36" s="377"/>
      <c r="IEG36" s="377"/>
      <c r="IEH36" s="377"/>
      <c r="IEI36" s="377"/>
      <c r="IEJ36" s="377"/>
      <c r="IEK36" s="377"/>
      <c r="IEL36" s="377"/>
      <c r="IEM36" s="377"/>
      <c r="IEN36" s="377"/>
      <c r="IEO36" s="377"/>
      <c r="IEP36" s="377"/>
      <c r="IEQ36" s="377"/>
      <c r="IER36" s="377"/>
      <c r="IES36" s="377"/>
      <c r="IET36" s="377"/>
      <c r="IEU36" s="377"/>
      <c r="IEV36" s="377"/>
      <c r="IEW36" s="377"/>
      <c r="IEX36" s="377"/>
      <c r="IEY36" s="377"/>
      <c r="IEZ36" s="377"/>
      <c r="IFA36" s="377"/>
      <c r="IFB36" s="377"/>
      <c r="IFC36" s="377"/>
      <c r="IFD36" s="377"/>
      <c r="IFE36" s="377"/>
      <c r="IFF36" s="377"/>
      <c r="IFG36" s="377"/>
      <c r="IFH36" s="377"/>
      <c r="IFI36" s="377"/>
      <c r="IFJ36" s="377"/>
      <c r="IFK36" s="377"/>
      <c r="IFL36" s="377"/>
      <c r="IFM36" s="377"/>
      <c r="IFN36" s="377"/>
      <c r="IFO36" s="377"/>
      <c r="IFP36" s="377"/>
      <c r="IFQ36" s="377"/>
      <c r="IFR36" s="377"/>
      <c r="IFS36" s="377"/>
      <c r="IFT36" s="377"/>
      <c r="IFU36" s="377"/>
      <c r="IFV36" s="377"/>
      <c r="IFW36" s="377"/>
      <c r="IFX36" s="377"/>
      <c r="IFY36" s="377"/>
      <c r="IFZ36" s="377"/>
      <c r="IGA36" s="377"/>
      <c r="IGB36" s="377"/>
      <c r="IGC36" s="377"/>
      <c r="IGD36" s="377"/>
      <c r="IGE36" s="377"/>
      <c r="IGF36" s="377"/>
      <c r="IGG36" s="377"/>
      <c r="IGH36" s="377"/>
      <c r="IGI36" s="377"/>
      <c r="IGJ36" s="377"/>
      <c r="IGK36" s="377"/>
      <c r="IGL36" s="377"/>
      <c r="IGM36" s="377"/>
      <c r="IGN36" s="377"/>
      <c r="IGO36" s="377"/>
      <c r="IGP36" s="377"/>
      <c r="IGQ36" s="377"/>
      <c r="IGR36" s="377"/>
      <c r="IGS36" s="377"/>
      <c r="IGT36" s="377"/>
      <c r="IGU36" s="377"/>
      <c r="IGV36" s="377"/>
      <c r="IGW36" s="377"/>
      <c r="IGX36" s="377"/>
      <c r="IGY36" s="377"/>
      <c r="IGZ36" s="377"/>
      <c r="IHA36" s="377"/>
      <c r="IHB36" s="377"/>
      <c r="IHC36" s="377"/>
      <c r="IHD36" s="377"/>
      <c r="IHE36" s="377"/>
      <c r="IHF36" s="377"/>
      <c r="IHG36" s="377"/>
      <c r="IHH36" s="377"/>
      <c r="IHI36" s="377"/>
      <c r="IHJ36" s="377"/>
      <c r="IHK36" s="377"/>
      <c r="IHL36" s="377"/>
      <c r="IHM36" s="377"/>
      <c r="IHN36" s="377"/>
      <c r="IHO36" s="377"/>
      <c r="IHP36" s="377"/>
      <c r="IHQ36" s="377"/>
      <c r="IHR36" s="377"/>
      <c r="IHS36" s="377"/>
      <c r="IHT36" s="377"/>
      <c r="IHU36" s="377"/>
      <c r="IHV36" s="377"/>
      <c r="IHW36" s="377"/>
      <c r="IHX36" s="377"/>
      <c r="IHY36" s="377"/>
      <c r="IHZ36" s="377"/>
      <c r="IIA36" s="377"/>
      <c r="IIB36" s="377"/>
      <c r="IIC36" s="377"/>
      <c r="IID36" s="377"/>
      <c r="IIE36" s="377"/>
      <c r="IIF36" s="377"/>
      <c r="IIG36" s="377"/>
      <c r="IIH36" s="377"/>
      <c r="III36" s="377"/>
      <c r="IIJ36" s="377"/>
      <c r="IIK36" s="377"/>
      <c r="IIL36" s="377"/>
      <c r="IIM36" s="377"/>
      <c r="IIN36" s="377"/>
      <c r="IIO36" s="377"/>
      <c r="IIP36" s="377"/>
      <c r="IIQ36" s="377"/>
      <c r="IIR36" s="377"/>
      <c r="IIS36" s="377"/>
      <c r="IIT36" s="377"/>
      <c r="IIU36" s="377"/>
      <c r="IIV36" s="377"/>
      <c r="IIW36" s="377"/>
      <c r="IIX36" s="377"/>
      <c r="IIY36" s="377"/>
      <c r="IIZ36" s="377"/>
      <c r="IJA36" s="377"/>
      <c r="IJB36" s="377"/>
      <c r="IJC36" s="377"/>
      <c r="IJD36" s="377"/>
      <c r="IJE36" s="377"/>
      <c r="IJF36" s="377"/>
      <c r="IJG36" s="377"/>
      <c r="IJH36" s="377"/>
      <c r="IJI36" s="377"/>
      <c r="IJJ36" s="377"/>
      <c r="IJK36" s="377"/>
      <c r="IJL36" s="377"/>
      <c r="IJM36" s="377"/>
      <c r="IJN36" s="377"/>
      <c r="IJO36" s="377"/>
      <c r="IJP36" s="377"/>
      <c r="IJQ36" s="377"/>
      <c r="IJR36" s="377"/>
      <c r="IJS36" s="377"/>
      <c r="IJT36" s="377"/>
      <c r="IJU36" s="377"/>
      <c r="IJV36" s="377"/>
      <c r="IJW36" s="377"/>
      <c r="IJX36" s="377"/>
      <c r="IJY36" s="377"/>
      <c r="IJZ36" s="377"/>
      <c r="IKA36" s="377"/>
      <c r="IKB36" s="377"/>
      <c r="IKC36" s="377"/>
      <c r="IKD36" s="377"/>
      <c r="IKE36" s="377"/>
      <c r="IKF36" s="377"/>
      <c r="IKG36" s="377"/>
      <c r="IKH36" s="377"/>
      <c r="IKI36" s="377"/>
      <c r="IKJ36" s="377"/>
      <c r="IKK36" s="377"/>
      <c r="IKL36" s="377"/>
      <c r="IKM36" s="377"/>
      <c r="IKN36" s="377"/>
      <c r="IKO36" s="377"/>
      <c r="IKP36" s="377"/>
      <c r="IKQ36" s="377"/>
      <c r="IKR36" s="377"/>
      <c r="IKS36" s="377"/>
      <c r="IKT36" s="377"/>
      <c r="IKU36" s="377"/>
      <c r="IKV36" s="377"/>
      <c r="IKW36" s="377"/>
      <c r="IKX36" s="377"/>
      <c r="IKY36" s="377"/>
      <c r="IKZ36" s="377"/>
      <c r="ILA36" s="377"/>
      <c r="ILB36" s="377"/>
      <c r="ILC36" s="377"/>
      <c r="ILD36" s="377"/>
      <c r="ILE36" s="377"/>
      <c r="ILF36" s="377"/>
      <c r="ILG36" s="377"/>
      <c r="ILH36" s="377"/>
      <c r="ILI36" s="377"/>
      <c r="ILJ36" s="377"/>
      <c r="ILK36" s="377"/>
      <c r="ILL36" s="377"/>
      <c r="ILM36" s="377"/>
      <c r="ILN36" s="377"/>
      <c r="ILO36" s="377"/>
      <c r="ILP36" s="377"/>
      <c r="ILQ36" s="377"/>
      <c r="ILR36" s="377"/>
      <c r="ILS36" s="377"/>
      <c r="ILT36" s="377"/>
      <c r="ILU36" s="377"/>
      <c r="ILV36" s="377"/>
      <c r="ILW36" s="377"/>
      <c r="ILX36" s="377"/>
      <c r="ILY36" s="377"/>
      <c r="ILZ36" s="377"/>
      <c r="IMA36" s="377"/>
      <c r="IMB36" s="377"/>
      <c r="IMC36" s="377"/>
      <c r="IMD36" s="377"/>
      <c r="IME36" s="377"/>
      <c r="IMF36" s="377"/>
      <c r="IMG36" s="377"/>
      <c r="IMH36" s="377"/>
      <c r="IMI36" s="377"/>
      <c r="IMJ36" s="377"/>
      <c r="IMK36" s="377"/>
      <c r="IML36" s="377"/>
      <c r="IMM36" s="377"/>
      <c r="IMN36" s="377"/>
      <c r="IMO36" s="377"/>
      <c r="IMP36" s="377"/>
      <c r="IMQ36" s="377"/>
      <c r="IMR36" s="377"/>
      <c r="IMS36" s="377"/>
      <c r="IMT36" s="377"/>
      <c r="IMU36" s="377"/>
      <c r="IMV36" s="377"/>
      <c r="IMW36" s="377"/>
      <c r="IMX36" s="377"/>
      <c r="IMY36" s="377"/>
      <c r="IMZ36" s="377"/>
      <c r="INA36" s="377"/>
      <c r="INB36" s="377"/>
      <c r="INC36" s="377"/>
      <c r="IND36" s="377"/>
      <c r="INE36" s="377"/>
      <c r="INF36" s="377"/>
      <c r="ING36" s="377"/>
      <c r="INH36" s="377"/>
      <c r="INI36" s="377"/>
      <c r="INJ36" s="377"/>
      <c r="INK36" s="377"/>
      <c r="INL36" s="377"/>
      <c r="INM36" s="377"/>
      <c r="INN36" s="377"/>
      <c r="INO36" s="377"/>
      <c r="INP36" s="377"/>
      <c r="INQ36" s="377"/>
      <c r="INR36" s="377"/>
      <c r="INS36" s="377"/>
      <c r="INT36" s="377"/>
      <c r="INU36" s="377"/>
      <c r="INV36" s="377"/>
      <c r="INW36" s="377"/>
      <c r="INX36" s="377"/>
      <c r="INY36" s="377"/>
      <c r="INZ36" s="377"/>
      <c r="IOA36" s="377"/>
      <c r="IOB36" s="377"/>
      <c r="IOC36" s="377"/>
      <c r="IOD36" s="377"/>
      <c r="IOE36" s="377"/>
      <c r="IOF36" s="377"/>
      <c r="IOG36" s="377"/>
      <c r="IOH36" s="377"/>
      <c r="IOI36" s="377"/>
      <c r="IOJ36" s="377"/>
      <c r="IOK36" s="377"/>
      <c r="IOL36" s="377"/>
      <c r="IOM36" s="377"/>
      <c r="ION36" s="377"/>
      <c r="IOO36" s="377"/>
      <c r="IOP36" s="377"/>
      <c r="IOQ36" s="377"/>
      <c r="IOR36" s="377"/>
      <c r="IOS36" s="377"/>
      <c r="IOT36" s="377"/>
      <c r="IOU36" s="377"/>
      <c r="IOV36" s="377"/>
      <c r="IOW36" s="377"/>
      <c r="IOX36" s="377"/>
      <c r="IOY36" s="377"/>
      <c r="IOZ36" s="377"/>
      <c r="IPA36" s="377"/>
      <c r="IPB36" s="377"/>
      <c r="IPC36" s="377"/>
      <c r="IPD36" s="377"/>
      <c r="IPE36" s="377"/>
      <c r="IPF36" s="377"/>
      <c r="IPG36" s="377"/>
      <c r="IPH36" s="377"/>
      <c r="IPI36" s="377"/>
      <c r="IPJ36" s="377"/>
      <c r="IPK36" s="377"/>
      <c r="IPL36" s="377"/>
      <c r="IPM36" s="377"/>
      <c r="IPN36" s="377"/>
      <c r="IPO36" s="377"/>
      <c r="IPP36" s="377"/>
      <c r="IPQ36" s="377"/>
      <c r="IPR36" s="377"/>
      <c r="IPS36" s="377"/>
      <c r="IPT36" s="377"/>
      <c r="IPU36" s="377"/>
      <c r="IPV36" s="377"/>
      <c r="IPW36" s="377"/>
      <c r="IPX36" s="377"/>
      <c r="IPY36" s="377"/>
      <c r="IPZ36" s="377"/>
      <c r="IQA36" s="377"/>
      <c r="IQB36" s="377"/>
      <c r="IQC36" s="377"/>
      <c r="IQD36" s="377"/>
      <c r="IQE36" s="377"/>
      <c r="IQF36" s="377"/>
      <c r="IQG36" s="377"/>
      <c r="IQH36" s="377"/>
      <c r="IQI36" s="377"/>
      <c r="IQJ36" s="377"/>
      <c r="IQK36" s="377"/>
      <c r="IQL36" s="377"/>
      <c r="IQM36" s="377"/>
      <c r="IQN36" s="377"/>
      <c r="IQO36" s="377"/>
      <c r="IQP36" s="377"/>
      <c r="IQQ36" s="377"/>
      <c r="IQR36" s="377"/>
      <c r="IQS36" s="377"/>
      <c r="IQT36" s="377"/>
      <c r="IQU36" s="377"/>
      <c r="IQV36" s="377"/>
      <c r="IQW36" s="377"/>
      <c r="IQX36" s="377"/>
      <c r="IQY36" s="377"/>
      <c r="IQZ36" s="377"/>
      <c r="IRA36" s="377"/>
      <c r="IRB36" s="377"/>
      <c r="IRC36" s="377"/>
      <c r="IRD36" s="377"/>
      <c r="IRE36" s="377"/>
      <c r="IRF36" s="377"/>
      <c r="IRG36" s="377"/>
      <c r="IRH36" s="377"/>
      <c r="IRI36" s="377"/>
      <c r="IRJ36" s="377"/>
      <c r="IRK36" s="377"/>
      <c r="IRL36" s="377"/>
      <c r="IRM36" s="377"/>
      <c r="IRN36" s="377"/>
      <c r="IRO36" s="377"/>
      <c r="IRP36" s="377"/>
      <c r="IRQ36" s="377"/>
      <c r="IRR36" s="377"/>
      <c r="IRS36" s="377"/>
      <c r="IRT36" s="377"/>
      <c r="IRU36" s="377"/>
      <c r="IRV36" s="377"/>
      <c r="IRW36" s="377"/>
      <c r="IRX36" s="377"/>
      <c r="IRY36" s="377"/>
      <c r="IRZ36" s="377"/>
      <c r="ISA36" s="377"/>
      <c r="ISB36" s="377"/>
      <c r="ISC36" s="377"/>
      <c r="ISD36" s="377"/>
      <c r="ISE36" s="377"/>
      <c r="ISF36" s="377"/>
      <c r="ISG36" s="377"/>
      <c r="ISH36" s="377"/>
      <c r="ISI36" s="377"/>
      <c r="ISJ36" s="377"/>
      <c r="ISK36" s="377"/>
      <c r="ISL36" s="377"/>
      <c r="ISM36" s="377"/>
      <c r="ISN36" s="377"/>
      <c r="ISO36" s="377"/>
      <c r="ISP36" s="377"/>
      <c r="ISQ36" s="377"/>
      <c r="ISR36" s="377"/>
      <c r="ISS36" s="377"/>
      <c r="IST36" s="377"/>
      <c r="ISU36" s="377"/>
      <c r="ISV36" s="377"/>
      <c r="ISW36" s="377"/>
      <c r="ISX36" s="377"/>
      <c r="ISY36" s="377"/>
      <c r="ISZ36" s="377"/>
      <c r="ITA36" s="377"/>
      <c r="ITB36" s="377"/>
      <c r="ITC36" s="377"/>
      <c r="ITD36" s="377"/>
      <c r="ITE36" s="377"/>
      <c r="ITF36" s="377"/>
      <c r="ITG36" s="377"/>
      <c r="ITH36" s="377"/>
      <c r="ITI36" s="377"/>
      <c r="ITJ36" s="377"/>
      <c r="ITK36" s="377"/>
      <c r="ITL36" s="377"/>
      <c r="ITM36" s="377"/>
      <c r="ITN36" s="377"/>
      <c r="ITO36" s="377"/>
      <c r="ITP36" s="377"/>
      <c r="ITQ36" s="377"/>
      <c r="ITR36" s="377"/>
      <c r="ITS36" s="377"/>
      <c r="ITT36" s="377"/>
      <c r="ITU36" s="377"/>
      <c r="ITV36" s="377"/>
      <c r="ITW36" s="377"/>
      <c r="ITX36" s="377"/>
      <c r="ITY36" s="377"/>
      <c r="ITZ36" s="377"/>
      <c r="IUA36" s="377"/>
      <c r="IUB36" s="377"/>
      <c r="IUC36" s="377"/>
      <c r="IUD36" s="377"/>
      <c r="IUE36" s="377"/>
      <c r="IUF36" s="377"/>
      <c r="IUG36" s="377"/>
      <c r="IUH36" s="377"/>
      <c r="IUI36" s="377"/>
      <c r="IUJ36" s="377"/>
      <c r="IUK36" s="377"/>
      <c r="IUL36" s="377"/>
      <c r="IUM36" s="377"/>
      <c r="IUN36" s="377"/>
      <c r="IUO36" s="377"/>
      <c r="IUP36" s="377"/>
      <c r="IUQ36" s="377"/>
      <c r="IUR36" s="377"/>
      <c r="IUS36" s="377"/>
      <c r="IUT36" s="377"/>
      <c r="IUU36" s="377"/>
      <c r="IUV36" s="377"/>
      <c r="IUW36" s="377"/>
      <c r="IUX36" s="377"/>
      <c r="IUY36" s="377"/>
      <c r="IUZ36" s="377"/>
      <c r="IVA36" s="377"/>
      <c r="IVB36" s="377"/>
      <c r="IVC36" s="377"/>
      <c r="IVD36" s="377"/>
      <c r="IVE36" s="377"/>
      <c r="IVF36" s="377"/>
      <c r="IVG36" s="377"/>
      <c r="IVH36" s="377"/>
      <c r="IVI36" s="377"/>
      <c r="IVJ36" s="377"/>
      <c r="IVK36" s="377"/>
      <c r="IVL36" s="377"/>
      <c r="IVM36" s="377"/>
      <c r="IVN36" s="377"/>
      <c r="IVO36" s="377"/>
      <c r="IVP36" s="377"/>
      <c r="IVQ36" s="377"/>
      <c r="IVR36" s="377"/>
      <c r="IVS36" s="377"/>
      <c r="IVT36" s="377"/>
      <c r="IVU36" s="377"/>
      <c r="IVV36" s="377"/>
      <c r="IVW36" s="377"/>
      <c r="IVX36" s="377"/>
      <c r="IVY36" s="377"/>
      <c r="IVZ36" s="377"/>
      <c r="IWA36" s="377"/>
      <c r="IWB36" s="377"/>
      <c r="IWC36" s="377"/>
      <c r="IWD36" s="377"/>
      <c r="IWE36" s="377"/>
      <c r="IWF36" s="377"/>
      <c r="IWG36" s="377"/>
      <c r="IWH36" s="377"/>
      <c r="IWI36" s="377"/>
      <c r="IWJ36" s="377"/>
      <c r="IWK36" s="377"/>
      <c r="IWL36" s="377"/>
      <c r="IWM36" s="377"/>
      <c r="IWN36" s="377"/>
      <c r="IWO36" s="377"/>
      <c r="IWP36" s="377"/>
      <c r="IWQ36" s="377"/>
      <c r="IWR36" s="377"/>
      <c r="IWS36" s="377"/>
      <c r="IWT36" s="377"/>
      <c r="IWU36" s="377"/>
      <c r="IWV36" s="377"/>
      <c r="IWW36" s="377"/>
      <c r="IWX36" s="377"/>
      <c r="IWY36" s="377"/>
      <c r="IWZ36" s="377"/>
      <c r="IXA36" s="377"/>
      <c r="IXB36" s="377"/>
      <c r="IXC36" s="377"/>
      <c r="IXD36" s="377"/>
      <c r="IXE36" s="377"/>
      <c r="IXF36" s="377"/>
      <c r="IXG36" s="377"/>
      <c r="IXH36" s="377"/>
      <c r="IXI36" s="377"/>
      <c r="IXJ36" s="377"/>
      <c r="IXK36" s="377"/>
      <c r="IXL36" s="377"/>
      <c r="IXM36" s="377"/>
      <c r="IXN36" s="377"/>
      <c r="IXO36" s="377"/>
      <c r="IXP36" s="377"/>
      <c r="IXQ36" s="377"/>
      <c r="IXR36" s="377"/>
      <c r="IXS36" s="377"/>
      <c r="IXT36" s="377"/>
      <c r="IXU36" s="377"/>
      <c r="IXV36" s="377"/>
      <c r="IXW36" s="377"/>
      <c r="IXX36" s="377"/>
      <c r="IXY36" s="377"/>
      <c r="IXZ36" s="377"/>
      <c r="IYA36" s="377"/>
      <c r="IYB36" s="377"/>
      <c r="IYC36" s="377"/>
      <c r="IYD36" s="377"/>
      <c r="IYE36" s="377"/>
      <c r="IYF36" s="377"/>
      <c r="IYG36" s="377"/>
      <c r="IYH36" s="377"/>
      <c r="IYI36" s="377"/>
      <c r="IYJ36" s="377"/>
      <c r="IYK36" s="377"/>
      <c r="IYL36" s="377"/>
      <c r="IYM36" s="377"/>
      <c r="IYN36" s="377"/>
      <c r="IYO36" s="377"/>
      <c r="IYP36" s="377"/>
      <c r="IYQ36" s="377"/>
      <c r="IYR36" s="377"/>
      <c r="IYS36" s="377"/>
      <c r="IYT36" s="377"/>
      <c r="IYU36" s="377"/>
      <c r="IYV36" s="377"/>
      <c r="IYW36" s="377"/>
      <c r="IYX36" s="377"/>
      <c r="IYY36" s="377"/>
      <c r="IYZ36" s="377"/>
      <c r="IZA36" s="377"/>
      <c r="IZB36" s="377"/>
      <c r="IZC36" s="377"/>
      <c r="IZD36" s="377"/>
      <c r="IZE36" s="377"/>
      <c r="IZF36" s="377"/>
      <c r="IZG36" s="377"/>
      <c r="IZH36" s="377"/>
      <c r="IZI36" s="377"/>
      <c r="IZJ36" s="377"/>
      <c r="IZK36" s="377"/>
      <c r="IZL36" s="377"/>
      <c r="IZM36" s="377"/>
      <c r="IZN36" s="377"/>
      <c r="IZO36" s="377"/>
      <c r="IZP36" s="377"/>
      <c r="IZQ36" s="377"/>
      <c r="IZR36" s="377"/>
      <c r="IZS36" s="377"/>
      <c r="IZT36" s="377"/>
      <c r="IZU36" s="377"/>
      <c r="IZV36" s="377"/>
      <c r="IZW36" s="377"/>
      <c r="IZX36" s="377"/>
      <c r="IZY36" s="377"/>
      <c r="IZZ36" s="377"/>
      <c r="JAA36" s="377"/>
      <c r="JAB36" s="377"/>
      <c r="JAC36" s="377"/>
      <c r="JAD36" s="377"/>
      <c r="JAE36" s="377"/>
      <c r="JAF36" s="377"/>
      <c r="JAG36" s="377"/>
      <c r="JAH36" s="377"/>
      <c r="JAI36" s="377"/>
      <c r="JAJ36" s="377"/>
      <c r="JAK36" s="377"/>
      <c r="JAL36" s="377"/>
      <c r="JAM36" s="377"/>
      <c r="JAN36" s="377"/>
      <c r="JAO36" s="377"/>
      <c r="JAP36" s="377"/>
      <c r="JAQ36" s="377"/>
      <c r="JAR36" s="377"/>
      <c r="JAS36" s="377"/>
      <c r="JAT36" s="377"/>
      <c r="JAU36" s="377"/>
      <c r="JAV36" s="377"/>
      <c r="JAW36" s="377"/>
      <c r="JAX36" s="377"/>
      <c r="JAY36" s="377"/>
      <c r="JAZ36" s="377"/>
      <c r="JBA36" s="377"/>
      <c r="JBB36" s="377"/>
      <c r="JBC36" s="377"/>
      <c r="JBD36" s="377"/>
      <c r="JBE36" s="377"/>
      <c r="JBF36" s="377"/>
      <c r="JBG36" s="377"/>
      <c r="JBH36" s="377"/>
      <c r="JBI36" s="377"/>
      <c r="JBJ36" s="377"/>
      <c r="JBK36" s="377"/>
      <c r="JBL36" s="377"/>
      <c r="JBM36" s="377"/>
      <c r="JBN36" s="377"/>
      <c r="JBO36" s="377"/>
      <c r="JBP36" s="377"/>
      <c r="JBQ36" s="377"/>
      <c r="JBR36" s="377"/>
      <c r="JBS36" s="377"/>
      <c r="JBT36" s="377"/>
      <c r="JBU36" s="377"/>
      <c r="JBV36" s="377"/>
      <c r="JBW36" s="377"/>
      <c r="JBX36" s="377"/>
      <c r="JBY36" s="377"/>
      <c r="JBZ36" s="377"/>
      <c r="JCA36" s="377"/>
      <c r="JCB36" s="377"/>
      <c r="JCC36" s="377"/>
      <c r="JCD36" s="377"/>
      <c r="JCE36" s="377"/>
      <c r="JCF36" s="377"/>
      <c r="JCG36" s="377"/>
      <c r="JCH36" s="377"/>
      <c r="JCI36" s="377"/>
      <c r="JCJ36" s="377"/>
      <c r="JCK36" s="377"/>
      <c r="JCL36" s="377"/>
      <c r="JCM36" s="377"/>
      <c r="JCN36" s="377"/>
      <c r="JCO36" s="377"/>
      <c r="JCP36" s="377"/>
      <c r="JCQ36" s="377"/>
      <c r="JCR36" s="377"/>
      <c r="JCS36" s="377"/>
      <c r="JCT36" s="377"/>
      <c r="JCU36" s="377"/>
      <c r="JCV36" s="377"/>
      <c r="JCW36" s="377"/>
      <c r="JCX36" s="377"/>
      <c r="JCY36" s="377"/>
      <c r="JCZ36" s="377"/>
      <c r="JDA36" s="377"/>
      <c r="JDB36" s="377"/>
      <c r="JDC36" s="377"/>
      <c r="JDD36" s="377"/>
      <c r="JDE36" s="377"/>
      <c r="JDF36" s="377"/>
      <c r="JDG36" s="377"/>
      <c r="JDH36" s="377"/>
      <c r="JDI36" s="377"/>
      <c r="JDJ36" s="377"/>
      <c r="JDK36" s="377"/>
      <c r="JDL36" s="377"/>
      <c r="JDM36" s="377"/>
      <c r="JDN36" s="377"/>
      <c r="JDO36" s="377"/>
      <c r="JDP36" s="377"/>
      <c r="JDQ36" s="377"/>
      <c r="JDR36" s="377"/>
      <c r="JDS36" s="377"/>
      <c r="JDT36" s="377"/>
      <c r="JDU36" s="377"/>
      <c r="JDV36" s="377"/>
      <c r="JDW36" s="377"/>
      <c r="JDX36" s="377"/>
      <c r="JDY36" s="377"/>
      <c r="JDZ36" s="377"/>
      <c r="JEA36" s="377"/>
      <c r="JEB36" s="377"/>
      <c r="JEC36" s="377"/>
      <c r="JED36" s="377"/>
      <c r="JEE36" s="377"/>
      <c r="JEF36" s="377"/>
      <c r="JEG36" s="377"/>
      <c r="JEH36" s="377"/>
      <c r="JEI36" s="377"/>
      <c r="JEJ36" s="377"/>
      <c r="JEK36" s="377"/>
      <c r="JEL36" s="377"/>
      <c r="JEM36" s="377"/>
      <c r="JEN36" s="377"/>
      <c r="JEO36" s="377"/>
      <c r="JEP36" s="377"/>
      <c r="JEQ36" s="377"/>
      <c r="JER36" s="377"/>
      <c r="JES36" s="377"/>
      <c r="JET36" s="377"/>
      <c r="JEU36" s="377"/>
      <c r="JEV36" s="377"/>
      <c r="JEW36" s="377"/>
      <c r="JEX36" s="377"/>
      <c r="JEY36" s="377"/>
      <c r="JEZ36" s="377"/>
      <c r="JFA36" s="377"/>
      <c r="JFB36" s="377"/>
      <c r="JFC36" s="377"/>
      <c r="JFD36" s="377"/>
      <c r="JFE36" s="377"/>
      <c r="JFF36" s="377"/>
      <c r="JFG36" s="377"/>
      <c r="JFH36" s="377"/>
      <c r="JFI36" s="377"/>
      <c r="JFJ36" s="377"/>
      <c r="JFK36" s="377"/>
      <c r="JFL36" s="377"/>
      <c r="JFM36" s="377"/>
      <c r="JFN36" s="377"/>
      <c r="JFO36" s="377"/>
      <c r="JFP36" s="377"/>
      <c r="JFQ36" s="377"/>
      <c r="JFR36" s="377"/>
      <c r="JFS36" s="377"/>
      <c r="JFT36" s="377"/>
      <c r="JFU36" s="377"/>
      <c r="JFV36" s="377"/>
      <c r="JFW36" s="377"/>
      <c r="JFX36" s="377"/>
      <c r="JFY36" s="377"/>
      <c r="JFZ36" s="377"/>
      <c r="JGA36" s="377"/>
      <c r="JGB36" s="377"/>
      <c r="JGC36" s="377"/>
      <c r="JGD36" s="377"/>
      <c r="JGE36" s="377"/>
      <c r="JGF36" s="377"/>
      <c r="JGG36" s="377"/>
      <c r="JGH36" s="377"/>
      <c r="JGI36" s="377"/>
      <c r="JGJ36" s="377"/>
      <c r="JGK36" s="377"/>
      <c r="JGL36" s="377"/>
      <c r="JGM36" s="377"/>
      <c r="JGN36" s="377"/>
      <c r="JGO36" s="377"/>
      <c r="JGP36" s="377"/>
      <c r="JGQ36" s="377"/>
      <c r="JGR36" s="377"/>
      <c r="JGS36" s="377"/>
      <c r="JGT36" s="377"/>
      <c r="JGU36" s="377"/>
      <c r="JGV36" s="377"/>
      <c r="JGW36" s="377"/>
      <c r="JGX36" s="377"/>
      <c r="JGY36" s="377"/>
      <c r="JGZ36" s="377"/>
      <c r="JHA36" s="377"/>
      <c r="JHB36" s="377"/>
      <c r="JHC36" s="377"/>
      <c r="JHD36" s="377"/>
      <c r="JHE36" s="377"/>
      <c r="JHF36" s="377"/>
      <c r="JHG36" s="377"/>
      <c r="JHH36" s="377"/>
      <c r="JHI36" s="377"/>
      <c r="JHJ36" s="377"/>
      <c r="JHK36" s="377"/>
      <c r="JHL36" s="377"/>
      <c r="JHM36" s="377"/>
      <c r="JHN36" s="377"/>
      <c r="JHO36" s="377"/>
      <c r="JHP36" s="377"/>
      <c r="JHQ36" s="377"/>
      <c r="JHR36" s="377"/>
      <c r="JHS36" s="377"/>
      <c r="JHT36" s="377"/>
      <c r="JHU36" s="377"/>
      <c r="JHV36" s="377"/>
      <c r="JHW36" s="377"/>
      <c r="JHX36" s="377"/>
      <c r="JHY36" s="377"/>
      <c r="JHZ36" s="377"/>
      <c r="JIA36" s="377"/>
      <c r="JIB36" s="377"/>
      <c r="JIC36" s="377"/>
      <c r="JID36" s="377"/>
      <c r="JIE36" s="377"/>
      <c r="JIF36" s="377"/>
      <c r="JIG36" s="377"/>
      <c r="JIH36" s="377"/>
      <c r="JII36" s="377"/>
      <c r="JIJ36" s="377"/>
      <c r="JIK36" s="377"/>
      <c r="JIL36" s="377"/>
      <c r="JIM36" s="377"/>
      <c r="JIN36" s="377"/>
      <c r="JIO36" s="377"/>
      <c r="JIP36" s="377"/>
      <c r="JIQ36" s="377"/>
      <c r="JIR36" s="377"/>
      <c r="JIS36" s="377"/>
      <c r="JIT36" s="377"/>
      <c r="JIU36" s="377"/>
      <c r="JIV36" s="377"/>
      <c r="JIW36" s="377"/>
      <c r="JIX36" s="377"/>
      <c r="JIY36" s="377"/>
      <c r="JIZ36" s="377"/>
      <c r="JJA36" s="377"/>
      <c r="JJB36" s="377"/>
      <c r="JJC36" s="377"/>
      <c r="JJD36" s="377"/>
      <c r="JJE36" s="377"/>
      <c r="JJF36" s="377"/>
      <c r="JJG36" s="377"/>
      <c r="JJH36" s="377"/>
      <c r="JJI36" s="377"/>
      <c r="JJJ36" s="377"/>
      <c r="JJK36" s="377"/>
      <c r="JJL36" s="377"/>
      <c r="JJM36" s="377"/>
      <c r="JJN36" s="377"/>
      <c r="JJO36" s="377"/>
      <c r="JJP36" s="377"/>
      <c r="JJQ36" s="377"/>
      <c r="JJR36" s="377"/>
      <c r="JJS36" s="377"/>
      <c r="JJT36" s="377"/>
      <c r="JJU36" s="377"/>
      <c r="JJV36" s="377"/>
      <c r="JJW36" s="377"/>
      <c r="JJX36" s="377"/>
      <c r="JJY36" s="377"/>
      <c r="JJZ36" s="377"/>
      <c r="JKA36" s="377"/>
      <c r="JKB36" s="377"/>
      <c r="JKC36" s="377"/>
      <c r="JKD36" s="377"/>
      <c r="JKE36" s="377"/>
      <c r="JKF36" s="377"/>
      <c r="JKG36" s="377"/>
      <c r="JKH36" s="377"/>
      <c r="JKI36" s="377"/>
      <c r="JKJ36" s="377"/>
      <c r="JKK36" s="377"/>
      <c r="JKL36" s="377"/>
      <c r="JKM36" s="377"/>
      <c r="JKN36" s="377"/>
      <c r="JKO36" s="377"/>
      <c r="JKP36" s="377"/>
      <c r="JKQ36" s="377"/>
      <c r="JKR36" s="377"/>
      <c r="JKS36" s="377"/>
      <c r="JKT36" s="377"/>
      <c r="JKU36" s="377"/>
      <c r="JKV36" s="377"/>
      <c r="JKW36" s="377"/>
      <c r="JKX36" s="377"/>
      <c r="JKY36" s="377"/>
      <c r="JKZ36" s="377"/>
      <c r="JLA36" s="377"/>
      <c r="JLB36" s="377"/>
      <c r="JLC36" s="377"/>
      <c r="JLD36" s="377"/>
      <c r="JLE36" s="377"/>
      <c r="JLF36" s="377"/>
      <c r="JLG36" s="377"/>
      <c r="JLH36" s="377"/>
      <c r="JLI36" s="377"/>
      <c r="JLJ36" s="377"/>
      <c r="JLK36" s="377"/>
      <c r="JLL36" s="377"/>
      <c r="JLM36" s="377"/>
      <c r="JLN36" s="377"/>
      <c r="JLO36" s="377"/>
      <c r="JLP36" s="377"/>
      <c r="JLQ36" s="377"/>
      <c r="JLR36" s="377"/>
      <c r="JLS36" s="377"/>
      <c r="JLT36" s="377"/>
      <c r="JLU36" s="377"/>
      <c r="JLV36" s="377"/>
      <c r="JLW36" s="377"/>
      <c r="JLX36" s="377"/>
      <c r="JLY36" s="377"/>
      <c r="JLZ36" s="377"/>
      <c r="JMA36" s="377"/>
      <c r="JMB36" s="377"/>
      <c r="JMC36" s="377"/>
      <c r="JMD36" s="377"/>
      <c r="JME36" s="377"/>
      <c r="JMF36" s="377"/>
      <c r="JMG36" s="377"/>
      <c r="JMH36" s="377"/>
      <c r="JMI36" s="377"/>
      <c r="JMJ36" s="377"/>
      <c r="JMK36" s="377"/>
      <c r="JML36" s="377"/>
      <c r="JMM36" s="377"/>
      <c r="JMN36" s="377"/>
      <c r="JMO36" s="377"/>
      <c r="JMP36" s="377"/>
      <c r="JMQ36" s="377"/>
      <c r="JMR36" s="377"/>
      <c r="JMS36" s="377"/>
      <c r="JMT36" s="377"/>
      <c r="JMU36" s="377"/>
      <c r="JMV36" s="377"/>
      <c r="JMW36" s="377"/>
      <c r="JMX36" s="377"/>
      <c r="JMY36" s="377"/>
      <c r="JMZ36" s="377"/>
      <c r="JNA36" s="377"/>
      <c r="JNB36" s="377"/>
      <c r="JNC36" s="377"/>
      <c r="JND36" s="377"/>
      <c r="JNE36" s="377"/>
      <c r="JNF36" s="377"/>
      <c r="JNG36" s="377"/>
      <c r="JNH36" s="377"/>
      <c r="JNI36" s="377"/>
      <c r="JNJ36" s="377"/>
      <c r="JNK36" s="377"/>
      <c r="JNL36" s="377"/>
      <c r="JNM36" s="377"/>
      <c r="JNN36" s="377"/>
      <c r="JNO36" s="377"/>
      <c r="JNP36" s="377"/>
      <c r="JNQ36" s="377"/>
      <c r="JNR36" s="377"/>
      <c r="JNS36" s="377"/>
      <c r="JNT36" s="377"/>
      <c r="JNU36" s="377"/>
      <c r="JNV36" s="377"/>
      <c r="JNW36" s="377"/>
      <c r="JNX36" s="377"/>
      <c r="JNY36" s="377"/>
      <c r="JNZ36" s="377"/>
      <c r="JOA36" s="377"/>
      <c r="JOB36" s="377"/>
      <c r="JOC36" s="377"/>
      <c r="JOD36" s="377"/>
      <c r="JOE36" s="377"/>
      <c r="JOF36" s="377"/>
      <c r="JOG36" s="377"/>
      <c r="JOH36" s="377"/>
      <c r="JOI36" s="377"/>
      <c r="JOJ36" s="377"/>
      <c r="JOK36" s="377"/>
      <c r="JOL36" s="377"/>
      <c r="JOM36" s="377"/>
      <c r="JON36" s="377"/>
      <c r="JOO36" s="377"/>
      <c r="JOP36" s="377"/>
      <c r="JOQ36" s="377"/>
      <c r="JOR36" s="377"/>
      <c r="JOS36" s="377"/>
      <c r="JOT36" s="377"/>
      <c r="JOU36" s="377"/>
      <c r="JOV36" s="377"/>
      <c r="JOW36" s="377"/>
      <c r="JOX36" s="377"/>
      <c r="JOY36" s="377"/>
      <c r="JOZ36" s="377"/>
      <c r="JPA36" s="377"/>
      <c r="JPB36" s="377"/>
      <c r="JPC36" s="377"/>
      <c r="JPD36" s="377"/>
      <c r="JPE36" s="377"/>
      <c r="JPF36" s="377"/>
      <c r="JPG36" s="377"/>
      <c r="JPH36" s="377"/>
      <c r="JPI36" s="377"/>
      <c r="JPJ36" s="377"/>
      <c r="JPK36" s="377"/>
      <c r="JPL36" s="377"/>
      <c r="JPM36" s="377"/>
      <c r="JPN36" s="377"/>
      <c r="JPO36" s="377"/>
      <c r="JPP36" s="377"/>
      <c r="JPQ36" s="377"/>
      <c r="JPR36" s="377"/>
      <c r="JPS36" s="377"/>
      <c r="JPT36" s="377"/>
      <c r="JPU36" s="377"/>
      <c r="JPV36" s="377"/>
      <c r="JPW36" s="377"/>
      <c r="JPX36" s="377"/>
      <c r="JPY36" s="377"/>
      <c r="JPZ36" s="377"/>
      <c r="JQA36" s="377"/>
      <c r="JQB36" s="377"/>
      <c r="JQC36" s="377"/>
      <c r="JQD36" s="377"/>
      <c r="JQE36" s="377"/>
      <c r="JQF36" s="377"/>
      <c r="JQG36" s="377"/>
      <c r="JQH36" s="377"/>
      <c r="JQI36" s="377"/>
      <c r="JQJ36" s="377"/>
      <c r="JQK36" s="377"/>
      <c r="JQL36" s="377"/>
      <c r="JQM36" s="377"/>
      <c r="JQN36" s="377"/>
      <c r="JQO36" s="377"/>
      <c r="JQP36" s="377"/>
      <c r="JQQ36" s="377"/>
      <c r="JQR36" s="377"/>
      <c r="JQS36" s="377"/>
      <c r="JQT36" s="377"/>
      <c r="JQU36" s="377"/>
      <c r="JQV36" s="377"/>
      <c r="JQW36" s="377"/>
      <c r="JQX36" s="377"/>
      <c r="JQY36" s="377"/>
      <c r="JQZ36" s="377"/>
      <c r="JRA36" s="377"/>
      <c r="JRB36" s="377"/>
      <c r="JRC36" s="377"/>
      <c r="JRD36" s="377"/>
      <c r="JRE36" s="377"/>
      <c r="JRF36" s="377"/>
      <c r="JRG36" s="377"/>
      <c r="JRH36" s="377"/>
      <c r="JRI36" s="377"/>
      <c r="JRJ36" s="377"/>
      <c r="JRK36" s="377"/>
      <c r="JRL36" s="377"/>
      <c r="JRM36" s="377"/>
      <c r="JRN36" s="377"/>
      <c r="JRO36" s="377"/>
      <c r="JRP36" s="377"/>
      <c r="JRQ36" s="377"/>
      <c r="JRR36" s="377"/>
      <c r="JRS36" s="377"/>
      <c r="JRT36" s="377"/>
      <c r="JRU36" s="377"/>
      <c r="JRV36" s="377"/>
      <c r="JRW36" s="377"/>
      <c r="JRX36" s="377"/>
      <c r="JRY36" s="377"/>
      <c r="JRZ36" s="377"/>
      <c r="JSA36" s="377"/>
      <c r="JSB36" s="377"/>
      <c r="JSC36" s="377"/>
      <c r="JSD36" s="377"/>
      <c r="JSE36" s="377"/>
      <c r="JSF36" s="377"/>
      <c r="JSG36" s="377"/>
      <c r="JSH36" s="377"/>
      <c r="JSI36" s="377"/>
      <c r="JSJ36" s="377"/>
      <c r="JSK36" s="377"/>
      <c r="JSL36" s="377"/>
      <c r="JSM36" s="377"/>
      <c r="JSN36" s="377"/>
      <c r="JSO36" s="377"/>
      <c r="JSP36" s="377"/>
      <c r="JSQ36" s="377"/>
      <c r="JSR36" s="377"/>
      <c r="JSS36" s="377"/>
      <c r="JST36" s="377"/>
      <c r="JSU36" s="377"/>
      <c r="JSV36" s="377"/>
      <c r="JSW36" s="377"/>
      <c r="JSX36" s="377"/>
      <c r="JSY36" s="377"/>
      <c r="JSZ36" s="377"/>
      <c r="JTA36" s="377"/>
      <c r="JTB36" s="377"/>
      <c r="JTC36" s="377"/>
      <c r="JTD36" s="377"/>
      <c r="JTE36" s="377"/>
      <c r="JTF36" s="377"/>
      <c r="JTG36" s="377"/>
      <c r="JTH36" s="377"/>
      <c r="JTI36" s="377"/>
      <c r="JTJ36" s="377"/>
      <c r="JTK36" s="377"/>
      <c r="JTL36" s="377"/>
      <c r="JTM36" s="377"/>
      <c r="JTN36" s="377"/>
      <c r="JTO36" s="377"/>
      <c r="JTP36" s="377"/>
      <c r="JTQ36" s="377"/>
      <c r="JTR36" s="377"/>
      <c r="JTS36" s="377"/>
      <c r="JTT36" s="377"/>
      <c r="JTU36" s="377"/>
      <c r="JTV36" s="377"/>
      <c r="JTW36" s="377"/>
      <c r="JTX36" s="377"/>
      <c r="JTY36" s="377"/>
      <c r="JTZ36" s="377"/>
      <c r="JUA36" s="377"/>
      <c r="JUB36" s="377"/>
      <c r="JUC36" s="377"/>
      <c r="JUD36" s="377"/>
      <c r="JUE36" s="377"/>
      <c r="JUF36" s="377"/>
      <c r="JUG36" s="377"/>
      <c r="JUH36" s="377"/>
      <c r="JUI36" s="377"/>
      <c r="JUJ36" s="377"/>
      <c r="JUK36" s="377"/>
      <c r="JUL36" s="377"/>
      <c r="JUM36" s="377"/>
      <c r="JUN36" s="377"/>
      <c r="JUO36" s="377"/>
      <c r="JUP36" s="377"/>
      <c r="JUQ36" s="377"/>
      <c r="JUR36" s="377"/>
      <c r="JUS36" s="377"/>
      <c r="JUT36" s="377"/>
      <c r="JUU36" s="377"/>
      <c r="JUV36" s="377"/>
      <c r="JUW36" s="377"/>
      <c r="JUX36" s="377"/>
      <c r="JUY36" s="377"/>
      <c r="JUZ36" s="377"/>
      <c r="JVA36" s="377"/>
      <c r="JVB36" s="377"/>
      <c r="JVC36" s="377"/>
      <c r="JVD36" s="377"/>
      <c r="JVE36" s="377"/>
      <c r="JVF36" s="377"/>
      <c r="JVG36" s="377"/>
      <c r="JVH36" s="377"/>
      <c r="JVI36" s="377"/>
      <c r="JVJ36" s="377"/>
      <c r="JVK36" s="377"/>
      <c r="JVL36" s="377"/>
      <c r="JVM36" s="377"/>
      <c r="JVN36" s="377"/>
      <c r="JVO36" s="377"/>
      <c r="JVP36" s="377"/>
      <c r="JVQ36" s="377"/>
      <c r="JVR36" s="377"/>
      <c r="JVS36" s="377"/>
      <c r="JVT36" s="377"/>
      <c r="JVU36" s="377"/>
      <c r="JVV36" s="377"/>
      <c r="JVW36" s="377"/>
      <c r="JVX36" s="377"/>
      <c r="JVY36" s="377"/>
      <c r="JVZ36" s="377"/>
      <c r="JWA36" s="377"/>
      <c r="JWB36" s="377"/>
      <c r="JWC36" s="377"/>
      <c r="JWD36" s="377"/>
      <c r="JWE36" s="377"/>
      <c r="JWF36" s="377"/>
      <c r="JWG36" s="377"/>
      <c r="JWH36" s="377"/>
      <c r="JWI36" s="377"/>
      <c r="JWJ36" s="377"/>
      <c r="JWK36" s="377"/>
      <c r="JWL36" s="377"/>
      <c r="JWM36" s="377"/>
      <c r="JWN36" s="377"/>
      <c r="JWO36" s="377"/>
      <c r="JWP36" s="377"/>
      <c r="JWQ36" s="377"/>
      <c r="JWR36" s="377"/>
      <c r="JWS36" s="377"/>
      <c r="JWT36" s="377"/>
      <c r="JWU36" s="377"/>
      <c r="JWV36" s="377"/>
      <c r="JWW36" s="377"/>
      <c r="JWX36" s="377"/>
      <c r="JWY36" s="377"/>
      <c r="JWZ36" s="377"/>
      <c r="JXA36" s="377"/>
      <c r="JXB36" s="377"/>
      <c r="JXC36" s="377"/>
      <c r="JXD36" s="377"/>
      <c r="JXE36" s="377"/>
      <c r="JXF36" s="377"/>
      <c r="JXG36" s="377"/>
      <c r="JXH36" s="377"/>
      <c r="JXI36" s="377"/>
      <c r="JXJ36" s="377"/>
      <c r="JXK36" s="377"/>
      <c r="JXL36" s="377"/>
      <c r="JXM36" s="377"/>
      <c r="JXN36" s="377"/>
      <c r="JXO36" s="377"/>
      <c r="JXP36" s="377"/>
      <c r="JXQ36" s="377"/>
      <c r="JXR36" s="377"/>
      <c r="JXS36" s="377"/>
      <c r="JXT36" s="377"/>
      <c r="JXU36" s="377"/>
      <c r="JXV36" s="377"/>
      <c r="JXW36" s="377"/>
      <c r="JXX36" s="377"/>
      <c r="JXY36" s="377"/>
      <c r="JXZ36" s="377"/>
      <c r="JYA36" s="377"/>
      <c r="JYB36" s="377"/>
      <c r="JYC36" s="377"/>
      <c r="JYD36" s="377"/>
      <c r="JYE36" s="377"/>
      <c r="JYF36" s="377"/>
      <c r="JYG36" s="377"/>
      <c r="JYH36" s="377"/>
      <c r="JYI36" s="377"/>
      <c r="JYJ36" s="377"/>
      <c r="JYK36" s="377"/>
      <c r="JYL36" s="377"/>
      <c r="JYM36" s="377"/>
      <c r="JYN36" s="377"/>
      <c r="JYO36" s="377"/>
      <c r="JYP36" s="377"/>
      <c r="JYQ36" s="377"/>
      <c r="JYR36" s="377"/>
      <c r="JYS36" s="377"/>
      <c r="JYT36" s="377"/>
      <c r="JYU36" s="377"/>
      <c r="JYV36" s="377"/>
      <c r="JYW36" s="377"/>
      <c r="JYX36" s="377"/>
      <c r="JYY36" s="377"/>
      <c r="JYZ36" s="377"/>
      <c r="JZA36" s="377"/>
      <c r="JZB36" s="377"/>
      <c r="JZC36" s="377"/>
      <c r="JZD36" s="377"/>
      <c r="JZE36" s="377"/>
      <c r="JZF36" s="377"/>
      <c r="JZG36" s="377"/>
      <c r="JZH36" s="377"/>
      <c r="JZI36" s="377"/>
      <c r="JZJ36" s="377"/>
      <c r="JZK36" s="377"/>
      <c r="JZL36" s="377"/>
      <c r="JZM36" s="377"/>
      <c r="JZN36" s="377"/>
      <c r="JZO36" s="377"/>
      <c r="JZP36" s="377"/>
      <c r="JZQ36" s="377"/>
      <c r="JZR36" s="377"/>
      <c r="JZS36" s="377"/>
      <c r="JZT36" s="377"/>
      <c r="JZU36" s="377"/>
      <c r="JZV36" s="377"/>
      <c r="JZW36" s="377"/>
      <c r="JZX36" s="377"/>
      <c r="JZY36" s="377"/>
      <c r="JZZ36" s="377"/>
      <c r="KAA36" s="377"/>
      <c r="KAB36" s="377"/>
      <c r="KAC36" s="377"/>
      <c r="KAD36" s="377"/>
      <c r="KAE36" s="377"/>
      <c r="KAF36" s="377"/>
      <c r="KAG36" s="377"/>
      <c r="KAH36" s="377"/>
      <c r="KAI36" s="377"/>
      <c r="KAJ36" s="377"/>
      <c r="KAK36" s="377"/>
      <c r="KAL36" s="377"/>
      <c r="KAM36" s="377"/>
      <c r="KAN36" s="377"/>
      <c r="KAO36" s="377"/>
      <c r="KAP36" s="377"/>
      <c r="KAQ36" s="377"/>
      <c r="KAR36" s="377"/>
      <c r="KAS36" s="377"/>
      <c r="KAT36" s="377"/>
      <c r="KAU36" s="377"/>
      <c r="KAV36" s="377"/>
      <c r="KAW36" s="377"/>
      <c r="KAX36" s="377"/>
      <c r="KAY36" s="377"/>
      <c r="KAZ36" s="377"/>
      <c r="KBA36" s="377"/>
      <c r="KBB36" s="377"/>
      <c r="KBC36" s="377"/>
      <c r="KBD36" s="377"/>
      <c r="KBE36" s="377"/>
      <c r="KBF36" s="377"/>
      <c r="KBG36" s="377"/>
      <c r="KBH36" s="377"/>
      <c r="KBI36" s="377"/>
      <c r="KBJ36" s="377"/>
      <c r="KBK36" s="377"/>
      <c r="KBL36" s="377"/>
      <c r="KBM36" s="377"/>
      <c r="KBN36" s="377"/>
      <c r="KBO36" s="377"/>
      <c r="KBP36" s="377"/>
      <c r="KBQ36" s="377"/>
      <c r="KBR36" s="377"/>
      <c r="KBS36" s="377"/>
      <c r="KBT36" s="377"/>
      <c r="KBU36" s="377"/>
      <c r="KBV36" s="377"/>
      <c r="KBW36" s="377"/>
      <c r="KBX36" s="377"/>
      <c r="KBY36" s="377"/>
      <c r="KBZ36" s="377"/>
      <c r="KCA36" s="377"/>
      <c r="KCB36" s="377"/>
      <c r="KCC36" s="377"/>
      <c r="KCD36" s="377"/>
      <c r="KCE36" s="377"/>
      <c r="KCF36" s="377"/>
      <c r="KCG36" s="377"/>
      <c r="KCH36" s="377"/>
      <c r="KCI36" s="377"/>
      <c r="KCJ36" s="377"/>
      <c r="KCK36" s="377"/>
      <c r="KCL36" s="377"/>
      <c r="KCM36" s="377"/>
      <c r="KCN36" s="377"/>
      <c r="KCO36" s="377"/>
      <c r="KCP36" s="377"/>
      <c r="KCQ36" s="377"/>
      <c r="KCR36" s="377"/>
      <c r="KCS36" s="377"/>
      <c r="KCT36" s="377"/>
      <c r="KCU36" s="377"/>
      <c r="KCV36" s="377"/>
      <c r="KCW36" s="377"/>
      <c r="KCX36" s="377"/>
      <c r="KCY36" s="377"/>
      <c r="KCZ36" s="377"/>
      <c r="KDA36" s="377"/>
      <c r="KDB36" s="377"/>
      <c r="KDC36" s="377"/>
      <c r="KDD36" s="377"/>
      <c r="KDE36" s="377"/>
      <c r="KDF36" s="377"/>
      <c r="KDG36" s="377"/>
      <c r="KDH36" s="377"/>
      <c r="KDI36" s="377"/>
      <c r="KDJ36" s="377"/>
      <c r="KDK36" s="377"/>
      <c r="KDL36" s="377"/>
      <c r="KDM36" s="377"/>
      <c r="KDN36" s="377"/>
      <c r="KDO36" s="377"/>
      <c r="KDP36" s="377"/>
      <c r="KDQ36" s="377"/>
      <c r="KDR36" s="377"/>
      <c r="KDS36" s="377"/>
      <c r="KDT36" s="377"/>
      <c r="KDU36" s="377"/>
      <c r="KDV36" s="377"/>
      <c r="KDW36" s="377"/>
      <c r="KDX36" s="377"/>
      <c r="KDY36" s="377"/>
      <c r="KDZ36" s="377"/>
      <c r="KEA36" s="377"/>
      <c r="KEB36" s="377"/>
      <c r="KEC36" s="377"/>
      <c r="KED36" s="377"/>
      <c r="KEE36" s="377"/>
      <c r="KEF36" s="377"/>
      <c r="KEG36" s="377"/>
      <c r="KEH36" s="377"/>
      <c r="KEI36" s="377"/>
      <c r="KEJ36" s="377"/>
      <c r="KEK36" s="377"/>
      <c r="KEL36" s="377"/>
      <c r="KEM36" s="377"/>
      <c r="KEN36" s="377"/>
      <c r="KEO36" s="377"/>
      <c r="KEP36" s="377"/>
      <c r="KEQ36" s="377"/>
      <c r="KER36" s="377"/>
      <c r="KES36" s="377"/>
      <c r="KET36" s="377"/>
      <c r="KEU36" s="377"/>
      <c r="KEV36" s="377"/>
      <c r="KEW36" s="377"/>
      <c r="KEX36" s="377"/>
      <c r="KEY36" s="377"/>
      <c r="KEZ36" s="377"/>
      <c r="KFA36" s="377"/>
      <c r="KFB36" s="377"/>
      <c r="KFC36" s="377"/>
      <c r="KFD36" s="377"/>
      <c r="KFE36" s="377"/>
      <c r="KFF36" s="377"/>
      <c r="KFG36" s="377"/>
      <c r="KFH36" s="377"/>
      <c r="KFI36" s="377"/>
      <c r="KFJ36" s="377"/>
      <c r="KFK36" s="377"/>
      <c r="KFL36" s="377"/>
      <c r="KFM36" s="377"/>
      <c r="KFN36" s="377"/>
      <c r="KFO36" s="377"/>
      <c r="KFP36" s="377"/>
      <c r="KFQ36" s="377"/>
      <c r="KFR36" s="377"/>
      <c r="KFS36" s="377"/>
      <c r="KFT36" s="377"/>
      <c r="KFU36" s="377"/>
      <c r="KFV36" s="377"/>
      <c r="KFW36" s="377"/>
      <c r="KFX36" s="377"/>
      <c r="KFY36" s="377"/>
      <c r="KFZ36" s="377"/>
      <c r="KGA36" s="377"/>
      <c r="KGB36" s="377"/>
      <c r="KGC36" s="377"/>
      <c r="KGD36" s="377"/>
      <c r="KGE36" s="377"/>
      <c r="KGF36" s="377"/>
      <c r="KGG36" s="377"/>
      <c r="KGH36" s="377"/>
      <c r="KGI36" s="377"/>
      <c r="KGJ36" s="377"/>
      <c r="KGK36" s="377"/>
      <c r="KGL36" s="377"/>
      <c r="KGM36" s="377"/>
      <c r="KGN36" s="377"/>
      <c r="KGO36" s="377"/>
      <c r="KGP36" s="377"/>
      <c r="KGQ36" s="377"/>
      <c r="KGR36" s="377"/>
      <c r="KGS36" s="377"/>
      <c r="KGT36" s="377"/>
      <c r="KGU36" s="377"/>
      <c r="KGV36" s="377"/>
      <c r="KGW36" s="377"/>
      <c r="KGX36" s="377"/>
      <c r="KGY36" s="377"/>
      <c r="KGZ36" s="377"/>
      <c r="KHA36" s="377"/>
      <c r="KHB36" s="377"/>
      <c r="KHC36" s="377"/>
      <c r="KHD36" s="377"/>
      <c r="KHE36" s="377"/>
      <c r="KHF36" s="377"/>
      <c r="KHG36" s="377"/>
      <c r="KHH36" s="377"/>
      <c r="KHI36" s="377"/>
      <c r="KHJ36" s="377"/>
      <c r="KHK36" s="377"/>
      <c r="KHL36" s="377"/>
      <c r="KHM36" s="377"/>
      <c r="KHN36" s="377"/>
      <c r="KHO36" s="377"/>
      <c r="KHP36" s="377"/>
      <c r="KHQ36" s="377"/>
      <c r="KHR36" s="377"/>
      <c r="KHS36" s="377"/>
      <c r="KHT36" s="377"/>
      <c r="KHU36" s="377"/>
      <c r="KHV36" s="377"/>
      <c r="KHW36" s="377"/>
      <c r="KHX36" s="377"/>
      <c r="KHY36" s="377"/>
      <c r="KHZ36" s="377"/>
      <c r="KIA36" s="377"/>
      <c r="KIB36" s="377"/>
      <c r="KIC36" s="377"/>
      <c r="KID36" s="377"/>
      <c r="KIE36" s="377"/>
      <c r="KIF36" s="377"/>
      <c r="KIG36" s="377"/>
      <c r="KIH36" s="377"/>
      <c r="KII36" s="377"/>
      <c r="KIJ36" s="377"/>
      <c r="KIK36" s="377"/>
      <c r="KIL36" s="377"/>
      <c r="KIM36" s="377"/>
      <c r="KIN36" s="377"/>
      <c r="KIO36" s="377"/>
      <c r="KIP36" s="377"/>
      <c r="KIQ36" s="377"/>
      <c r="KIR36" s="377"/>
      <c r="KIS36" s="377"/>
      <c r="KIT36" s="377"/>
      <c r="KIU36" s="377"/>
      <c r="KIV36" s="377"/>
      <c r="KIW36" s="377"/>
      <c r="KIX36" s="377"/>
      <c r="KIY36" s="377"/>
      <c r="KIZ36" s="377"/>
      <c r="KJA36" s="377"/>
      <c r="KJB36" s="377"/>
      <c r="KJC36" s="377"/>
      <c r="KJD36" s="377"/>
      <c r="KJE36" s="377"/>
      <c r="KJF36" s="377"/>
      <c r="KJG36" s="377"/>
      <c r="KJH36" s="377"/>
      <c r="KJI36" s="377"/>
      <c r="KJJ36" s="377"/>
      <c r="KJK36" s="377"/>
      <c r="KJL36" s="377"/>
      <c r="KJM36" s="377"/>
      <c r="KJN36" s="377"/>
      <c r="KJO36" s="377"/>
      <c r="KJP36" s="377"/>
      <c r="KJQ36" s="377"/>
      <c r="KJR36" s="377"/>
      <c r="KJS36" s="377"/>
      <c r="KJT36" s="377"/>
      <c r="KJU36" s="377"/>
      <c r="KJV36" s="377"/>
      <c r="KJW36" s="377"/>
      <c r="KJX36" s="377"/>
      <c r="KJY36" s="377"/>
      <c r="KJZ36" s="377"/>
      <c r="KKA36" s="377"/>
      <c r="KKB36" s="377"/>
      <c r="KKC36" s="377"/>
      <c r="KKD36" s="377"/>
      <c r="KKE36" s="377"/>
      <c r="KKF36" s="377"/>
      <c r="KKG36" s="377"/>
      <c r="KKH36" s="377"/>
      <c r="KKI36" s="377"/>
      <c r="KKJ36" s="377"/>
      <c r="KKK36" s="377"/>
      <c r="KKL36" s="377"/>
      <c r="KKM36" s="377"/>
      <c r="KKN36" s="377"/>
      <c r="KKO36" s="377"/>
      <c r="KKP36" s="377"/>
      <c r="KKQ36" s="377"/>
      <c r="KKR36" s="377"/>
      <c r="KKS36" s="377"/>
      <c r="KKT36" s="377"/>
      <c r="KKU36" s="377"/>
      <c r="KKV36" s="377"/>
      <c r="KKW36" s="377"/>
      <c r="KKX36" s="377"/>
      <c r="KKY36" s="377"/>
      <c r="KKZ36" s="377"/>
      <c r="KLA36" s="377"/>
      <c r="KLB36" s="377"/>
      <c r="KLC36" s="377"/>
      <c r="KLD36" s="377"/>
      <c r="KLE36" s="377"/>
      <c r="KLF36" s="377"/>
      <c r="KLG36" s="377"/>
      <c r="KLH36" s="377"/>
      <c r="KLI36" s="377"/>
      <c r="KLJ36" s="377"/>
      <c r="KLK36" s="377"/>
      <c r="KLL36" s="377"/>
      <c r="KLM36" s="377"/>
      <c r="KLN36" s="377"/>
      <c r="KLO36" s="377"/>
      <c r="KLP36" s="377"/>
      <c r="KLQ36" s="377"/>
      <c r="KLR36" s="377"/>
      <c r="KLS36" s="377"/>
      <c r="KLT36" s="377"/>
      <c r="KLU36" s="377"/>
      <c r="KLV36" s="377"/>
      <c r="KLW36" s="377"/>
      <c r="KLX36" s="377"/>
      <c r="KLY36" s="377"/>
      <c r="KLZ36" s="377"/>
      <c r="KMA36" s="377"/>
      <c r="KMB36" s="377"/>
      <c r="KMC36" s="377"/>
      <c r="KMD36" s="377"/>
      <c r="KME36" s="377"/>
      <c r="KMF36" s="377"/>
      <c r="KMG36" s="377"/>
      <c r="KMH36" s="377"/>
      <c r="KMI36" s="377"/>
      <c r="KMJ36" s="377"/>
      <c r="KMK36" s="377"/>
      <c r="KML36" s="377"/>
      <c r="KMM36" s="377"/>
      <c r="KMN36" s="377"/>
      <c r="KMO36" s="377"/>
      <c r="KMP36" s="377"/>
      <c r="KMQ36" s="377"/>
      <c r="KMR36" s="377"/>
      <c r="KMS36" s="377"/>
      <c r="KMT36" s="377"/>
      <c r="KMU36" s="377"/>
      <c r="KMV36" s="377"/>
      <c r="KMW36" s="377"/>
      <c r="KMX36" s="377"/>
      <c r="KMY36" s="377"/>
      <c r="KMZ36" s="377"/>
      <c r="KNA36" s="377"/>
      <c r="KNB36" s="377"/>
      <c r="KNC36" s="377"/>
      <c r="KND36" s="377"/>
      <c r="KNE36" s="377"/>
      <c r="KNF36" s="377"/>
      <c r="KNG36" s="377"/>
      <c r="KNH36" s="377"/>
      <c r="KNI36" s="377"/>
      <c r="KNJ36" s="377"/>
      <c r="KNK36" s="377"/>
      <c r="KNL36" s="377"/>
      <c r="KNM36" s="377"/>
      <c r="KNN36" s="377"/>
      <c r="KNO36" s="377"/>
      <c r="KNP36" s="377"/>
      <c r="KNQ36" s="377"/>
      <c r="KNR36" s="377"/>
      <c r="KNS36" s="377"/>
      <c r="KNT36" s="377"/>
      <c r="KNU36" s="377"/>
      <c r="KNV36" s="377"/>
      <c r="KNW36" s="377"/>
      <c r="KNX36" s="377"/>
      <c r="KNY36" s="377"/>
      <c r="KNZ36" s="377"/>
      <c r="KOA36" s="377"/>
      <c r="KOB36" s="377"/>
      <c r="KOC36" s="377"/>
      <c r="KOD36" s="377"/>
      <c r="KOE36" s="377"/>
      <c r="KOF36" s="377"/>
      <c r="KOG36" s="377"/>
      <c r="KOH36" s="377"/>
      <c r="KOI36" s="377"/>
      <c r="KOJ36" s="377"/>
      <c r="KOK36" s="377"/>
      <c r="KOL36" s="377"/>
      <c r="KOM36" s="377"/>
      <c r="KON36" s="377"/>
      <c r="KOO36" s="377"/>
      <c r="KOP36" s="377"/>
      <c r="KOQ36" s="377"/>
      <c r="KOR36" s="377"/>
      <c r="KOS36" s="377"/>
      <c r="KOT36" s="377"/>
      <c r="KOU36" s="377"/>
      <c r="KOV36" s="377"/>
      <c r="KOW36" s="377"/>
      <c r="KOX36" s="377"/>
      <c r="KOY36" s="377"/>
      <c r="KOZ36" s="377"/>
      <c r="KPA36" s="377"/>
      <c r="KPB36" s="377"/>
      <c r="KPC36" s="377"/>
      <c r="KPD36" s="377"/>
      <c r="KPE36" s="377"/>
      <c r="KPF36" s="377"/>
      <c r="KPG36" s="377"/>
      <c r="KPH36" s="377"/>
      <c r="KPI36" s="377"/>
      <c r="KPJ36" s="377"/>
      <c r="KPK36" s="377"/>
      <c r="KPL36" s="377"/>
      <c r="KPM36" s="377"/>
      <c r="KPN36" s="377"/>
      <c r="KPO36" s="377"/>
      <c r="KPP36" s="377"/>
      <c r="KPQ36" s="377"/>
      <c r="KPR36" s="377"/>
      <c r="KPS36" s="377"/>
      <c r="KPT36" s="377"/>
      <c r="KPU36" s="377"/>
      <c r="KPV36" s="377"/>
      <c r="KPW36" s="377"/>
      <c r="KPX36" s="377"/>
      <c r="KPY36" s="377"/>
      <c r="KPZ36" s="377"/>
      <c r="KQA36" s="377"/>
      <c r="KQB36" s="377"/>
      <c r="KQC36" s="377"/>
      <c r="KQD36" s="377"/>
      <c r="KQE36" s="377"/>
      <c r="KQF36" s="377"/>
      <c r="KQG36" s="377"/>
      <c r="KQH36" s="377"/>
      <c r="KQI36" s="377"/>
      <c r="KQJ36" s="377"/>
      <c r="KQK36" s="377"/>
      <c r="KQL36" s="377"/>
      <c r="KQM36" s="377"/>
      <c r="KQN36" s="377"/>
      <c r="KQO36" s="377"/>
      <c r="KQP36" s="377"/>
      <c r="KQQ36" s="377"/>
      <c r="KQR36" s="377"/>
      <c r="KQS36" s="377"/>
      <c r="KQT36" s="377"/>
      <c r="KQU36" s="377"/>
      <c r="KQV36" s="377"/>
      <c r="KQW36" s="377"/>
      <c r="KQX36" s="377"/>
      <c r="KQY36" s="377"/>
      <c r="KQZ36" s="377"/>
      <c r="KRA36" s="377"/>
      <c r="KRB36" s="377"/>
      <c r="KRC36" s="377"/>
      <c r="KRD36" s="377"/>
      <c r="KRE36" s="377"/>
      <c r="KRF36" s="377"/>
      <c r="KRG36" s="377"/>
      <c r="KRH36" s="377"/>
      <c r="KRI36" s="377"/>
      <c r="KRJ36" s="377"/>
      <c r="KRK36" s="377"/>
      <c r="KRL36" s="377"/>
      <c r="KRM36" s="377"/>
      <c r="KRN36" s="377"/>
      <c r="KRO36" s="377"/>
      <c r="KRP36" s="377"/>
      <c r="KRQ36" s="377"/>
      <c r="KRR36" s="377"/>
      <c r="KRS36" s="377"/>
      <c r="KRT36" s="377"/>
      <c r="KRU36" s="377"/>
      <c r="KRV36" s="377"/>
      <c r="KRW36" s="377"/>
      <c r="KRX36" s="377"/>
      <c r="KRY36" s="377"/>
      <c r="KRZ36" s="377"/>
      <c r="KSA36" s="377"/>
      <c r="KSB36" s="377"/>
      <c r="KSC36" s="377"/>
      <c r="KSD36" s="377"/>
      <c r="KSE36" s="377"/>
      <c r="KSF36" s="377"/>
      <c r="KSG36" s="377"/>
      <c r="KSH36" s="377"/>
      <c r="KSI36" s="377"/>
      <c r="KSJ36" s="377"/>
      <c r="KSK36" s="377"/>
      <c r="KSL36" s="377"/>
      <c r="KSM36" s="377"/>
      <c r="KSN36" s="377"/>
      <c r="KSO36" s="377"/>
      <c r="KSP36" s="377"/>
      <c r="KSQ36" s="377"/>
      <c r="KSR36" s="377"/>
      <c r="KSS36" s="377"/>
      <c r="KST36" s="377"/>
      <c r="KSU36" s="377"/>
      <c r="KSV36" s="377"/>
      <c r="KSW36" s="377"/>
      <c r="KSX36" s="377"/>
      <c r="KSY36" s="377"/>
      <c r="KSZ36" s="377"/>
      <c r="KTA36" s="377"/>
      <c r="KTB36" s="377"/>
      <c r="KTC36" s="377"/>
      <c r="KTD36" s="377"/>
      <c r="KTE36" s="377"/>
      <c r="KTF36" s="377"/>
      <c r="KTG36" s="377"/>
      <c r="KTH36" s="377"/>
      <c r="KTI36" s="377"/>
      <c r="KTJ36" s="377"/>
      <c r="KTK36" s="377"/>
      <c r="KTL36" s="377"/>
      <c r="KTM36" s="377"/>
      <c r="KTN36" s="377"/>
      <c r="KTO36" s="377"/>
      <c r="KTP36" s="377"/>
      <c r="KTQ36" s="377"/>
      <c r="KTR36" s="377"/>
      <c r="KTS36" s="377"/>
      <c r="KTT36" s="377"/>
      <c r="KTU36" s="377"/>
      <c r="KTV36" s="377"/>
      <c r="KTW36" s="377"/>
      <c r="KTX36" s="377"/>
      <c r="KTY36" s="377"/>
      <c r="KTZ36" s="377"/>
      <c r="KUA36" s="377"/>
      <c r="KUB36" s="377"/>
      <c r="KUC36" s="377"/>
      <c r="KUD36" s="377"/>
      <c r="KUE36" s="377"/>
      <c r="KUF36" s="377"/>
      <c r="KUG36" s="377"/>
      <c r="KUH36" s="377"/>
      <c r="KUI36" s="377"/>
      <c r="KUJ36" s="377"/>
      <c r="KUK36" s="377"/>
      <c r="KUL36" s="377"/>
      <c r="KUM36" s="377"/>
      <c r="KUN36" s="377"/>
      <c r="KUO36" s="377"/>
      <c r="KUP36" s="377"/>
      <c r="KUQ36" s="377"/>
      <c r="KUR36" s="377"/>
      <c r="KUS36" s="377"/>
      <c r="KUT36" s="377"/>
      <c r="KUU36" s="377"/>
      <c r="KUV36" s="377"/>
      <c r="KUW36" s="377"/>
      <c r="KUX36" s="377"/>
      <c r="KUY36" s="377"/>
      <c r="KUZ36" s="377"/>
      <c r="KVA36" s="377"/>
      <c r="KVB36" s="377"/>
      <c r="KVC36" s="377"/>
      <c r="KVD36" s="377"/>
      <c r="KVE36" s="377"/>
      <c r="KVF36" s="377"/>
      <c r="KVG36" s="377"/>
      <c r="KVH36" s="377"/>
      <c r="KVI36" s="377"/>
      <c r="KVJ36" s="377"/>
      <c r="KVK36" s="377"/>
      <c r="KVL36" s="377"/>
      <c r="KVM36" s="377"/>
      <c r="KVN36" s="377"/>
      <c r="KVO36" s="377"/>
      <c r="KVP36" s="377"/>
      <c r="KVQ36" s="377"/>
      <c r="KVR36" s="377"/>
      <c r="KVS36" s="377"/>
      <c r="KVT36" s="377"/>
      <c r="KVU36" s="377"/>
      <c r="KVV36" s="377"/>
      <c r="KVW36" s="377"/>
      <c r="KVX36" s="377"/>
      <c r="KVY36" s="377"/>
      <c r="KVZ36" s="377"/>
      <c r="KWA36" s="377"/>
      <c r="KWB36" s="377"/>
      <c r="KWC36" s="377"/>
      <c r="KWD36" s="377"/>
      <c r="KWE36" s="377"/>
      <c r="KWF36" s="377"/>
      <c r="KWG36" s="377"/>
      <c r="KWH36" s="377"/>
      <c r="KWI36" s="377"/>
      <c r="KWJ36" s="377"/>
      <c r="KWK36" s="377"/>
      <c r="KWL36" s="377"/>
      <c r="KWM36" s="377"/>
      <c r="KWN36" s="377"/>
      <c r="KWO36" s="377"/>
      <c r="KWP36" s="377"/>
      <c r="KWQ36" s="377"/>
      <c r="KWR36" s="377"/>
      <c r="KWS36" s="377"/>
      <c r="KWT36" s="377"/>
      <c r="KWU36" s="377"/>
      <c r="KWV36" s="377"/>
      <c r="KWW36" s="377"/>
      <c r="KWX36" s="377"/>
      <c r="KWY36" s="377"/>
      <c r="KWZ36" s="377"/>
      <c r="KXA36" s="377"/>
      <c r="KXB36" s="377"/>
      <c r="KXC36" s="377"/>
      <c r="KXD36" s="377"/>
      <c r="KXE36" s="377"/>
      <c r="KXF36" s="377"/>
      <c r="KXG36" s="377"/>
      <c r="KXH36" s="377"/>
      <c r="KXI36" s="377"/>
      <c r="KXJ36" s="377"/>
      <c r="KXK36" s="377"/>
      <c r="KXL36" s="377"/>
      <c r="KXM36" s="377"/>
      <c r="KXN36" s="377"/>
      <c r="KXO36" s="377"/>
      <c r="KXP36" s="377"/>
      <c r="KXQ36" s="377"/>
      <c r="KXR36" s="377"/>
      <c r="KXS36" s="377"/>
      <c r="KXT36" s="377"/>
      <c r="KXU36" s="377"/>
      <c r="KXV36" s="377"/>
      <c r="KXW36" s="377"/>
      <c r="KXX36" s="377"/>
      <c r="KXY36" s="377"/>
      <c r="KXZ36" s="377"/>
      <c r="KYA36" s="377"/>
      <c r="KYB36" s="377"/>
      <c r="KYC36" s="377"/>
      <c r="KYD36" s="377"/>
      <c r="KYE36" s="377"/>
      <c r="KYF36" s="377"/>
      <c r="KYG36" s="377"/>
      <c r="KYH36" s="377"/>
      <c r="KYI36" s="377"/>
      <c r="KYJ36" s="377"/>
      <c r="KYK36" s="377"/>
      <c r="KYL36" s="377"/>
      <c r="KYM36" s="377"/>
      <c r="KYN36" s="377"/>
      <c r="KYO36" s="377"/>
      <c r="KYP36" s="377"/>
      <c r="KYQ36" s="377"/>
      <c r="KYR36" s="377"/>
      <c r="KYS36" s="377"/>
      <c r="KYT36" s="377"/>
      <c r="KYU36" s="377"/>
      <c r="KYV36" s="377"/>
      <c r="KYW36" s="377"/>
      <c r="KYX36" s="377"/>
      <c r="KYY36" s="377"/>
      <c r="KYZ36" s="377"/>
      <c r="KZA36" s="377"/>
      <c r="KZB36" s="377"/>
      <c r="KZC36" s="377"/>
      <c r="KZD36" s="377"/>
      <c r="KZE36" s="377"/>
      <c r="KZF36" s="377"/>
      <c r="KZG36" s="377"/>
      <c r="KZH36" s="377"/>
      <c r="KZI36" s="377"/>
      <c r="KZJ36" s="377"/>
      <c r="KZK36" s="377"/>
      <c r="KZL36" s="377"/>
      <c r="KZM36" s="377"/>
      <c r="KZN36" s="377"/>
      <c r="KZO36" s="377"/>
      <c r="KZP36" s="377"/>
      <c r="KZQ36" s="377"/>
      <c r="KZR36" s="377"/>
      <c r="KZS36" s="377"/>
      <c r="KZT36" s="377"/>
      <c r="KZU36" s="377"/>
      <c r="KZV36" s="377"/>
      <c r="KZW36" s="377"/>
      <c r="KZX36" s="377"/>
      <c r="KZY36" s="377"/>
      <c r="KZZ36" s="377"/>
      <c r="LAA36" s="377"/>
      <c r="LAB36" s="377"/>
      <c r="LAC36" s="377"/>
      <c r="LAD36" s="377"/>
      <c r="LAE36" s="377"/>
      <c r="LAF36" s="377"/>
      <c r="LAG36" s="377"/>
      <c r="LAH36" s="377"/>
      <c r="LAI36" s="377"/>
      <c r="LAJ36" s="377"/>
      <c r="LAK36" s="377"/>
      <c r="LAL36" s="377"/>
      <c r="LAM36" s="377"/>
      <c r="LAN36" s="377"/>
      <c r="LAO36" s="377"/>
      <c r="LAP36" s="377"/>
      <c r="LAQ36" s="377"/>
      <c r="LAR36" s="377"/>
      <c r="LAS36" s="377"/>
      <c r="LAT36" s="377"/>
      <c r="LAU36" s="377"/>
      <c r="LAV36" s="377"/>
      <c r="LAW36" s="377"/>
      <c r="LAX36" s="377"/>
      <c r="LAY36" s="377"/>
      <c r="LAZ36" s="377"/>
      <c r="LBA36" s="377"/>
      <c r="LBB36" s="377"/>
      <c r="LBC36" s="377"/>
      <c r="LBD36" s="377"/>
      <c r="LBE36" s="377"/>
      <c r="LBF36" s="377"/>
      <c r="LBG36" s="377"/>
      <c r="LBH36" s="377"/>
      <c r="LBI36" s="377"/>
      <c r="LBJ36" s="377"/>
      <c r="LBK36" s="377"/>
      <c r="LBL36" s="377"/>
      <c r="LBM36" s="377"/>
      <c r="LBN36" s="377"/>
      <c r="LBO36" s="377"/>
      <c r="LBP36" s="377"/>
      <c r="LBQ36" s="377"/>
      <c r="LBR36" s="377"/>
      <c r="LBS36" s="377"/>
      <c r="LBT36" s="377"/>
      <c r="LBU36" s="377"/>
      <c r="LBV36" s="377"/>
      <c r="LBW36" s="377"/>
      <c r="LBX36" s="377"/>
      <c r="LBY36" s="377"/>
      <c r="LBZ36" s="377"/>
      <c r="LCA36" s="377"/>
      <c r="LCB36" s="377"/>
      <c r="LCC36" s="377"/>
      <c r="LCD36" s="377"/>
      <c r="LCE36" s="377"/>
      <c r="LCF36" s="377"/>
      <c r="LCG36" s="377"/>
      <c r="LCH36" s="377"/>
      <c r="LCI36" s="377"/>
      <c r="LCJ36" s="377"/>
      <c r="LCK36" s="377"/>
      <c r="LCL36" s="377"/>
      <c r="LCM36" s="377"/>
      <c r="LCN36" s="377"/>
      <c r="LCO36" s="377"/>
      <c r="LCP36" s="377"/>
      <c r="LCQ36" s="377"/>
      <c r="LCR36" s="377"/>
      <c r="LCS36" s="377"/>
      <c r="LCT36" s="377"/>
      <c r="LCU36" s="377"/>
      <c r="LCV36" s="377"/>
      <c r="LCW36" s="377"/>
      <c r="LCX36" s="377"/>
      <c r="LCY36" s="377"/>
      <c r="LCZ36" s="377"/>
      <c r="LDA36" s="377"/>
      <c r="LDB36" s="377"/>
      <c r="LDC36" s="377"/>
      <c r="LDD36" s="377"/>
      <c r="LDE36" s="377"/>
      <c r="LDF36" s="377"/>
      <c r="LDG36" s="377"/>
      <c r="LDH36" s="377"/>
      <c r="LDI36" s="377"/>
      <c r="LDJ36" s="377"/>
      <c r="LDK36" s="377"/>
      <c r="LDL36" s="377"/>
      <c r="LDM36" s="377"/>
      <c r="LDN36" s="377"/>
      <c r="LDO36" s="377"/>
      <c r="LDP36" s="377"/>
      <c r="LDQ36" s="377"/>
      <c r="LDR36" s="377"/>
      <c r="LDS36" s="377"/>
      <c r="LDT36" s="377"/>
      <c r="LDU36" s="377"/>
      <c r="LDV36" s="377"/>
      <c r="LDW36" s="377"/>
      <c r="LDX36" s="377"/>
      <c r="LDY36" s="377"/>
      <c r="LDZ36" s="377"/>
      <c r="LEA36" s="377"/>
      <c r="LEB36" s="377"/>
      <c r="LEC36" s="377"/>
      <c r="LED36" s="377"/>
      <c r="LEE36" s="377"/>
      <c r="LEF36" s="377"/>
      <c r="LEG36" s="377"/>
      <c r="LEH36" s="377"/>
      <c r="LEI36" s="377"/>
      <c r="LEJ36" s="377"/>
      <c r="LEK36" s="377"/>
      <c r="LEL36" s="377"/>
      <c r="LEM36" s="377"/>
      <c r="LEN36" s="377"/>
      <c r="LEO36" s="377"/>
      <c r="LEP36" s="377"/>
      <c r="LEQ36" s="377"/>
      <c r="LER36" s="377"/>
      <c r="LES36" s="377"/>
      <c r="LET36" s="377"/>
      <c r="LEU36" s="377"/>
      <c r="LEV36" s="377"/>
      <c r="LEW36" s="377"/>
      <c r="LEX36" s="377"/>
      <c r="LEY36" s="377"/>
      <c r="LEZ36" s="377"/>
      <c r="LFA36" s="377"/>
      <c r="LFB36" s="377"/>
      <c r="LFC36" s="377"/>
      <c r="LFD36" s="377"/>
      <c r="LFE36" s="377"/>
      <c r="LFF36" s="377"/>
      <c r="LFG36" s="377"/>
      <c r="LFH36" s="377"/>
      <c r="LFI36" s="377"/>
      <c r="LFJ36" s="377"/>
      <c r="LFK36" s="377"/>
      <c r="LFL36" s="377"/>
      <c r="LFM36" s="377"/>
      <c r="LFN36" s="377"/>
      <c r="LFO36" s="377"/>
      <c r="LFP36" s="377"/>
      <c r="LFQ36" s="377"/>
      <c r="LFR36" s="377"/>
      <c r="LFS36" s="377"/>
      <c r="LFT36" s="377"/>
      <c r="LFU36" s="377"/>
      <c r="LFV36" s="377"/>
      <c r="LFW36" s="377"/>
      <c r="LFX36" s="377"/>
      <c r="LFY36" s="377"/>
      <c r="LFZ36" s="377"/>
      <c r="LGA36" s="377"/>
      <c r="LGB36" s="377"/>
      <c r="LGC36" s="377"/>
      <c r="LGD36" s="377"/>
      <c r="LGE36" s="377"/>
      <c r="LGF36" s="377"/>
      <c r="LGG36" s="377"/>
      <c r="LGH36" s="377"/>
      <c r="LGI36" s="377"/>
      <c r="LGJ36" s="377"/>
      <c r="LGK36" s="377"/>
      <c r="LGL36" s="377"/>
      <c r="LGM36" s="377"/>
      <c r="LGN36" s="377"/>
      <c r="LGO36" s="377"/>
      <c r="LGP36" s="377"/>
      <c r="LGQ36" s="377"/>
      <c r="LGR36" s="377"/>
      <c r="LGS36" s="377"/>
      <c r="LGT36" s="377"/>
      <c r="LGU36" s="377"/>
      <c r="LGV36" s="377"/>
      <c r="LGW36" s="377"/>
      <c r="LGX36" s="377"/>
      <c r="LGY36" s="377"/>
      <c r="LGZ36" s="377"/>
      <c r="LHA36" s="377"/>
      <c r="LHB36" s="377"/>
      <c r="LHC36" s="377"/>
      <c r="LHD36" s="377"/>
      <c r="LHE36" s="377"/>
      <c r="LHF36" s="377"/>
      <c r="LHG36" s="377"/>
      <c r="LHH36" s="377"/>
      <c r="LHI36" s="377"/>
      <c r="LHJ36" s="377"/>
      <c r="LHK36" s="377"/>
      <c r="LHL36" s="377"/>
      <c r="LHM36" s="377"/>
      <c r="LHN36" s="377"/>
      <c r="LHO36" s="377"/>
      <c r="LHP36" s="377"/>
      <c r="LHQ36" s="377"/>
      <c r="LHR36" s="377"/>
      <c r="LHS36" s="377"/>
      <c r="LHT36" s="377"/>
      <c r="LHU36" s="377"/>
      <c r="LHV36" s="377"/>
      <c r="LHW36" s="377"/>
      <c r="LHX36" s="377"/>
      <c r="LHY36" s="377"/>
      <c r="LHZ36" s="377"/>
      <c r="LIA36" s="377"/>
      <c r="LIB36" s="377"/>
      <c r="LIC36" s="377"/>
      <c r="LID36" s="377"/>
      <c r="LIE36" s="377"/>
      <c r="LIF36" s="377"/>
      <c r="LIG36" s="377"/>
      <c r="LIH36" s="377"/>
      <c r="LII36" s="377"/>
      <c r="LIJ36" s="377"/>
      <c r="LIK36" s="377"/>
      <c r="LIL36" s="377"/>
      <c r="LIM36" s="377"/>
      <c r="LIN36" s="377"/>
      <c r="LIO36" s="377"/>
      <c r="LIP36" s="377"/>
      <c r="LIQ36" s="377"/>
      <c r="LIR36" s="377"/>
      <c r="LIS36" s="377"/>
      <c r="LIT36" s="377"/>
      <c r="LIU36" s="377"/>
      <c r="LIV36" s="377"/>
      <c r="LIW36" s="377"/>
      <c r="LIX36" s="377"/>
      <c r="LIY36" s="377"/>
      <c r="LIZ36" s="377"/>
      <c r="LJA36" s="377"/>
      <c r="LJB36" s="377"/>
      <c r="LJC36" s="377"/>
      <c r="LJD36" s="377"/>
      <c r="LJE36" s="377"/>
      <c r="LJF36" s="377"/>
      <c r="LJG36" s="377"/>
      <c r="LJH36" s="377"/>
      <c r="LJI36" s="377"/>
      <c r="LJJ36" s="377"/>
      <c r="LJK36" s="377"/>
      <c r="LJL36" s="377"/>
      <c r="LJM36" s="377"/>
      <c r="LJN36" s="377"/>
      <c r="LJO36" s="377"/>
      <c r="LJP36" s="377"/>
      <c r="LJQ36" s="377"/>
      <c r="LJR36" s="377"/>
      <c r="LJS36" s="377"/>
      <c r="LJT36" s="377"/>
      <c r="LJU36" s="377"/>
      <c r="LJV36" s="377"/>
      <c r="LJW36" s="377"/>
      <c r="LJX36" s="377"/>
      <c r="LJY36" s="377"/>
      <c r="LJZ36" s="377"/>
      <c r="LKA36" s="377"/>
      <c r="LKB36" s="377"/>
      <c r="LKC36" s="377"/>
      <c r="LKD36" s="377"/>
      <c r="LKE36" s="377"/>
      <c r="LKF36" s="377"/>
      <c r="LKG36" s="377"/>
      <c r="LKH36" s="377"/>
      <c r="LKI36" s="377"/>
      <c r="LKJ36" s="377"/>
      <c r="LKK36" s="377"/>
      <c r="LKL36" s="377"/>
      <c r="LKM36" s="377"/>
      <c r="LKN36" s="377"/>
      <c r="LKO36" s="377"/>
      <c r="LKP36" s="377"/>
      <c r="LKQ36" s="377"/>
      <c r="LKR36" s="377"/>
      <c r="LKS36" s="377"/>
      <c r="LKT36" s="377"/>
      <c r="LKU36" s="377"/>
      <c r="LKV36" s="377"/>
      <c r="LKW36" s="377"/>
      <c r="LKX36" s="377"/>
      <c r="LKY36" s="377"/>
      <c r="LKZ36" s="377"/>
      <c r="LLA36" s="377"/>
      <c r="LLB36" s="377"/>
      <c r="LLC36" s="377"/>
      <c r="LLD36" s="377"/>
      <c r="LLE36" s="377"/>
      <c r="LLF36" s="377"/>
      <c r="LLG36" s="377"/>
      <c r="LLH36" s="377"/>
      <c r="LLI36" s="377"/>
      <c r="LLJ36" s="377"/>
      <c r="LLK36" s="377"/>
      <c r="LLL36" s="377"/>
      <c r="LLM36" s="377"/>
      <c r="LLN36" s="377"/>
      <c r="LLO36" s="377"/>
      <c r="LLP36" s="377"/>
      <c r="LLQ36" s="377"/>
      <c r="LLR36" s="377"/>
      <c r="LLS36" s="377"/>
      <c r="LLT36" s="377"/>
      <c r="LLU36" s="377"/>
      <c r="LLV36" s="377"/>
      <c r="LLW36" s="377"/>
      <c r="LLX36" s="377"/>
      <c r="LLY36" s="377"/>
      <c r="LLZ36" s="377"/>
      <c r="LMA36" s="377"/>
      <c r="LMB36" s="377"/>
      <c r="LMC36" s="377"/>
      <c r="LMD36" s="377"/>
      <c r="LME36" s="377"/>
      <c r="LMF36" s="377"/>
      <c r="LMG36" s="377"/>
      <c r="LMH36" s="377"/>
      <c r="LMI36" s="377"/>
      <c r="LMJ36" s="377"/>
      <c r="LMK36" s="377"/>
      <c r="LML36" s="377"/>
      <c r="LMM36" s="377"/>
      <c r="LMN36" s="377"/>
      <c r="LMO36" s="377"/>
      <c r="LMP36" s="377"/>
      <c r="LMQ36" s="377"/>
      <c r="LMR36" s="377"/>
      <c r="LMS36" s="377"/>
      <c r="LMT36" s="377"/>
      <c r="LMU36" s="377"/>
      <c r="LMV36" s="377"/>
      <c r="LMW36" s="377"/>
      <c r="LMX36" s="377"/>
      <c r="LMY36" s="377"/>
      <c r="LMZ36" s="377"/>
      <c r="LNA36" s="377"/>
      <c r="LNB36" s="377"/>
      <c r="LNC36" s="377"/>
      <c r="LND36" s="377"/>
      <c r="LNE36" s="377"/>
      <c r="LNF36" s="377"/>
      <c r="LNG36" s="377"/>
      <c r="LNH36" s="377"/>
      <c r="LNI36" s="377"/>
      <c r="LNJ36" s="377"/>
      <c r="LNK36" s="377"/>
      <c r="LNL36" s="377"/>
      <c r="LNM36" s="377"/>
      <c r="LNN36" s="377"/>
      <c r="LNO36" s="377"/>
      <c r="LNP36" s="377"/>
      <c r="LNQ36" s="377"/>
      <c r="LNR36" s="377"/>
      <c r="LNS36" s="377"/>
      <c r="LNT36" s="377"/>
      <c r="LNU36" s="377"/>
      <c r="LNV36" s="377"/>
      <c r="LNW36" s="377"/>
      <c r="LNX36" s="377"/>
      <c r="LNY36" s="377"/>
      <c r="LNZ36" s="377"/>
      <c r="LOA36" s="377"/>
      <c r="LOB36" s="377"/>
      <c r="LOC36" s="377"/>
      <c r="LOD36" s="377"/>
      <c r="LOE36" s="377"/>
      <c r="LOF36" s="377"/>
      <c r="LOG36" s="377"/>
      <c r="LOH36" s="377"/>
      <c r="LOI36" s="377"/>
      <c r="LOJ36" s="377"/>
      <c r="LOK36" s="377"/>
      <c r="LOL36" s="377"/>
      <c r="LOM36" s="377"/>
      <c r="LON36" s="377"/>
      <c r="LOO36" s="377"/>
      <c r="LOP36" s="377"/>
      <c r="LOQ36" s="377"/>
      <c r="LOR36" s="377"/>
      <c r="LOS36" s="377"/>
      <c r="LOT36" s="377"/>
      <c r="LOU36" s="377"/>
      <c r="LOV36" s="377"/>
      <c r="LOW36" s="377"/>
      <c r="LOX36" s="377"/>
      <c r="LOY36" s="377"/>
      <c r="LOZ36" s="377"/>
      <c r="LPA36" s="377"/>
      <c r="LPB36" s="377"/>
      <c r="LPC36" s="377"/>
      <c r="LPD36" s="377"/>
      <c r="LPE36" s="377"/>
      <c r="LPF36" s="377"/>
      <c r="LPG36" s="377"/>
      <c r="LPH36" s="377"/>
      <c r="LPI36" s="377"/>
      <c r="LPJ36" s="377"/>
      <c r="LPK36" s="377"/>
      <c r="LPL36" s="377"/>
      <c r="LPM36" s="377"/>
      <c r="LPN36" s="377"/>
      <c r="LPO36" s="377"/>
      <c r="LPP36" s="377"/>
      <c r="LPQ36" s="377"/>
      <c r="LPR36" s="377"/>
      <c r="LPS36" s="377"/>
      <c r="LPT36" s="377"/>
      <c r="LPU36" s="377"/>
      <c r="LPV36" s="377"/>
      <c r="LPW36" s="377"/>
      <c r="LPX36" s="377"/>
      <c r="LPY36" s="377"/>
      <c r="LPZ36" s="377"/>
      <c r="LQA36" s="377"/>
      <c r="LQB36" s="377"/>
      <c r="LQC36" s="377"/>
      <c r="LQD36" s="377"/>
      <c r="LQE36" s="377"/>
      <c r="LQF36" s="377"/>
      <c r="LQG36" s="377"/>
      <c r="LQH36" s="377"/>
      <c r="LQI36" s="377"/>
      <c r="LQJ36" s="377"/>
      <c r="LQK36" s="377"/>
      <c r="LQL36" s="377"/>
      <c r="LQM36" s="377"/>
      <c r="LQN36" s="377"/>
      <c r="LQO36" s="377"/>
      <c r="LQP36" s="377"/>
      <c r="LQQ36" s="377"/>
      <c r="LQR36" s="377"/>
      <c r="LQS36" s="377"/>
      <c r="LQT36" s="377"/>
      <c r="LQU36" s="377"/>
      <c r="LQV36" s="377"/>
      <c r="LQW36" s="377"/>
      <c r="LQX36" s="377"/>
      <c r="LQY36" s="377"/>
      <c r="LQZ36" s="377"/>
      <c r="LRA36" s="377"/>
      <c r="LRB36" s="377"/>
      <c r="LRC36" s="377"/>
      <c r="LRD36" s="377"/>
      <c r="LRE36" s="377"/>
      <c r="LRF36" s="377"/>
      <c r="LRG36" s="377"/>
      <c r="LRH36" s="377"/>
      <c r="LRI36" s="377"/>
      <c r="LRJ36" s="377"/>
      <c r="LRK36" s="377"/>
      <c r="LRL36" s="377"/>
      <c r="LRM36" s="377"/>
      <c r="LRN36" s="377"/>
      <c r="LRO36" s="377"/>
      <c r="LRP36" s="377"/>
      <c r="LRQ36" s="377"/>
      <c r="LRR36" s="377"/>
      <c r="LRS36" s="377"/>
      <c r="LRT36" s="377"/>
      <c r="LRU36" s="377"/>
      <c r="LRV36" s="377"/>
      <c r="LRW36" s="377"/>
      <c r="LRX36" s="377"/>
      <c r="LRY36" s="377"/>
      <c r="LRZ36" s="377"/>
      <c r="LSA36" s="377"/>
      <c r="LSB36" s="377"/>
      <c r="LSC36" s="377"/>
      <c r="LSD36" s="377"/>
      <c r="LSE36" s="377"/>
      <c r="LSF36" s="377"/>
      <c r="LSG36" s="377"/>
      <c r="LSH36" s="377"/>
      <c r="LSI36" s="377"/>
      <c r="LSJ36" s="377"/>
      <c r="LSK36" s="377"/>
      <c r="LSL36" s="377"/>
      <c r="LSM36" s="377"/>
      <c r="LSN36" s="377"/>
      <c r="LSO36" s="377"/>
      <c r="LSP36" s="377"/>
      <c r="LSQ36" s="377"/>
      <c r="LSR36" s="377"/>
      <c r="LSS36" s="377"/>
      <c r="LST36" s="377"/>
      <c r="LSU36" s="377"/>
      <c r="LSV36" s="377"/>
      <c r="LSW36" s="377"/>
      <c r="LSX36" s="377"/>
      <c r="LSY36" s="377"/>
      <c r="LSZ36" s="377"/>
      <c r="LTA36" s="377"/>
      <c r="LTB36" s="377"/>
      <c r="LTC36" s="377"/>
      <c r="LTD36" s="377"/>
      <c r="LTE36" s="377"/>
      <c r="LTF36" s="377"/>
      <c r="LTG36" s="377"/>
      <c r="LTH36" s="377"/>
      <c r="LTI36" s="377"/>
      <c r="LTJ36" s="377"/>
      <c r="LTK36" s="377"/>
      <c r="LTL36" s="377"/>
      <c r="LTM36" s="377"/>
      <c r="LTN36" s="377"/>
      <c r="LTO36" s="377"/>
      <c r="LTP36" s="377"/>
      <c r="LTQ36" s="377"/>
      <c r="LTR36" s="377"/>
      <c r="LTS36" s="377"/>
      <c r="LTT36" s="377"/>
      <c r="LTU36" s="377"/>
      <c r="LTV36" s="377"/>
      <c r="LTW36" s="377"/>
      <c r="LTX36" s="377"/>
      <c r="LTY36" s="377"/>
      <c r="LTZ36" s="377"/>
      <c r="LUA36" s="377"/>
      <c r="LUB36" s="377"/>
      <c r="LUC36" s="377"/>
      <c r="LUD36" s="377"/>
      <c r="LUE36" s="377"/>
      <c r="LUF36" s="377"/>
      <c r="LUG36" s="377"/>
      <c r="LUH36" s="377"/>
      <c r="LUI36" s="377"/>
      <c r="LUJ36" s="377"/>
      <c r="LUK36" s="377"/>
      <c r="LUL36" s="377"/>
      <c r="LUM36" s="377"/>
      <c r="LUN36" s="377"/>
      <c r="LUO36" s="377"/>
      <c r="LUP36" s="377"/>
      <c r="LUQ36" s="377"/>
      <c r="LUR36" s="377"/>
      <c r="LUS36" s="377"/>
      <c r="LUT36" s="377"/>
      <c r="LUU36" s="377"/>
      <c r="LUV36" s="377"/>
      <c r="LUW36" s="377"/>
      <c r="LUX36" s="377"/>
      <c r="LUY36" s="377"/>
      <c r="LUZ36" s="377"/>
      <c r="LVA36" s="377"/>
      <c r="LVB36" s="377"/>
      <c r="LVC36" s="377"/>
      <c r="LVD36" s="377"/>
      <c r="LVE36" s="377"/>
      <c r="LVF36" s="377"/>
      <c r="LVG36" s="377"/>
      <c r="LVH36" s="377"/>
      <c r="LVI36" s="377"/>
      <c r="LVJ36" s="377"/>
      <c r="LVK36" s="377"/>
      <c r="LVL36" s="377"/>
      <c r="LVM36" s="377"/>
      <c r="LVN36" s="377"/>
      <c r="LVO36" s="377"/>
      <c r="LVP36" s="377"/>
      <c r="LVQ36" s="377"/>
      <c r="LVR36" s="377"/>
      <c r="LVS36" s="377"/>
      <c r="LVT36" s="377"/>
      <c r="LVU36" s="377"/>
      <c r="LVV36" s="377"/>
      <c r="LVW36" s="377"/>
      <c r="LVX36" s="377"/>
      <c r="LVY36" s="377"/>
      <c r="LVZ36" s="377"/>
      <c r="LWA36" s="377"/>
      <c r="LWB36" s="377"/>
      <c r="LWC36" s="377"/>
      <c r="LWD36" s="377"/>
      <c r="LWE36" s="377"/>
      <c r="LWF36" s="377"/>
      <c r="LWG36" s="377"/>
      <c r="LWH36" s="377"/>
      <c r="LWI36" s="377"/>
      <c r="LWJ36" s="377"/>
      <c r="LWK36" s="377"/>
      <c r="LWL36" s="377"/>
      <c r="LWM36" s="377"/>
      <c r="LWN36" s="377"/>
      <c r="LWO36" s="377"/>
      <c r="LWP36" s="377"/>
      <c r="LWQ36" s="377"/>
      <c r="LWR36" s="377"/>
      <c r="LWS36" s="377"/>
      <c r="LWT36" s="377"/>
      <c r="LWU36" s="377"/>
      <c r="LWV36" s="377"/>
      <c r="LWW36" s="377"/>
      <c r="LWX36" s="377"/>
      <c r="LWY36" s="377"/>
      <c r="LWZ36" s="377"/>
      <c r="LXA36" s="377"/>
      <c r="LXB36" s="377"/>
      <c r="LXC36" s="377"/>
      <c r="LXD36" s="377"/>
      <c r="LXE36" s="377"/>
      <c r="LXF36" s="377"/>
      <c r="LXG36" s="377"/>
      <c r="LXH36" s="377"/>
      <c r="LXI36" s="377"/>
      <c r="LXJ36" s="377"/>
      <c r="LXK36" s="377"/>
      <c r="LXL36" s="377"/>
      <c r="LXM36" s="377"/>
      <c r="LXN36" s="377"/>
      <c r="LXO36" s="377"/>
      <c r="LXP36" s="377"/>
      <c r="LXQ36" s="377"/>
      <c r="LXR36" s="377"/>
      <c r="LXS36" s="377"/>
      <c r="LXT36" s="377"/>
      <c r="LXU36" s="377"/>
      <c r="LXV36" s="377"/>
      <c r="LXW36" s="377"/>
      <c r="LXX36" s="377"/>
      <c r="LXY36" s="377"/>
      <c r="LXZ36" s="377"/>
      <c r="LYA36" s="377"/>
      <c r="LYB36" s="377"/>
      <c r="LYC36" s="377"/>
      <c r="LYD36" s="377"/>
      <c r="LYE36" s="377"/>
      <c r="LYF36" s="377"/>
      <c r="LYG36" s="377"/>
      <c r="LYH36" s="377"/>
      <c r="LYI36" s="377"/>
      <c r="LYJ36" s="377"/>
      <c r="LYK36" s="377"/>
      <c r="LYL36" s="377"/>
      <c r="LYM36" s="377"/>
      <c r="LYN36" s="377"/>
      <c r="LYO36" s="377"/>
      <c r="LYP36" s="377"/>
      <c r="LYQ36" s="377"/>
      <c r="LYR36" s="377"/>
      <c r="LYS36" s="377"/>
      <c r="LYT36" s="377"/>
      <c r="LYU36" s="377"/>
      <c r="LYV36" s="377"/>
      <c r="LYW36" s="377"/>
      <c r="LYX36" s="377"/>
      <c r="LYY36" s="377"/>
      <c r="LYZ36" s="377"/>
      <c r="LZA36" s="377"/>
      <c r="LZB36" s="377"/>
      <c r="LZC36" s="377"/>
      <c r="LZD36" s="377"/>
      <c r="LZE36" s="377"/>
      <c r="LZF36" s="377"/>
      <c r="LZG36" s="377"/>
      <c r="LZH36" s="377"/>
      <c r="LZI36" s="377"/>
      <c r="LZJ36" s="377"/>
      <c r="LZK36" s="377"/>
      <c r="LZL36" s="377"/>
      <c r="LZM36" s="377"/>
      <c r="LZN36" s="377"/>
      <c r="LZO36" s="377"/>
      <c r="LZP36" s="377"/>
      <c r="LZQ36" s="377"/>
      <c r="LZR36" s="377"/>
      <c r="LZS36" s="377"/>
      <c r="LZT36" s="377"/>
      <c r="LZU36" s="377"/>
      <c r="LZV36" s="377"/>
      <c r="LZW36" s="377"/>
      <c r="LZX36" s="377"/>
      <c r="LZY36" s="377"/>
      <c r="LZZ36" s="377"/>
      <c r="MAA36" s="377"/>
      <c r="MAB36" s="377"/>
      <c r="MAC36" s="377"/>
      <c r="MAD36" s="377"/>
      <c r="MAE36" s="377"/>
      <c r="MAF36" s="377"/>
      <c r="MAG36" s="377"/>
      <c r="MAH36" s="377"/>
      <c r="MAI36" s="377"/>
      <c r="MAJ36" s="377"/>
      <c r="MAK36" s="377"/>
      <c r="MAL36" s="377"/>
      <c r="MAM36" s="377"/>
      <c r="MAN36" s="377"/>
      <c r="MAO36" s="377"/>
      <c r="MAP36" s="377"/>
      <c r="MAQ36" s="377"/>
      <c r="MAR36" s="377"/>
      <c r="MAS36" s="377"/>
      <c r="MAT36" s="377"/>
      <c r="MAU36" s="377"/>
      <c r="MAV36" s="377"/>
      <c r="MAW36" s="377"/>
      <c r="MAX36" s="377"/>
      <c r="MAY36" s="377"/>
      <c r="MAZ36" s="377"/>
      <c r="MBA36" s="377"/>
      <c r="MBB36" s="377"/>
      <c r="MBC36" s="377"/>
      <c r="MBD36" s="377"/>
      <c r="MBE36" s="377"/>
      <c r="MBF36" s="377"/>
      <c r="MBG36" s="377"/>
      <c r="MBH36" s="377"/>
      <c r="MBI36" s="377"/>
      <c r="MBJ36" s="377"/>
      <c r="MBK36" s="377"/>
      <c r="MBL36" s="377"/>
      <c r="MBM36" s="377"/>
      <c r="MBN36" s="377"/>
      <c r="MBO36" s="377"/>
      <c r="MBP36" s="377"/>
      <c r="MBQ36" s="377"/>
      <c r="MBR36" s="377"/>
      <c r="MBS36" s="377"/>
      <c r="MBT36" s="377"/>
      <c r="MBU36" s="377"/>
      <c r="MBV36" s="377"/>
      <c r="MBW36" s="377"/>
      <c r="MBX36" s="377"/>
      <c r="MBY36" s="377"/>
      <c r="MBZ36" s="377"/>
      <c r="MCA36" s="377"/>
      <c r="MCB36" s="377"/>
      <c r="MCC36" s="377"/>
      <c r="MCD36" s="377"/>
      <c r="MCE36" s="377"/>
      <c r="MCF36" s="377"/>
      <c r="MCG36" s="377"/>
      <c r="MCH36" s="377"/>
      <c r="MCI36" s="377"/>
      <c r="MCJ36" s="377"/>
      <c r="MCK36" s="377"/>
      <c r="MCL36" s="377"/>
      <c r="MCM36" s="377"/>
      <c r="MCN36" s="377"/>
      <c r="MCO36" s="377"/>
      <c r="MCP36" s="377"/>
      <c r="MCQ36" s="377"/>
      <c r="MCR36" s="377"/>
      <c r="MCS36" s="377"/>
      <c r="MCT36" s="377"/>
      <c r="MCU36" s="377"/>
      <c r="MCV36" s="377"/>
      <c r="MCW36" s="377"/>
      <c r="MCX36" s="377"/>
      <c r="MCY36" s="377"/>
      <c r="MCZ36" s="377"/>
      <c r="MDA36" s="377"/>
      <c r="MDB36" s="377"/>
      <c r="MDC36" s="377"/>
      <c r="MDD36" s="377"/>
      <c r="MDE36" s="377"/>
      <c r="MDF36" s="377"/>
      <c r="MDG36" s="377"/>
      <c r="MDH36" s="377"/>
      <c r="MDI36" s="377"/>
      <c r="MDJ36" s="377"/>
      <c r="MDK36" s="377"/>
      <c r="MDL36" s="377"/>
      <c r="MDM36" s="377"/>
      <c r="MDN36" s="377"/>
      <c r="MDO36" s="377"/>
      <c r="MDP36" s="377"/>
      <c r="MDQ36" s="377"/>
      <c r="MDR36" s="377"/>
      <c r="MDS36" s="377"/>
      <c r="MDT36" s="377"/>
      <c r="MDU36" s="377"/>
      <c r="MDV36" s="377"/>
      <c r="MDW36" s="377"/>
      <c r="MDX36" s="377"/>
      <c r="MDY36" s="377"/>
      <c r="MDZ36" s="377"/>
      <c r="MEA36" s="377"/>
      <c r="MEB36" s="377"/>
      <c r="MEC36" s="377"/>
      <c r="MED36" s="377"/>
      <c r="MEE36" s="377"/>
      <c r="MEF36" s="377"/>
      <c r="MEG36" s="377"/>
      <c r="MEH36" s="377"/>
      <c r="MEI36" s="377"/>
      <c r="MEJ36" s="377"/>
      <c r="MEK36" s="377"/>
      <c r="MEL36" s="377"/>
      <c r="MEM36" s="377"/>
      <c r="MEN36" s="377"/>
      <c r="MEO36" s="377"/>
      <c r="MEP36" s="377"/>
      <c r="MEQ36" s="377"/>
      <c r="MER36" s="377"/>
      <c r="MES36" s="377"/>
      <c r="MET36" s="377"/>
      <c r="MEU36" s="377"/>
      <c r="MEV36" s="377"/>
      <c r="MEW36" s="377"/>
      <c r="MEX36" s="377"/>
      <c r="MEY36" s="377"/>
      <c r="MEZ36" s="377"/>
      <c r="MFA36" s="377"/>
      <c r="MFB36" s="377"/>
      <c r="MFC36" s="377"/>
      <c r="MFD36" s="377"/>
      <c r="MFE36" s="377"/>
      <c r="MFF36" s="377"/>
      <c r="MFG36" s="377"/>
      <c r="MFH36" s="377"/>
      <c r="MFI36" s="377"/>
      <c r="MFJ36" s="377"/>
      <c r="MFK36" s="377"/>
      <c r="MFL36" s="377"/>
      <c r="MFM36" s="377"/>
      <c r="MFN36" s="377"/>
      <c r="MFO36" s="377"/>
      <c r="MFP36" s="377"/>
      <c r="MFQ36" s="377"/>
      <c r="MFR36" s="377"/>
      <c r="MFS36" s="377"/>
      <c r="MFT36" s="377"/>
      <c r="MFU36" s="377"/>
      <c r="MFV36" s="377"/>
      <c r="MFW36" s="377"/>
      <c r="MFX36" s="377"/>
      <c r="MFY36" s="377"/>
      <c r="MFZ36" s="377"/>
      <c r="MGA36" s="377"/>
      <c r="MGB36" s="377"/>
      <c r="MGC36" s="377"/>
      <c r="MGD36" s="377"/>
      <c r="MGE36" s="377"/>
      <c r="MGF36" s="377"/>
      <c r="MGG36" s="377"/>
      <c r="MGH36" s="377"/>
      <c r="MGI36" s="377"/>
      <c r="MGJ36" s="377"/>
      <c r="MGK36" s="377"/>
      <c r="MGL36" s="377"/>
      <c r="MGM36" s="377"/>
      <c r="MGN36" s="377"/>
      <c r="MGO36" s="377"/>
      <c r="MGP36" s="377"/>
      <c r="MGQ36" s="377"/>
      <c r="MGR36" s="377"/>
      <c r="MGS36" s="377"/>
      <c r="MGT36" s="377"/>
      <c r="MGU36" s="377"/>
      <c r="MGV36" s="377"/>
      <c r="MGW36" s="377"/>
      <c r="MGX36" s="377"/>
      <c r="MGY36" s="377"/>
      <c r="MGZ36" s="377"/>
      <c r="MHA36" s="377"/>
      <c r="MHB36" s="377"/>
      <c r="MHC36" s="377"/>
      <c r="MHD36" s="377"/>
      <c r="MHE36" s="377"/>
      <c r="MHF36" s="377"/>
      <c r="MHG36" s="377"/>
      <c r="MHH36" s="377"/>
      <c r="MHI36" s="377"/>
      <c r="MHJ36" s="377"/>
      <c r="MHK36" s="377"/>
      <c r="MHL36" s="377"/>
      <c r="MHM36" s="377"/>
      <c r="MHN36" s="377"/>
      <c r="MHO36" s="377"/>
      <c r="MHP36" s="377"/>
      <c r="MHQ36" s="377"/>
      <c r="MHR36" s="377"/>
      <c r="MHS36" s="377"/>
      <c r="MHT36" s="377"/>
      <c r="MHU36" s="377"/>
      <c r="MHV36" s="377"/>
      <c r="MHW36" s="377"/>
      <c r="MHX36" s="377"/>
      <c r="MHY36" s="377"/>
      <c r="MHZ36" s="377"/>
      <c r="MIA36" s="377"/>
      <c r="MIB36" s="377"/>
      <c r="MIC36" s="377"/>
      <c r="MID36" s="377"/>
      <c r="MIE36" s="377"/>
      <c r="MIF36" s="377"/>
      <c r="MIG36" s="377"/>
      <c r="MIH36" s="377"/>
      <c r="MII36" s="377"/>
      <c r="MIJ36" s="377"/>
      <c r="MIK36" s="377"/>
      <c r="MIL36" s="377"/>
      <c r="MIM36" s="377"/>
      <c r="MIN36" s="377"/>
      <c r="MIO36" s="377"/>
      <c r="MIP36" s="377"/>
      <c r="MIQ36" s="377"/>
      <c r="MIR36" s="377"/>
      <c r="MIS36" s="377"/>
      <c r="MIT36" s="377"/>
      <c r="MIU36" s="377"/>
      <c r="MIV36" s="377"/>
      <c r="MIW36" s="377"/>
      <c r="MIX36" s="377"/>
      <c r="MIY36" s="377"/>
      <c r="MIZ36" s="377"/>
      <c r="MJA36" s="377"/>
      <c r="MJB36" s="377"/>
      <c r="MJC36" s="377"/>
      <c r="MJD36" s="377"/>
      <c r="MJE36" s="377"/>
      <c r="MJF36" s="377"/>
      <c r="MJG36" s="377"/>
      <c r="MJH36" s="377"/>
      <c r="MJI36" s="377"/>
      <c r="MJJ36" s="377"/>
      <c r="MJK36" s="377"/>
      <c r="MJL36" s="377"/>
      <c r="MJM36" s="377"/>
      <c r="MJN36" s="377"/>
      <c r="MJO36" s="377"/>
      <c r="MJP36" s="377"/>
      <c r="MJQ36" s="377"/>
      <c r="MJR36" s="377"/>
      <c r="MJS36" s="377"/>
      <c r="MJT36" s="377"/>
      <c r="MJU36" s="377"/>
      <c r="MJV36" s="377"/>
      <c r="MJW36" s="377"/>
      <c r="MJX36" s="377"/>
      <c r="MJY36" s="377"/>
      <c r="MJZ36" s="377"/>
      <c r="MKA36" s="377"/>
      <c r="MKB36" s="377"/>
      <c r="MKC36" s="377"/>
      <c r="MKD36" s="377"/>
      <c r="MKE36" s="377"/>
      <c r="MKF36" s="377"/>
      <c r="MKG36" s="377"/>
      <c r="MKH36" s="377"/>
      <c r="MKI36" s="377"/>
      <c r="MKJ36" s="377"/>
      <c r="MKK36" s="377"/>
      <c r="MKL36" s="377"/>
      <c r="MKM36" s="377"/>
      <c r="MKN36" s="377"/>
      <c r="MKO36" s="377"/>
      <c r="MKP36" s="377"/>
      <c r="MKQ36" s="377"/>
      <c r="MKR36" s="377"/>
      <c r="MKS36" s="377"/>
      <c r="MKT36" s="377"/>
      <c r="MKU36" s="377"/>
      <c r="MKV36" s="377"/>
      <c r="MKW36" s="377"/>
      <c r="MKX36" s="377"/>
      <c r="MKY36" s="377"/>
      <c r="MKZ36" s="377"/>
      <c r="MLA36" s="377"/>
      <c r="MLB36" s="377"/>
      <c r="MLC36" s="377"/>
      <c r="MLD36" s="377"/>
      <c r="MLE36" s="377"/>
      <c r="MLF36" s="377"/>
      <c r="MLG36" s="377"/>
      <c r="MLH36" s="377"/>
      <c r="MLI36" s="377"/>
      <c r="MLJ36" s="377"/>
      <c r="MLK36" s="377"/>
      <c r="MLL36" s="377"/>
      <c r="MLM36" s="377"/>
      <c r="MLN36" s="377"/>
      <c r="MLO36" s="377"/>
      <c r="MLP36" s="377"/>
      <c r="MLQ36" s="377"/>
      <c r="MLR36" s="377"/>
      <c r="MLS36" s="377"/>
      <c r="MLT36" s="377"/>
      <c r="MLU36" s="377"/>
      <c r="MLV36" s="377"/>
      <c r="MLW36" s="377"/>
      <c r="MLX36" s="377"/>
      <c r="MLY36" s="377"/>
      <c r="MLZ36" s="377"/>
      <c r="MMA36" s="377"/>
      <c r="MMB36" s="377"/>
      <c r="MMC36" s="377"/>
      <c r="MMD36" s="377"/>
      <c r="MME36" s="377"/>
      <c r="MMF36" s="377"/>
      <c r="MMG36" s="377"/>
      <c r="MMH36" s="377"/>
      <c r="MMI36" s="377"/>
      <c r="MMJ36" s="377"/>
      <c r="MMK36" s="377"/>
      <c r="MML36" s="377"/>
      <c r="MMM36" s="377"/>
      <c r="MMN36" s="377"/>
      <c r="MMO36" s="377"/>
      <c r="MMP36" s="377"/>
      <c r="MMQ36" s="377"/>
      <c r="MMR36" s="377"/>
      <c r="MMS36" s="377"/>
      <c r="MMT36" s="377"/>
      <c r="MMU36" s="377"/>
      <c r="MMV36" s="377"/>
      <c r="MMW36" s="377"/>
      <c r="MMX36" s="377"/>
      <c r="MMY36" s="377"/>
      <c r="MMZ36" s="377"/>
      <c r="MNA36" s="377"/>
      <c r="MNB36" s="377"/>
      <c r="MNC36" s="377"/>
      <c r="MND36" s="377"/>
      <c r="MNE36" s="377"/>
      <c r="MNF36" s="377"/>
      <c r="MNG36" s="377"/>
      <c r="MNH36" s="377"/>
      <c r="MNI36" s="377"/>
      <c r="MNJ36" s="377"/>
      <c r="MNK36" s="377"/>
      <c r="MNL36" s="377"/>
      <c r="MNM36" s="377"/>
      <c r="MNN36" s="377"/>
      <c r="MNO36" s="377"/>
      <c r="MNP36" s="377"/>
      <c r="MNQ36" s="377"/>
      <c r="MNR36" s="377"/>
      <c r="MNS36" s="377"/>
      <c r="MNT36" s="377"/>
      <c r="MNU36" s="377"/>
      <c r="MNV36" s="377"/>
      <c r="MNW36" s="377"/>
      <c r="MNX36" s="377"/>
      <c r="MNY36" s="377"/>
      <c r="MNZ36" s="377"/>
      <c r="MOA36" s="377"/>
      <c r="MOB36" s="377"/>
      <c r="MOC36" s="377"/>
      <c r="MOD36" s="377"/>
      <c r="MOE36" s="377"/>
      <c r="MOF36" s="377"/>
      <c r="MOG36" s="377"/>
      <c r="MOH36" s="377"/>
      <c r="MOI36" s="377"/>
      <c r="MOJ36" s="377"/>
      <c r="MOK36" s="377"/>
      <c r="MOL36" s="377"/>
      <c r="MOM36" s="377"/>
      <c r="MON36" s="377"/>
      <c r="MOO36" s="377"/>
      <c r="MOP36" s="377"/>
      <c r="MOQ36" s="377"/>
      <c r="MOR36" s="377"/>
      <c r="MOS36" s="377"/>
      <c r="MOT36" s="377"/>
      <c r="MOU36" s="377"/>
      <c r="MOV36" s="377"/>
      <c r="MOW36" s="377"/>
      <c r="MOX36" s="377"/>
      <c r="MOY36" s="377"/>
      <c r="MOZ36" s="377"/>
      <c r="MPA36" s="377"/>
      <c r="MPB36" s="377"/>
      <c r="MPC36" s="377"/>
      <c r="MPD36" s="377"/>
      <c r="MPE36" s="377"/>
      <c r="MPF36" s="377"/>
      <c r="MPG36" s="377"/>
      <c r="MPH36" s="377"/>
      <c r="MPI36" s="377"/>
      <c r="MPJ36" s="377"/>
      <c r="MPK36" s="377"/>
      <c r="MPL36" s="377"/>
      <c r="MPM36" s="377"/>
      <c r="MPN36" s="377"/>
      <c r="MPO36" s="377"/>
      <c r="MPP36" s="377"/>
      <c r="MPQ36" s="377"/>
      <c r="MPR36" s="377"/>
      <c r="MPS36" s="377"/>
      <c r="MPT36" s="377"/>
      <c r="MPU36" s="377"/>
      <c r="MPV36" s="377"/>
      <c r="MPW36" s="377"/>
      <c r="MPX36" s="377"/>
      <c r="MPY36" s="377"/>
      <c r="MPZ36" s="377"/>
      <c r="MQA36" s="377"/>
      <c r="MQB36" s="377"/>
      <c r="MQC36" s="377"/>
      <c r="MQD36" s="377"/>
      <c r="MQE36" s="377"/>
      <c r="MQF36" s="377"/>
      <c r="MQG36" s="377"/>
      <c r="MQH36" s="377"/>
      <c r="MQI36" s="377"/>
      <c r="MQJ36" s="377"/>
      <c r="MQK36" s="377"/>
      <c r="MQL36" s="377"/>
      <c r="MQM36" s="377"/>
      <c r="MQN36" s="377"/>
      <c r="MQO36" s="377"/>
      <c r="MQP36" s="377"/>
      <c r="MQQ36" s="377"/>
      <c r="MQR36" s="377"/>
      <c r="MQS36" s="377"/>
      <c r="MQT36" s="377"/>
      <c r="MQU36" s="377"/>
      <c r="MQV36" s="377"/>
      <c r="MQW36" s="377"/>
      <c r="MQX36" s="377"/>
      <c r="MQY36" s="377"/>
      <c r="MQZ36" s="377"/>
      <c r="MRA36" s="377"/>
      <c r="MRB36" s="377"/>
      <c r="MRC36" s="377"/>
      <c r="MRD36" s="377"/>
      <c r="MRE36" s="377"/>
      <c r="MRF36" s="377"/>
      <c r="MRG36" s="377"/>
      <c r="MRH36" s="377"/>
      <c r="MRI36" s="377"/>
      <c r="MRJ36" s="377"/>
      <c r="MRK36" s="377"/>
      <c r="MRL36" s="377"/>
      <c r="MRM36" s="377"/>
      <c r="MRN36" s="377"/>
      <c r="MRO36" s="377"/>
      <c r="MRP36" s="377"/>
      <c r="MRQ36" s="377"/>
      <c r="MRR36" s="377"/>
      <c r="MRS36" s="377"/>
      <c r="MRT36" s="377"/>
      <c r="MRU36" s="377"/>
      <c r="MRV36" s="377"/>
      <c r="MRW36" s="377"/>
      <c r="MRX36" s="377"/>
      <c r="MRY36" s="377"/>
      <c r="MRZ36" s="377"/>
      <c r="MSA36" s="377"/>
      <c r="MSB36" s="377"/>
      <c r="MSC36" s="377"/>
      <c r="MSD36" s="377"/>
      <c r="MSE36" s="377"/>
      <c r="MSF36" s="377"/>
      <c r="MSG36" s="377"/>
      <c r="MSH36" s="377"/>
      <c r="MSI36" s="377"/>
      <c r="MSJ36" s="377"/>
      <c r="MSK36" s="377"/>
      <c r="MSL36" s="377"/>
      <c r="MSM36" s="377"/>
      <c r="MSN36" s="377"/>
      <c r="MSO36" s="377"/>
      <c r="MSP36" s="377"/>
      <c r="MSQ36" s="377"/>
      <c r="MSR36" s="377"/>
      <c r="MSS36" s="377"/>
      <c r="MST36" s="377"/>
      <c r="MSU36" s="377"/>
      <c r="MSV36" s="377"/>
      <c r="MSW36" s="377"/>
      <c r="MSX36" s="377"/>
      <c r="MSY36" s="377"/>
      <c r="MSZ36" s="377"/>
      <c r="MTA36" s="377"/>
      <c r="MTB36" s="377"/>
      <c r="MTC36" s="377"/>
      <c r="MTD36" s="377"/>
      <c r="MTE36" s="377"/>
      <c r="MTF36" s="377"/>
      <c r="MTG36" s="377"/>
      <c r="MTH36" s="377"/>
      <c r="MTI36" s="377"/>
      <c r="MTJ36" s="377"/>
      <c r="MTK36" s="377"/>
      <c r="MTL36" s="377"/>
      <c r="MTM36" s="377"/>
      <c r="MTN36" s="377"/>
      <c r="MTO36" s="377"/>
      <c r="MTP36" s="377"/>
      <c r="MTQ36" s="377"/>
      <c r="MTR36" s="377"/>
      <c r="MTS36" s="377"/>
      <c r="MTT36" s="377"/>
      <c r="MTU36" s="377"/>
      <c r="MTV36" s="377"/>
      <c r="MTW36" s="377"/>
      <c r="MTX36" s="377"/>
      <c r="MTY36" s="377"/>
      <c r="MTZ36" s="377"/>
      <c r="MUA36" s="377"/>
      <c r="MUB36" s="377"/>
      <c r="MUC36" s="377"/>
      <c r="MUD36" s="377"/>
      <c r="MUE36" s="377"/>
      <c r="MUF36" s="377"/>
      <c r="MUG36" s="377"/>
      <c r="MUH36" s="377"/>
      <c r="MUI36" s="377"/>
      <c r="MUJ36" s="377"/>
      <c r="MUK36" s="377"/>
      <c r="MUL36" s="377"/>
      <c r="MUM36" s="377"/>
      <c r="MUN36" s="377"/>
      <c r="MUO36" s="377"/>
      <c r="MUP36" s="377"/>
      <c r="MUQ36" s="377"/>
      <c r="MUR36" s="377"/>
      <c r="MUS36" s="377"/>
      <c r="MUT36" s="377"/>
      <c r="MUU36" s="377"/>
      <c r="MUV36" s="377"/>
      <c r="MUW36" s="377"/>
      <c r="MUX36" s="377"/>
      <c r="MUY36" s="377"/>
      <c r="MUZ36" s="377"/>
      <c r="MVA36" s="377"/>
      <c r="MVB36" s="377"/>
      <c r="MVC36" s="377"/>
      <c r="MVD36" s="377"/>
      <c r="MVE36" s="377"/>
      <c r="MVF36" s="377"/>
      <c r="MVG36" s="377"/>
      <c r="MVH36" s="377"/>
      <c r="MVI36" s="377"/>
      <c r="MVJ36" s="377"/>
      <c r="MVK36" s="377"/>
      <c r="MVL36" s="377"/>
      <c r="MVM36" s="377"/>
      <c r="MVN36" s="377"/>
      <c r="MVO36" s="377"/>
      <c r="MVP36" s="377"/>
      <c r="MVQ36" s="377"/>
      <c r="MVR36" s="377"/>
      <c r="MVS36" s="377"/>
      <c r="MVT36" s="377"/>
      <c r="MVU36" s="377"/>
      <c r="MVV36" s="377"/>
      <c r="MVW36" s="377"/>
      <c r="MVX36" s="377"/>
      <c r="MVY36" s="377"/>
      <c r="MVZ36" s="377"/>
      <c r="MWA36" s="377"/>
      <c r="MWB36" s="377"/>
      <c r="MWC36" s="377"/>
      <c r="MWD36" s="377"/>
      <c r="MWE36" s="377"/>
      <c r="MWF36" s="377"/>
      <c r="MWG36" s="377"/>
      <c r="MWH36" s="377"/>
      <c r="MWI36" s="377"/>
      <c r="MWJ36" s="377"/>
      <c r="MWK36" s="377"/>
      <c r="MWL36" s="377"/>
      <c r="MWM36" s="377"/>
      <c r="MWN36" s="377"/>
      <c r="MWO36" s="377"/>
      <c r="MWP36" s="377"/>
      <c r="MWQ36" s="377"/>
      <c r="MWR36" s="377"/>
      <c r="MWS36" s="377"/>
      <c r="MWT36" s="377"/>
      <c r="MWU36" s="377"/>
      <c r="MWV36" s="377"/>
      <c r="MWW36" s="377"/>
      <c r="MWX36" s="377"/>
      <c r="MWY36" s="377"/>
      <c r="MWZ36" s="377"/>
      <c r="MXA36" s="377"/>
      <c r="MXB36" s="377"/>
      <c r="MXC36" s="377"/>
      <c r="MXD36" s="377"/>
      <c r="MXE36" s="377"/>
      <c r="MXF36" s="377"/>
      <c r="MXG36" s="377"/>
      <c r="MXH36" s="377"/>
      <c r="MXI36" s="377"/>
      <c r="MXJ36" s="377"/>
      <c r="MXK36" s="377"/>
      <c r="MXL36" s="377"/>
      <c r="MXM36" s="377"/>
      <c r="MXN36" s="377"/>
      <c r="MXO36" s="377"/>
      <c r="MXP36" s="377"/>
      <c r="MXQ36" s="377"/>
      <c r="MXR36" s="377"/>
      <c r="MXS36" s="377"/>
      <c r="MXT36" s="377"/>
      <c r="MXU36" s="377"/>
      <c r="MXV36" s="377"/>
      <c r="MXW36" s="377"/>
      <c r="MXX36" s="377"/>
      <c r="MXY36" s="377"/>
      <c r="MXZ36" s="377"/>
      <c r="MYA36" s="377"/>
      <c r="MYB36" s="377"/>
      <c r="MYC36" s="377"/>
      <c r="MYD36" s="377"/>
      <c r="MYE36" s="377"/>
      <c r="MYF36" s="377"/>
      <c r="MYG36" s="377"/>
      <c r="MYH36" s="377"/>
      <c r="MYI36" s="377"/>
      <c r="MYJ36" s="377"/>
      <c r="MYK36" s="377"/>
      <c r="MYL36" s="377"/>
      <c r="MYM36" s="377"/>
      <c r="MYN36" s="377"/>
      <c r="MYO36" s="377"/>
      <c r="MYP36" s="377"/>
      <c r="MYQ36" s="377"/>
      <c r="MYR36" s="377"/>
      <c r="MYS36" s="377"/>
      <c r="MYT36" s="377"/>
      <c r="MYU36" s="377"/>
      <c r="MYV36" s="377"/>
      <c r="MYW36" s="377"/>
      <c r="MYX36" s="377"/>
      <c r="MYY36" s="377"/>
      <c r="MYZ36" s="377"/>
      <c r="MZA36" s="377"/>
      <c r="MZB36" s="377"/>
      <c r="MZC36" s="377"/>
      <c r="MZD36" s="377"/>
      <c r="MZE36" s="377"/>
      <c r="MZF36" s="377"/>
      <c r="MZG36" s="377"/>
      <c r="MZH36" s="377"/>
      <c r="MZI36" s="377"/>
      <c r="MZJ36" s="377"/>
      <c r="MZK36" s="377"/>
      <c r="MZL36" s="377"/>
      <c r="MZM36" s="377"/>
      <c r="MZN36" s="377"/>
      <c r="MZO36" s="377"/>
      <c r="MZP36" s="377"/>
      <c r="MZQ36" s="377"/>
      <c r="MZR36" s="377"/>
      <c r="MZS36" s="377"/>
      <c r="MZT36" s="377"/>
      <c r="MZU36" s="377"/>
      <c r="MZV36" s="377"/>
      <c r="MZW36" s="377"/>
      <c r="MZX36" s="377"/>
      <c r="MZY36" s="377"/>
      <c r="MZZ36" s="377"/>
      <c r="NAA36" s="377"/>
      <c r="NAB36" s="377"/>
      <c r="NAC36" s="377"/>
      <c r="NAD36" s="377"/>
      <c r="NAE36" s="377"/>
      <c r="NAF36" s="377"/>
      <c r="NAG36" s="377"/>
      <c r="NAH36" s="377"/>
      <c r="NAI36" s="377"/>
      <c r="NAJ36" s="377"/>
      <c r="NAK36" s="377"/>
      <c r="NAL36" s="377"/>
      <c r="NAM36" s="377"/>
      <c r="NAN36" s="377"/>
      <c r="NAO36" s="377"/>
      <c r="NAP36" s="377"/>
      <c r="NAQ36" s="377"/>
      <c r="NAR36" s="377"/>
      <c r="NAS36" s="377"/>
      <c r="NAT36" s="377"/>
      <c r="NAU36" s="377"/>
      <c r="NAV36" s="377"/>
      <c r="NAW36" s="377"/>
      <c r="NAX36" s="377"/>
      <c r="NAY36" s="377"/>
      <c r="NAZ36" s="377"/>
      <c r="NBA36" s="377"/>
      <c r="NBB36" s="377"/>
      <c r="NBC36" s="377"/>
      <c r="NBD36" s="377"/>
      <c r="NBE36" s="377"/>
      <c r="NBF36" s="377"/>
      <c r="NBG36" s="377"/>
      <c r="NBH36" s="377"/>
      <c r="NBI36" s="377"/>
      <c r="NBJ36" s="377"/>
      <c r="NBK36" s="377"/>
      <c r="NBL36" s="377"/>
      <c r="NBM36" s="377"/>
      <c r="NBN36" s="377"/>
      <c r="NBO36" s="377"/>
      <c r="NBP36" s="377"/>
      <c r="NBQ36" s="377"/>
      <c r="NBR36" s="377"/>
      <c r="NBS36" s="377"/>
      <c r="NBT36" s="377"/>
      <c r="NBU36" s="377"/>
      <c r="NBV36" s="377"/>
      <c r="NBW36" s="377"/>
      <c r="NBX36" s="377"/>
      <c r="NBY36" s="377"/>
      <c r="NBZ36" s="377"/>
      <c r="NCA36" s="377"/>
      <c r="NCB36" s="377"/>
      <c r="NCC36" s="377"/>
      <c r="NCD36" s="377"/>
      <c r="NCE36" s="377"/>
      <c r="NCF36" s="377"/>
      <c r="NCG36" s="377"/>
      <c r="NCH36" s="377"/>
      <c r="NCI36" s="377"/>
      <c r="NCJ36" s="377"/>
      <c r="NCK36" s="377"/>
      <c r="NCL36" s="377"/>
      <c r="NCM36" s="377"/>
      <c r="NCN36" s="377"/>
      <c r="NCO36" s="377"/>
      <c r="NCP36" s="377"/>
      <c r="NCQ36" s="377"/>
      <c r="NCR36" s="377"/>
      <c r="NCS36" s="377"/>
      <c r="NCT36" s="377"/>
      <c r="NCU36" s="377"/>
      <c r="NCV36" s="377"/>
      <c r="NCW36" s="377"/>
      <c r="NCX36" s="377"/>
      <c r="NCY36" s="377"/>
      <c r="NCZ36" s="377"/>
      <c r="NDA36" s="377"/>
      <c r="NDB36" s="377"/>
      <c r="NDC36" s="377"/>
      <c r="NDD36" s="377"/>
      <c r="NDE36" s="377"/>
      <c r="NDF36" s="377"/>
      <c r="NDG36" s="377"/>
      <c r="NDH36" s="377"/>
      <c r="NDI36" s="377"/>
      <c r="NDJ36" s="377"/>
      <c r="NDK36" s="377"/>
      <c r="NDL36" s="377"/>
      <c r="NDM36" s="377"/>
      <c r="NDN36" s="377"/>
      <c r="NDO36" s="377"/>
      <c r="NDP36" s="377"/>
      <c r="NDQ36" s="377"/>
      <c r="NDR36" s="377"/>
      <c r="NDS36" s="377"/>
      <c r="NDT36" s="377"/>
      <c r="NDU36" s="377"/>
      <c r="NDV36" s="377"/>
      <c r="NDW36" s="377"/>
      <c r="NDX36" s="377"/>
      <c r="NDY36" s="377"/>
      <c r="NDZ36" s="377"/>
      <c r="NEA36" s="377"/>
      <c r="NEB36" s="377"/>
      <c r="NEC36" s="377"/>
      <c r="NED36" s="377"/>
      <c r="NEE36" s="377"/>
      <c r="NEF36" s="377"/>
      <c r="NEG36" s="377"/>
      <c r="NEH36" s="377"/>
      <c r="NEI36" s="377"/>
      <c r="NEJ36" s="377"/>
      <c r="NEK36" s="377"/>
      <c r="NEL36" s="377"/>
      <c r="NEM36" s="377"/>
      <c r="NEN36" s="377"/>
      <c r="NEO36" s="377"/>
      <c r="NEP36" s="377"/>
      <c r="NEQ36" s="377"/>
      <c r="NER36" s="377"/>
      <c r="NES36" s="377"/>
      <c r="NET36" s="377"/>
      <c r="NEU36" s="377"/>
      <c r="NEV36" s="377"/>
      <c r="NEW36" s="377"/>
      <c r="NEX36" s="377"/>
      <c r="NEY36" s="377"/>
      <c r="NEZ36" s="377"/>
      <c r="NFA36" s="377"/>
      <c r="NFB36" s="377"/>
      <c r="NFC36" s="377"/>
      <c r="NFD36" s="377"/>
      <c r="NFE36" s="377"/>
      <c r="NFF36" s="377"/>
      <c r="NFG36" s="377"/>
      <c r="NFH36" s="377"/>
      <c r="NFI36" s="377"/>
      <c r="NFJ36" s="377"/>
      <c r="NFK36" s="377"/>
      <c r="NFL36" s="377"/>
      <c r="NFM36" s="377"/>
      <c r="NFN36" s="377"/>
      <c r="NFO36" s="377"/>
      <c r="NFP36" s="377"/>
      <c r="NFQ36" s="377"/>
      <c r="NFR36" s="377"/>
      <c r="NFS36" s="377"/>
      <c r="NFT36" s="377"/>
      <c r="NFU36" s="377"/>
      <c r="NFV36" s="377"/>
      <c r="NFW36" s="377"/>
      <c r="NFX36" s="377"/>
      <c r="NFY36" s="377"/>
      <c r="NFZ36" s="377"/>
      <c r="NGA36" s="377"/>
      <c r="NGB36" s="377"/>
      <c r="NGC36" s="377"/>
      <c r="NGD36" s="377"/>
      <c r="NGE36" s="377"/>
      <c r="NGF36" s="377"/>
      <c r="NGG36" s="377"/>
      <c r="NGH36" s="377"/>
      <c r="NGI36" s="377"/>
      <c r="NGJ36" s="377"/>
      <c r="NGK36" s="377"/>
      <c r="NGL36" s="377"/>
      <c r="NGM36" s="377"/>
      <c r="NGN36" s="377"/>
      <c r="NGO36" s="377"/>
      <c r="NGP36" s="377"/>
      <c r="NGQ36" s="377"/>
      <c r="NGR36" s="377"/>
      <c r="NGS36" s="377"/>
      <c r="NGT36" s="377"/>
      <c r="NGU36" s="377"/>
      <c r="NGV36" s="377"/>
      <c r="NGW36" s="377"/>
      <c r="NGX36" s="377"/>
      <c r="NGY36" s="377"/>
      <c r="NGZ36" s="377"/>
      <c r="NHA36" s="377"/>
      <c r="NHB36" s="377"/>
      <c r="NHC36" s="377"/>
      <c r="NHD36" s="377"/>
      <c r="NHE36" s="377"/>
      <c r="NHF36" s="377"/>
      <c r="NHG36" s="377"/>
      <c r="NHH36" s="377"/>
      <c r="NHI36" s="377"/>
      <c r="NHJ36" s="377"/>
      <c r="NHK36" s="377"/>
      <c r="NHL36" s="377"/>
      <c r="NHM36" s="377"/>
      <c r="NHN36" s="377"/>
      <c r="NHO36" s="377"/>
      <c r="NHP36" s="377"/>
      <c r="NHQ36" s="377"/>
      <c r="NHR36" s="377"/>
      <c r="NHS36" s="377"/>
      <c r="NHT36" s="377"/>
      <c r="NHU36" s="377"/>
      <c r="NHV36" s="377"/>
      <c r="NHW36" s="377"/>
      <c r="NHX36" s="377"/>
      <c r="NHY36" s="377"/>
      <c r="NHZ36" s="377"/>
      <c r="NIA36" s="377"/>
      <c r="NIB36" s="377"/>
      <c r="NIC36" s="377"/>
      <c r="NID36" s="377"/>
      <c r="NIE36" s="377"/>
      <c r="NIF36" s="377"/>
      <c r="NIG36" s="377"/>
      <c r="NIH36" s="377"/>
      <c r="NII36" s="377"/>
      <c r="NIJ36" s="377"/>
      <c r="NIK36" s="377"/>
      <c r="NIL36" s="377"/>
      <c r="NIM36" s="377"/>
      <c r="NIN36" s="377"/>
      <c r="NIO36" s="377"/>
      <c r="NIP36" s="377"/>
      <c r="NIQ36" s="377"/>
      <c r="NIR36" s="377"/>
      <c r="NIS36" s="377"/>
      <c r="NIT36" s="377"/>
      <c r="NIU36" s="377"/>
      <c r="NIV36" s="377"/>
      <c r="NIW36" s="377"/>
      <c r="NIX36" s="377"/>
      <c r="NIY36" s="377"/>
      <c r="NIZ36" s="377"/>
      <c r="NJA36" s="377"/>
      <c r="NJB36" s="377"/>
      <c r="NJC36" s="377"/>
      <c r="NJD36" s="377"/>
      <c r="NJE36" s="377"/>
      <c r="NJF36" s="377"/>
      <c r="NJG36" s="377"/>
      <c r="NJH36" s="377"/>
      <c r="NJI36" s="377"/>
      <c r="NJJ36" s="377"/>
      <c r="NJK36" s="377"/>
      <c r="NJL36" s="377"/>
      <c r="NJM36" s="377"/>
      <c r="NJN36" s="377"/>
      <c r="NJO36" s="377"/>
      <c r="NJP36" s="377"/>
      <c r="NJQ36" s="377"/>
      <c r="NJR36" s="377"/>
      <c r="NJS36" s="377"/>
      <c r="NJT36" s="377"/>
      <c r="NJU36" s="377"/>
      <c r="NJV36" s="377"/>
      <c r="NJW36" s="377"/>
      <c r="NJX36" s="377"/>
      <c r="NJY36" s="377"/>
      <c r="NJZ36" s="377"/>
      <c r="NKA36" s="377"/>
      <c r="NKB36" s="377"/>
      <c r="NKC36" s="377"/>
      <c r="NKD36" s="377"/>
      <c r="NKE36" s="377"/>
      <c r="NKF36" s="377"/>
      <c r="NKG36" s="377"/>
      <c r="NKH36" s="377"/>
      <c r="NKI36" s="377"/>
      <c r="NKJ36" s="377"/>
      <c r="NKK36" s="377"/>
      <c r="NKL36" s="377"/>
      <c r="NKM36" s="377"/>
      <c r="NKN36" s="377"/>
      <c r="NKO36" s="377"/>
      <c r="NKP36" s="377"/>
      <c r="NKQ36" s="377"/>
      <c r="NKR36" s="377"/>
      <c r="NKS36" s="377"/>
      <c r="NKT36" s="377"/>
      <c r="NKU36" s="377"/>
      <c r="NKV36" s="377"/>
      <c r="NKW36" s="377"/>
      <c r="NKX36" s="377"/>
      <c r="NKY36" s="377"/>
      <c r="NKZ36" s="377"/>
      <c r="NLA36" s="377"/>
      <c r="NLB36" s="377"/>
      <c r="NLC36" s="377"/>
      <c r="NLD36" s="377"/>
      <c r="NLE36" s="377"/>
      <c r="NLF36" s="377"/>
      <c r="NLG36" s="377"/>
      <c r="NLH36" s="377"/>
      <c r="NLI36" s="377"/>
      <c r="NLJ36" s="377"/>
      <c r="NLK36" s="377"/>
      <c r="NLL36" s="377"/>
      <c r="NLM36" s="377"/>
      <c r="NLN36" s="377"/>
      <c r="NLO36" s="377"/>
      <c r="NLP36" s="377"/>
      <c r="NLQ36" s="377"/>
      <c r="NLR36" s="377"/>
      <c r="NLS36" s="377"/>
      <c r="NLT36" s="377"/>
      <c r="NLU36" s="377"/>
      <c r="NLV36" s="377"/>
      <c r="NLW36" s="377"/>
      <c r="NLX36" s="377"/>
      <c r="NLY36" s="377"/>
      <c r="NLZ36" s="377"/>
      <c r="NMA36" s="377"/>
      <c r="NMB36" s="377"/>
      <c r="NMC36" s="377"/>
      <c r="NMD36" s="377"/>
      <c r="NME36" s="377"/>
      <c r="NMF36" s="377"/>
      <c r="NMG36" s="377"/>
      <c r="NMH36" s="377"/>
      <c r="NMI36" s="377"/>
      <c r="NMJ36" s="377"/>
      <c r="NMK36" s="377"/>
      <c r="NML36" s="377"/>
      <c r="NMM36" s="377"/>
      <c r="NMN36" s="377"/>
      <c r="NMO36" s="377"/>
      <c r="NMP36" s="377"/>
      <c r="NMQ36" s="377"/>
      <c r="NMR36" s="377"/>
      <c r="NMS36" s="377"/>
      <c r="NMT36" s="377"/>
      <c r="NMU36" s="377"/>
      <c r="NMV36" s="377"/>
      <c r="NMW36" s="377"/>
      <c r="NMX36" s="377"/>
      <c r="NMY36" s="377"/>
      <c r="NMZ36" s="377"/>
      <c r="NNA36" s="377"/>
      <c r="NNB36" s="377"/>
      <c r="NNC36" s="377"/>
      <c r="NND36" s="377"/>
      <c r="NNE36" s="377"/>
      <c r="NNF36" s="377"/>
      <c r="NNG36" s="377"/>
      <c r="NNH36" s="377"/>
      <c r="NNI36" s="377"/>
      <c r="NNJ36" s="377"/>
      <c r="NNK36" s="377"/>
      <c r="NNL36" s="377"/>
      <c r="NNM36" s="377"/>
      <c r="NNN36" s="377"/>
      <c r="NNO36" s="377"/>
      <c r="NNP36" s="377"/>
      <c r="NNQ36" s="377"/>
      <c r="NNR36" s="377"/>
      <c r="NNS36" s="377"/>
      <c r="NNT36" s="377"/>
      <c r="NNU36" s="377"/>
      <c r="NNV36" s="377"/>
      <c r="NNW36" s="377"/>
      <c r="NNX36" s="377"/>
      <c r="NNY36" s="377"/>
      <c r="NNZ36" s="377"/>
      <c r="NOA36" s="377"/>
      <c r="NOB36" s="377"/>
      <c r="NOC36" s="377"/>
      <c r="NOD36" s="377"/>
      <c r="NOE36" s="377"/>
      <c r="NOF36" s="377"/>
      <c r="NOG36" s="377"/>
      <c r="NOH36" s="377"/>
      <c r="NOI36" s="377"/>
      <c r="NOJ36" s="377"/>
      <c r="NOK36" s="377"/>
      <c r="NOL36" s="377"/>
      <c r="NOM36" s="377"/>
      <c r="NON36" s="377"/>
      <c r="NOO36" s="377"/>
      <c r="NOP36" s="377"/>
      <c r="NOQ36" s="377"/>
      <c r="NOR36" s="377"/>
      <c r="NOS36" s="377"/>
      <c r="NOT36" s="377"/>
      <c r="NOU36" s="377"/>
      <c r="NOV36" s="377"/>
      <c r="NOW36" s="377"/>
      <c r="NOX36" s="377"/>
      <c r="NOY36" s="377"/>
      <c r="NOZ36" s="377"/>
      <c r="NPA36" s="377"/>
      <c r="NPB36" s="377"/>
      <c r="NPC36" s="377"/>
      <c r="NPD36" s="377"/>
      <c r="NPE36" s="377"/>
      <c r="NPF36" s="377"/>
      <c r="NPG36" s="377"/>
      <c r="NPH36" s="377"/>
      <c r="NPI36" s="377"/>
      <c r="NPJ36" s="377"/>
      <c r="NPK36" s="377"/>
      <c r="NPL36" s="377"/>
      <c r="NPM36" s="377"/>
      <c r="NPN36" s="377"/>
      <c r="NPO36" s="377"/>
      <c r="NPP36" s="377"/>
      <c r="NPQ36" s="377"/>
      <c r="NPR36" s="377"/>
      <c r="NPS36" s="377"/>
      <c r="NPT36" s="377"/>
      <c r="NPU36" s="377"/>
      <c r="NPV36" s="377"/>
      <c r="NPW36" s="377"/>
      <c r="NPX36" s="377"/>
      <c r="NPY36" s="377"/>
      <c r="NPZ36" s="377"/>
      <c r="NQA36" s="377"/>
      <c r="NQB36" s="377"/>
      <c r="NQC36" s="377"/>
      <c r="NQD36" s="377"/>
      <c r="NQE36" s="377"/>
      <c r="NQF36" s="377"/>
      <c r="NQG36" s="377"/>
      <c r="NQH36" s="377"/>
      <c r="NQI36" s="377"/>
      <c r="NQJ36" s="377"/>
      <c r="NQK36" s="377"/>
      <c r="NQL36" s="377"/>
      <c r="NQM36" s="377"/>
      <c r="NQN36" s="377"/>
      <c r="NQO36" s="377"/>
      <c r="NQP36" s="377"/>
      <c r="NQQ36" s="377"/>
      <c r="NQR36" s="377"/>
      <c r="NQS36" s="377"/>
      <c r="NQT36" s="377"/>
      <c r="NQU36" s="377"/>
      <c r="NQV36" s="377"/>
      <c r="NQW36" s="377"/>
      <c r="NQX36" s="377"/>
      <c r="NQY36" s="377"/>
      <c r="NQZ36" s="377"/>
      <c r="NRA36" s="377"/>
      <c r="NRB36" s="377"/>
      <c r="NRC36" s="377"/>
      <c r="NRD36" s="377"/>
      <c r="NRE36" s="377"/>
      <c r="NRF36" s="377"/>
      <c r="NRG36" s="377"/>
      <c r="NRH36" s="377"/>
      <c r="NRI36" s="377"/>
      <c r="NRJ36" s="377"/>
      <c r="NRK36" s="377"/>
      <c r="NRL36" s="377"/>
      <c r="NRM36" s="377"/>
      <c r="NRN36" s="377"/>
      <c r="NRO36" s="377"/>
      <c r="NRP36" s="377"/>
      <c r="NRQ36" s="377"/>
      <c r="NRR36" s="377"/>
      <c r="NRS36" s="377"/>
      <c r="NRT36" s="377"/>
      <c r="NRU36" s="377"/>
      <c r="NRV36" s="377"/>
      <c r="NRW36" s="377"/>
      <c r="NRX36" s="377"/>
      <c r="NRY36" s="377"/>
      <c r="NRZ36" s="377"/>
      <c r="NSA36" s="377"/>
      <c r="NSB36" s="377"/>
      <c r="NSC36" s="377"/>
      <c r="NSD36" s="377"/>
      <c r="NSE36" s="377"/>
      <c r="NSF36" s="377"/>
      <c r="NSG36" s="377"/>
      <c r="NSH36" s="377"/>
      <c r="NSI36" s="377"/>
      <c r="NSJ36" s="377"/>
      <c r="NSK36" s="377"/>
      <c r="NSL36" s="377"/>
      <c r="NSM36" s="377"/>
      <c r="NSN36" s="377"/>
      <c r="NSO36" s="377"/>
      <c r="NSP36" s="377"/>
      <c r="NSQ36" s="377"/>
      <c r="NSR36" s="377"/>
      <c r="NSS36" s="377"/>
      <c r="NST36" s="377"/>
      <c r="NSU36" s="377"/>
      <c r="NSV36" s="377"/>
      <c r="NSW36" s="377"/>
      <c r="NSX36" s="377"/>
      <c r="NSY36" s="377"/>
      <c r="NSZ36" s="377"/>
      <c r="NTA36" s="377"/>
      <c r="NTB36" s="377"/>
      <c r="NTC36" s="377"/>
      <c r="NTD36" s="377"/>
      <c r="NTE36" s="377"/>
      <c r="NTF36" s="377"/>
      <c r="NTG36" s="377"/>
      <c r="NTH36" s="377"/>
      <c r="NTI36" s="377"/>
      <c r="NTJ36" s="377"/>
      <c r="NTK36" s="377"/>
      <c r="NTL36" s="377"/>
      <c r="NTM36" s="377"/>
      <c r="NTN36" s="377"/>
      <c r="NTO36" s="377"/>
      <c r="NTP36" s="377"/>
      <c r="NTQ36" s="377"/>
      <c r="NTR36" s="377"/>
      <c r="NTS36" s="377"/>
      <c r="NTT36" s="377"/>
      <c r="NTU36" s="377"/>
      <c r="NTV36" s="377"/>
      <c r="NTW36" s="377"/>
      <c r="NTX36" s="377"/>
      <c r="NTY36" s="377"/>
      <c r="NTZ36" s="377"/>
      <c r="NUA36" s="377"/>
      <c r="NUB36" s="377"/>
      <c r="NUC36" s="377"/>
      <c r="NUD36" s="377"/>
      <c r="NUE36" s="377"/>
      <c r="NUF36" s="377"/>
      <c r="NUG36" s="377"/>
      <c r="NUH36" s="377"/>
      <c r="NUI36" s="377"/>
      <c r="NUJ36" s="377"/>
      <c r="NUK36" s="377"/>
      <c r="NUL36" s="377"/>
      <c r="NUM36" s="377"/>
      <c r="NUN36" s="377"/>
      <c r="NUO36" s="377"/>
      <c r="NUP36" s="377"/>
      <c r="NUQ36" s="377"/>
      <c r="NUR36" s="377"/>
      <c r="NUS36" s="377"/>
      <c r="NUT36" s="377"/>
      <c r="NUU36" s="377"/>
      <c r="NUV36" s="377"/>
      <c r="NUW36" s="377"/>
      <c r="NUX36" s="377"/>
      <c r="NUY36" s="377"/>
      <c r="NUZ36" s="377"/>
      <c r="NVA36" s="377"/>
      <c r="NVB36" s="377"/>
      <c r="NVC36" s="377"/>
      <c r="NVD36" s="377"/>
      <c r="NVE36" s="377"/>
      <c r="NVF36" s="377"/>
      <c r="NVG36" s="377"/>
      <c r="NVH36" s="377"/>
      <c r="NVI36" s="377"/>
      <c r="NVJ36" s="377"/>
      <c r="NVK36" s="377"/>
      <c r="NVL36" s="377"/>
      <c r="NVM36" s="377"/>
      <c r="NVN36" s="377"/>
      <c r="NVO36" s="377"/>
      <c r="NVP36" s="377"/>
      <c r="NVQ36" s="377"/>
      <c r="NVR36" s="377"/>
      <c r="NVS36" s="377"/>
      <c r="NVT36" s="377"/>
      <c r="NVU36" s="377"/>
      <c r="NVV36" s="377"/>
      <c r="NVW36" s="377"/>
      <c r="NVX36" s="377"/>
      <c r="NVY36" s="377"/>
      <c r="NVZ36" s="377"/>
      <c r="NWA36" s="377"/>
      <c r="NWB36" s="377"/>
      <c r="NWC36" s="377"/>
      <c r="NWD36" s="377"/>
      <c r="NWE36" s="377"/>
      <c r="NWF36" s="377"/>
      <c r="NWG36" s="377"/>
      <c r="NWH36" s="377"/>
      <c r="NWI36" s="377"/>
      <c r="NWJ36" s="377"/>
      <c r="NWK36" s="377"/>
      <c r="NWL36" s="377"/>
      <c r="NWM36" s="377"/>
      <c r="NWN36" s="377"/>
      <c r="NWO36" s="377"/>
      <c r="NWP36" s="377"/>
      <c r="NWQ36" s="377"/>
      <c r="NWR36" s="377"/>
      <c r="NWS36" s="377"/>
      <c r="NWT36" s="377"/>
      <c r="NWU36" s="377"/>
      <c r="NWV36" s="377"/>
      <c r="NWW36" s="377"/>
      <c r="NWX36" s="377"/>
      <c r="NWY36" s="377"/>
      <c r="NWZ36" s="377"/>
      <c r="NXA36" s="377"/>
      <c r="NXB36" s="377"/>
      <c r="NXC36" s="377"/>
      <c r="NXD36" s="377"/>
      <c r="NXE36" s="377"/>
      <c r="NXF36" s="377"/>
      <c r="NXG36" s="377"/>
      <c r="NXH36" s="377"/>
      <c r="NXI36" s="377"/>
      <c r="NXJ36" s="377"/>
      <c r="NXK36" s="377"/>
      <c r="NXL36" s="377"/>
      <c r="NXM36" s="377"/>
      <c r="NXN36" s="377"/>
      <c r="NXO36" s="377"/>
      <c r="NXP36" s="377"/>
      <c r="NXQ36" s="377"/>
      <c r="NXR36" s="377"/>
      <c r="NXS36" s="377"/>
      <c r="NXT36" s="377"/>
      <c r="NXU36" s="377"/>
      <c r="NXV36" s="377"/>
      <c r="NXW36" s="377"/>
      <c r="NXX36" s="377"/>
      <c r="NXY36" s="377"/>
      <c r="NXZ36" s="377"/>
      <c r="NYA36" s="377"/>
      <c r="NYB36" s="377"/>
      <c r="NYC36" s="377"/>
      <c r="NYD36" s="377"/>
      <c r="NYE36" s="377"/>
      <c r="NYF36" s="377"/>
      <c r="NYG36" s="377"/>
      <c r="NYH36" s="377"/>
      <c r="NYI36" s="377"/>
      <c r="NYJ36" s="377"/>
      <c r="NYK36" s="377"/>
      <c r="NYL36" s="377"/>
      <c r="NYM36" s="377"/>
      <c r="NYN36" s="377"/>
      <c r="NYO36" s="377"/>
      <c r="NYP36" s="377"/>
      <c r="NYQ36" s="377"/>
      <c r="NYR36" s="377"/>
      <c r="NYS36" s="377"/>
      <c r="NYT36" s="377"/>
      <c r="NYU36" s="377"/>
      <c r="NYV36" s="377"/>
      <c r="NYW36" s="377"/>
      <c r="NYX36" s="377"/>
      <c r="NYY36" s="377"/>
      <c r="NYZ36" s="377"/>
      <c r="NZA36" s="377"/>
      <c r="NZB36" s="377"/>
      <c r="NZC36" s="377"/>
      <c r="NZD36" s="377"/>
      <c r="NZE36" s="377"/>
      <c r="NZF36" s="377"/>
      <c r="NZG36" s="377"/>
      <c r="NZH36" s="377"/>
      <c r="NZI36" s="377"/>
      <c r="NZJ36" s="377"/>
      <c r="NZK36" s="377"/>
      <c r="NZL36" s="377"/>
      <c r="NZM36" s="377"/>
      <c r="NZN36" s="377"/>
      <c r="NZO36" s="377"/>
      <c r="NZP36" s="377"/>
      <c r="NZQ36" s="377"/>
      <c r="NZR36" s="377"/>
      <c r="NZS36" s="377"/>
      <c r="NZT36" s="377"/>
      <c r="NZU36" s="377"/>
      <c r="NZV36" s="377"/>
      <c r="NZW36" s="377"/>
      <c r="NZX36" s="377"/>
      <c r="NZY36" s="377"/>
      <c r="NZZ36" s="377"/>
      <c r="OAA36" s="377"/>
      <c r="OAB36" s="377"/>
      <c r="OAC36" s="377"/>
      <c r="OAD36" s="377"/>
      <c r="OAE36" s="377"/>
      <c r="OAF36" s="377"/>
      <c r="OAG36" s="377"/>
      <c r="OAH36" s="377"/>
      <c r="OAI36" s="377"/>
      <c r="OAJ36" s="377"/>
      <c r="OAK36" s="377"/>
      <c r="OAL36" s="377"/>
      <c r="OAM36" s="377"/>
      <c r="OAN36" s="377"/>
      <c r="OAO36" s="377"/>
      <c r="OAP36" s="377"/>
      <c r="OAQ36" s="377"/>
      <c r="OAR36" s="377"/>
      <c r="OAS36" s="377"/>
      <c r="OAT36" s="377"/>
      <c r="OAU36" s="377"/>
      <c r="OAV36" s="377"/>
      <c r="OAW36" s="377"/>
      <c r="OAX36" s="377"/>
      <c r="OAY36" s="377"/>
      <c r="OAZ36" s="377"/>
      <c r="OBA36" s="377"/>
      <c r="OBB36" s="377"/>
      <c r="OBC36" s="377"/>
      <c r="OBD36" s="377"/>
      <c r="OBE36" s="377"/>
      <c r="OBF36" s="377"/>
      <c r="OBG36" s="377"/>
      <c r="OBH36" s="377"/>
      <c r="OBI36" s="377"/>
      <c r="OBJ36" s="377"/>
      <c r="OBK36" s="377"/>
      <c r="OBL36" s="377"/>
      <c r="OBM36" s="377"/>
      <c r="OBN36" s="377"/>
      <c r="OBO36" s="377"/>
      <c r="OBP36" s="377"/>
      <c r="OBQ36" s="377"/>
      <c r="OBR36" s="377"/>
      <c r="OBS36" s="377"/>
      <c r="OBT36" s="377"/>
      <c r="OBU36" s="377"/>
      <c r="OBV36" s="377"/>
      <c r="OBW36" s="377"/>
      <c r="OBX36" s="377"/>
      <c r="OBY36" s="377"/>
      <c r="OBZ36" s="377"/>
      <c r="OCA36" s="377"/>
      <c r="OCB36" s="377"/>
      <c r="OCC36" s="377"/>
      <c r="OCD36" s="377"/>
      <c r="OCE36" s="377"/>
      <c r="OCF36" s="377"/>
      <c r="OCG36" s="377"/>
      <c r="OCH36" s="377"/>
      <c r="OCI36" s="377"/>
      <c r="OCJ36" s="377"/>
      <c r="OCK36" s="377"/>
      <c r="OCL36" s="377"/>
      <c r="OCM36" s="377"/>
      <c r="OCN36" s="377"/>
      <c r="OCO36" s="377"/>
      <c r="OCP36" s="377"/>
      <c r="OCQ36" s="377"/>
      <c r="OCR36" s="377"/>
      <c r="OCS36" s="377"/>
      <c r="OCT36" s="377"/>
      <c r="OCU36" s="377"/>
      <c r="OCV36" s="377"/>
      <c r="OCW36" s="377"/>
      <c r="OCX36" s="377"/>
      <c r="OCY36" s="377"/>
      <c r="OCZ36" s="377"/>
      <c r="ODA36" s="377"/>
      <c r="ODB36" s="377"/>
      <c r="ODC36" s="377"/>
      <c r="ODD36" s="377"/>
      <c r="ODE36" s="377"/>
      <c r="ODF36" s="377"/>
      <c r="ODG36" s="377"/>
      <c r="ODH36" s="377"/>
      <c r="ODI36" s="377"/>
      <c r="ODJ36" s="377"/>
      <c r="ODK36" s="377"/>
      <c r="ODL36" s="377"/>
      <c r="ODM36" s="377"/>
      <c r="ODN36" s="377"/>
      <c r="ODO36" s="377"/>
      <c r="ODP36" s="377"/>
      <c r="ODQ36" s="377"/>
      <c r="ODR36" s="377"/>
      <c r="ODS36" s="377"/>
      <c r="ODT36" s="377"/>
      <c r="ODU36" s="377"/>
      <c r="ODV36" s="377"/>
      <c r="ODW36" s="377"/>
      <c r="ODX36" s="377"/>
      <c r="ODY36" s="377"/>
      <c r="ODZ36" s="377"/>
      <c r="OEA36" s="377"/>
      <c r="OEB36" s="377"/>
      <c r="OEC36" s="377"/>
      <c r="OED36" s="377"/>
      <c r="OEE36" s="377"/>
      <c r="OEF36" s="377"/>
      <c r="OEG36" s="377"/>
      <c r="OEH36" s="377"/>
      <c r="OEI36" s="377"/>
      <c r="OEJ36" s="377"/>
      <c r="OEK36" s="377"/>
      <c r="OEL36" s="377"/>
      <c r="OEM36" s="377"/>
      <c r="OEN36" s="377"/>
      <c r="OEO36" s="377"/>
      <c r="OEP36" s="377"/>
      <c r="OEQ36" s="377"/>
      <c r="OER36" s="377"/>
      <c r="OES36" s="377"/>
      <c r="OET36" s="377"/>
      <c r="OEU36" s="377"/>
      <c r="OEV36" s="377"/>
      <c r="OEW36" s="377"/>
      <c r="OEX36" s="377"/>
      <c r="OEY36" s="377"/>
      <c r="OEZ36" s="377"/>
      <c r="OFA36" s="377"/>
      <c r="OFB36" s="377"/>
      <c r="OFC36" s="377"/>
      <c r="OFD36" s="377"/>
      <c r="OFE36" s="377"/>
      <c r="OFF36" s="377"/>
      <c r="OFG36" s="377"/>
      <c r="OFH36" s="377"/>
      <c r="OFI36" s="377"/>
      <c r="OFJ36" s="377"/>
      <c r="OFK36" s="377"/>
      <c r="OFL36" s="377"/>
      <c r="OFM36" s="377"/>
      <c r="OFN36" s="377"/>
      <c r="OFO36" s="377"/>
      <c r="OFP36" s="377"/>
      <c r="OFQ36" s="377"/>
      <c r="OFR36" s="377"/>
      <c r="OFS36" s="377"/>
      <c r="OFT36" s="377"/>
      <c r="OFU36" s="377"/>
      <c r="OFV36" s="377"/>
      <c r="OFW36" s="377"/>
      <c r="OFX36" s="377"/>
      <c r="OFY36" s="377"/>
      <c r="OFZ36" s="377"/>
      <c r="OGA36" s="377"/>
      <c r="OGB36" s="377"/>
      <c r="OGC36" s="377"/>
      <c r="OGD36" s="377"/>
      <c r="OGE36" s="377"/>
      <c r="OGF36" s="377"/>
      <c r="OGG36" s="377"/>
      <c r="OGH36" s="377"/>
      <c r="OGI36" s="377"/>
      <c r="OGJ36" s="377"/>
      <c r="OGK36" s="377"/>
      <c r="OGL36" s="377"/>
      <c r="OGM36" s="377"/>
      <c r="OGN36" s="377"/>
      <c r="OGO36" s="377"/>
      <c r="OGP36" s="377"/>
      <c r="OGQ36" s="377"/>
      <c r="OGR36" s="377"/>
      <c r="OGS36" s="377"/>
      <c r="OGT36" s="377"/>
      <c r="OGU36" s="377"/>
      <c r="OGV36" s="377"/>
      <c r="OGW36" s="377"/>
      <c r="OGX36" s="377"/>
      <c r="OGY36" s="377"/>
      <c r="OGZ36" s="377"/>
      <c r="OHA36" s="377"/>
      <c r="OHB36" s="377"/>
      <c r="OHC36" s="377"/>
      <c r="OHD36" s="377"/>
      <c r="OHE36" s="377"/>
      <c r="OHF36" s="377"/>
      <c r="OHG36" s="377"/>
      <c r="OHH36" s="377"/>
      <c r="OHI36" s="377"/>
      <c r="OHJ36" s="377"/>
      <c r="OHK36" s="377"/>
      <c r="OHL36" s="377"/>
      <c r="OHM36" s="377"/>
      <c r="OHN36" s="377"/>
      <c r="OHO36" s="377"/>
      <c r="OHP36" s="377"/>
      <c r="OHQ36" s="377"/>
      <c r="OHR36" s="377"/>
      <c r="OHS36" s="377"/>
      <c r="OHT36" s="377"/>
      <c r="OHU36" s="377"/>
      <c r="OHV36" s="377"/>
      <c r="OHW36" s="377"/>
      <c r="OHX36" s="377"/>
      <c r="OHY36" s="377"/>
      <c r="OHZ36" s="377"/>
      <c r="OIA36" s="377"/>
      <c r="OIB36" s="377"/>
      <c r="OIC36" s="377"/>
      <c r="OID36" s="377"/>
      <c r="OIE36" s="377"/>
      <c r="OIF36" s="377"/>
      <c r="OIG36" s="377"/>
      <c r="OIH36" s="377"/>
      <c r="OII36" s="377"/>
      <c r="OIJ36" s="377"/>
      <c r="OIK36" s="377"/>
      <c r="OIL36" s="377"/>
      <c r="OIM36" s="377"/>
      <c r="OIN36" s="377"/>
      <c r="OIO36" s="377"/>
      <c r="OIP36" s="377"/>
      <c r="OIQ36" s="377"/>
      <c r="OIR36" s="377"/>
      <c r="OIS36" s="377"/>
      <c r="OIT36" s="377"/>
      <c r="OIU36" s="377"/>
      <c r="OIV36" s="377"/>
      <c r="OIW36" s="377"/>
      <c r="OIX36" s="377"/>
      <c r="OIY36" s="377"/>
      <c r="OIZ36" s="377"/>
      <c r="OJA36" s="377"/>
      <c r="OJB36" s="377"/>
      <c r="OJC36" s="377"/>
      <c r="OJD36" s="377"/>
      <c r="OJE36" s="377"/>
      <c r="OJF36" s="377"/>
      <c r="OJG36" s="377"/>
      <c r="OJH36" s="377"/>
      <c r="OJI36" s="377"/>
      <c r="OJJ36" s="377"/>
      <c r="OJK36" s="377"/>
      <c r="OJL36" s="377"/>
      <c r="OJM36" s="377"/>
      <c r="OJN36" s="377"/>
      <c r="OJO36" s="377"/>
      <c r="OJP36" s="377"/>
      <c r="OJQ36" s="377"/>
      <c r="OJR36" s="377"/>
      <c r="OJS36" s="377"/>
      <c r="OJT36" s="377"/>
      <c r="OJU36" s="377"/>
      <c r="OJV36" s="377"/>
      <c r="OJW36" s="377"/>
      <c r="OJX36" s="377"/>
      <c r="OJY36" s="377"/>
      <c r="OJZ36" s="377"/>
      <c r="OKA36" s="377"/>
      <c r="OKB36" s="377"/>
      <c r="OKC36" s="377"/>
      <c r="OKD36" s="377"/>
      <c r="OKE36" s="377"/>
      <c r="OKF36" s="377"/>
      <c r="OKG36" s="377"/>
      <c r="OKH36" s="377"/>
      <c r="OKI36" s="377"/>
      <c r="OKJ36" s="377"/>
      <c r="OKK36" s="377"/>
      <c r="OKL36" s="377"/>
      <c r="OKM36" s="377"/>
      <c r="OKN36" s="377"/>
      <c r="OKO36" s="377"/>
      <c r="OKP36" s="377"/>
      <c r="OKQ36" s="377"/>
      <c r="OKR36" s="377"/>
      <c r="OKS36" s="377"/>
      <c r="OKT36" s="377"/>
      <c r="OKU36" s="377"/>
      <c r="OKV36" s="377"/>
      <c r="OKW36" s="377"/>
      <c r="OKX36" s="377"/>
      <c r="OKY36" s="377"/>
      <c r="OKZ36" s="377"/>
      <c r="OLA36" s="377"/>
      <c r="OLB36" s="377"/>
      <c r="OLC36" s="377"/>
      <c r="OLD36" s="377"/>
      <c r="OLE36" s="377"/>
      <c r="OLF36" s="377"/>
      <c r="OLG36" s="377"/>
      <c r="OLH36" s="377"/>
      <c r="OLI36" s="377"/>
      <c r="OLJ36" s="377"/>
      <c r="OLK36" s="377"/>
      <c r="OLL36" s="377"/>
      <c r="OLM36" s="377"/>
      <c r="OLN36" s="377"/>
      <c r="OLO36" s="377"/>
      <c r="OLP36" s="377"/>
      <c r="OLQ36" s="377"/>
      <c r="OLR36" s="377"/>
      <c r="OLS36" s="377"/>
      <c r="OLT36" s="377"/>
      <c r="OLU36" s="377"/>
      <c r="OLV36" s="377"/>
      <c r="OLW36" s="377"/>
      <c r="OLX36" s="377"/>
      <c r="OLY36" s="377"/>
      <c r="OLZ36" s="377"/>
      <c r="OMA36" s="377"/>
      <c r="OMB36" s="377"/>
      <c r="OMC36" s="377"/>
      <c r="OMD36" s="377"/>
      <c r="OME36" s="377"/>
      <c r="OMF36" s="377"/>
      <c r="OMG36" s="377"/>
      <c r="OMH36" s="377"/>
      <c r="OMI36" s="377"/>
      <c r="OMJ36" s="377"/>
      <c r="OMK36" s="377"/>
      <c r="OML36" s="377"/>
      <c r="OMM36" s="377"/>
      <c r="OMN36" s="377"/>
      <c r="OMO36" s="377"/>
      <c r="OMP36" s="377"/>
      <c r="OMQ36" s="377"/>
      <c r="OMR36" s="377"/>
      <c r="OMS36" s="377"/>
      <c r="OMT36" s="377"/>
      <c r="OMU36" s="377"/>
      <c r="OMV36" s="377"/>
      <c r="OMW36" s="377"/>
      <c r="OMX36" s="377"/>
      <c r="OMY36" s="377"/>
      <c r="OMZ36" s="377"/>
      <c r="ONA36" s="377"/>
      <c r="ONB36" s="377"/>
      <c r="ONC36" s="377"/>
      <c r="OND36" s="377"/>
      <c r="ONE36" s="377"/>
      <c r="ONF36" s="377"/>
      <c r="ONG36" s="377"/>
      <c r="ONH36" s="377"/>
      <c r="ONI36" s="377"/>
      <c r="ONJ36" s="377"/>
      <c r="ONK36" s="377"/>
      <c r="ONL36" s="377"/>
      <c r="ONM36" s="377"/>
      <c r="ONN36" s="377"/>
      <c r="ONO36" s="377"/>
      <c r="ONP36" s="377"/>
      <c r="ONQ36" s="377"/>
      <c r="ONR36" s="377"/>
      <c r="ONS36" s="377"/>
      <c r="ONT36" s="377"/>
      <c r="ONU36" s="377"/>
      <c r="ONV36" s="377"/>
      <c r="ONW36" s="377"/>
      <c r="ONX36" s="377"/>
      <c r="ONY36" s="377"/>
      <c r="ONZ36" s="377"/>
      <c r="OOA36" s="377"/>
      <c r="OOB36" s="377"/>
      <c r="OOC36" s="377"/>
      <c r="OOD36" s="377"/>
      <c r="OOE36" s="377"/>
      <c r="OOF36" s="377"/>
      <c r="OOG36" s="377"/>
      <c r="OOH36" s="377"/>
      <c r="OOI36" s="377"/>
      <c r="OOJ36" s="377"/>
      <c r="OOK36" s="377"/>
      <c r="OOL36" s="377"/>
      <c r="OOM36" s="377"/>
      <c r="OON36" s="377"/>
      <c r="OOO36" s="377"/>
      <c r="OOP36" s="377"/>
      <c r="OOQ36" s="377"/>
      <c r="OOR36" s="377"/>
      <c r="OOS36" s="377"/>
      <c r="OOT36" s="377"/>
      <c r="OOU36" s="377"/>
      <c r="OOV36" s="377"/>
      <c r="OOW36" s="377"/>
      <c r="OOX36" s="377"/>
      <c r="OOY36" s="377"/>
      <c r="OOZ36" s="377"/>
      <c r="OPA36" s="377"/>
      <c r="OPB36" s="377"/>
      <c r="OPC36" s="377"/>
      <c r="OPD36" s="377"/>
      <c r="OPE36" s="377"/>
      <c r="OPF36" s="377"/>
      <c r="OPG36" s="377"/>
      <c r="OPH36" s="377"/>
      <c r="OPI36" s="377"/>
      <c r="OPJ36" s="377"/>
      <c r="OPK36" s="377"/>
      <c r="OPL36" s="377"/>
      <c r="OPM36" s="377"/>
      <c r="OPN36" s="377"/>
      <c r="OPO36" s="377"/>
      <c r="OPP36" s="377"/>
      <c r="OPQ36" s="377"/>
      <c r="OPR36" s="377"/>
      <c r="OPS36" s="377"/>
      <c r="OPT36" s="377"/>
      <c r="OPU36" s="377"/>
      <c r="OPV36" s="377"/>
      <c r="OPW36" s="377"/>
      <c r="OPX36" s="377"/>
      <c r="OPY36" s="377"/>
      <c r="OPZ36" s="377"/>
      <c r="OQA36" s="377"/>
      <c r="OQB36" s="377"/>
      <c r="OQC36" s="377"/>
      <c r="OQD36" s="377"/>
      <c r="OQE36" s="377"/>
      <c r="OQF36" s="377"/>
      <c r="OQG36" s="377"/>
      <c r="OQH36" s="377"/>
      <c r="OQI36" s="377"/>
      <c r="OQJ36" s="377"/>
      <c r="OQK36" s="377"/>
      <c r="OQL36" s="377"/>
      <c r="OQM36" s="377"/>
      <c r="OQN36" s="377"/>
      <c r="OQO36" s="377"/>
      <c r="OQP36" s="377"/>
      <c r="OQQ36" s="377"/>
      <c r="OQR36" s="377"/>
      <c r="OQS36" s="377"/>
      <c r="OQT36" s="377"/>
      <c r="OQU36" s="377"/>
      <c r="OQV36" s="377"/>
      <c r="OQW36" s="377"/>
      <c r="OQX36" s="377"/>
      <c r="OQY36" s="377"/>
      <c r="OQZ36" s="377"/>
      <c r="ORA36" s="377"/>
      <c r="ORB36" s="377"/>
      <c r="ORC36" s="377"/>
      <c r="ORD36" s="377"/>
      <c r="ORE36" s="377"/>
      <c r="ORF36" s="377"/>
      <c r="ORG36" s="377"/>
      <c r="ORH36" s="377"/>
      <c r="ORI36" s="377"/>
      <c r="ORJ36" s="377"/>
      <c r="ORK36" s="377"/>
      <c r="ORL36" s="377"/>
      <c r="ORM36" s="377"/>
      <c r="ORN36" s="377"/>
      <c r="ORO36" s="377"/>
      <c r="ORP36" s="377"/>
      <c r="ORQ36" s="377"/>
      <c r="ORR36" s="377"/>
      <c r="ORS36" s="377"/>
      <c r="ORT36" s="377"/>
      <c r="ORU36" s="377"/>
      <c r="ORV36" s="377"/>
      <c r="ORW36" s="377"/>
      <c r="ORX36" s="377"/>
      <c r="ORY36" s="377"/>
      <c r="ORZ36" s="377"/>
      <c r="OSA36" s="377"/>
      <c r="OSB36" s="377"/>
      <c r="OSC36" s="377"/>
      <c r="OSD36" s="377"/>
      <c r="OSE36" s="377"/>
      <c r="OSF36" s="377"/>
      <c r="OSG36" s="377"/>
      <c r="OSH36" s="377"/>
      <c r="OSI36" s="377"/>
      <c r="OSJ36" s="377"/>
      <c r="OSK36" s="377"/>
      <c r="OSL36" s="377"/>
      <c r="OSM36" s="377"/>
      <c r="OSN36" s="377"/>
      <c r="OSO36" s="377"/>
      <c r="OSP36" s="377"/>
      <c r="OSQ36" s="377"/>
      <c r="OSR36" s="377"/>
      <c r="OSS36" s="377"/>
      <c r="OST36" s="377"/>
      <c r="OSU36" s="377"/>
      <c r="OSV36" s="377"/>
      <c r="OSW36" s="377"/>
      <c r="OSX36" s="377"/>
      <c r="OSY36" s="377"/>
      <c r="OSZ36" s="377"/>
      <c r="OTA36" s="377"/>
      <c r="OTB36" s="377"/>
      <c r="OTC36" s="377"/>
      <c r="OTD36" s="377"/>
      <c r="OTE36" s="377"/>
      <c r="OTF36" s="377"/>
      <c r="OTG36" s="377"/>
      <c r="OTH36" s="377"/>
      <c r="OTI36" s="377"/>
      <c r="OTJ36" s="377"/>
      <c r="OTK36" s="377"/>
      <c r="OTL36" s="377"/>
      <c r="OTM36" s="377"/>
      <c r="OTN36" s="377"/>
      <c r="OTO36" s="377"/>
      <c r="OTP36" s="377"/>
      <c r="OTQ36" s="377"/>
      <c r="OTR36" s="377"/>
      <c r="OTS36" s="377"/>
      <c r="OTT36" s="377"/>
      <c r="OTU36" s="377"/>
      <c r="OTV36" s="377"/>
      <c r="OTW36" s="377"/>
      <c r="OTX36" s="377"/>
      <c r="OTY36" s="377"/>
      <c r="OTZ36" s="377"/>
      <c r="OUA36" s="377"/>
      <c r="OUB36" s="377"/>
      <c r="OUC36" s="377"/>
      <c r="OUD36" s="377"/>
      <c r="OUE36" s="377"/>
      <c r="OUF36" s="377"/>
      <c r="OUG36" s="377"/>
      <c r="OUH36" s="377"/>
      <c r="OUI36" s="377"/>
      <c r="OUJ36" s="377"/>
      <c r="OUK36" s="377"/>
      <c r="OUL36" s="377"/>
      <c r="OUM36" s="377"/>
      <c r="OUN36" s="377"/>
      <c r="OUO36" s="377"/>
      <c r="OUP36" s="377"/>
      <c r="OUQ36" s="377"/>
      <c r="OUR36" s="377"/>
      <c r="OUS36" s="377"/>
      <c r="OUT36" s="377"/>
      <c r="OUU36" s="377"/>
      <c r="OUV36" s="377"/>
      <c r="OUW36" s="377"/>
      <c r="OUX36" s="377"/>
      <c r="OUY36" s="377"/>
      <c r="OUZ36" s="377"/>
      <c r="OVA36" s="377"/>
      <c r="OVB36" s="377"/>
      <c r="OVC36" s="377"/>
      <c r="OVD36" s="377"/>
      <c r="OVE36" s="377"/>
      <c r="OVF36" s="377"/>
      <c r="OVG36" s="377"/>
      <c r="OVH36" s="377"/>
      <c r="OVI36" s="377"/>
      <c r="OVJ36" s="377"/>
      <c r="OVK36" s="377"/>
      <c r="OVL36" s="377"/>
      <c r="OVM36" s="377"/>
      <c r="OVN36" s="377"/>
      <c r="OVO36" s="377"/>
      <c r="OVP36" s="377"/>
      <c r="OVQ36" s="377"/>
      <c r="OVR36" s="377"/>
      <c r="OVS36" s="377"/>
      <c r="OVT36" s="377"/>
      <c r="OVU36" s="377"/>
      <c r="OVV36" s="377"/>
      <c r="OVW36" s="377"/>
      <c r="OVX36" s="377"/>
      <c r="OVY36" s="377"/>
      <c r="OVZ36" s="377"/>
      <c r="OWA36" s="377"/>
      <c r="OWB36" s="377"/>
      <c r="OWC36" s="377"/>
      <c r="OWD36" s="377"/>
      <c r="OWE36" s="377"/>
      <c r="OWF36" s="377"/>
      <c r="OWG36" s="377"/>
      <c r="OWH36" s="377"/>
      <c r="OWI36" s="377"/>
      <c r="OWJ36" s="377"/>
      <c r="OWK36" s="377"/>
      <c r="OWL36" s="377"/>
      <c r="OWM36" s="377"/>
      <c r="OWN36" s="377"/>
      <c r="OWO36" s="377"/>
      <c r="OWP36" s="377"/>
      <c r="OWQ36" s="377"/>
      <c r="OWR36" s="377"/>
      <c r="OWS36" s="377"/>
      <c r="OWT36" s="377"/>
      <c r="OWU36" s="377"/>
      <c r="OWV36" s="377"/>
      <c r="OWW36" s="377"/>
      <c r="OWX36" s="377"/>
      <c r="OWY36" s="377"/>
      <c r="OWZ36" s="377"/>
      <c r="OXA36" s="377"/>
      <c r="OXB36" s="377"/>
      <c r="OXC36" s="377"/>
      <c r="OXD36" s="377"/>
      <c r="OXE36" s="377"/>
      <c r="OXF36" s="377"/>
      <c r="OXG36" s="377"/>
      <c r="OXH36" s="377"/>
      <c r="OXI36" s="377"/>
      <c r="OXJ36" s="377"/>
      <c r="OXK36" s="377"/>
      <c r="OXL36" s="377"/>
      <c r="OXM36" s="377"/>
      <c r="OXN36" s="377"/>
      <c r="OXO36" s="377"/>
      <c r="OXP36" s="377"/>
      <c r="OXQ36" s="377"/>
      <c r="OXR36" s="377"/>
      <c r="OXS36" s="377"/>
      <c r="OXT36" s="377"/>
      <c r="OXU36" s="377"/>
      <c r="OXV36" s="377"/>
      <c r="OXW36" s="377"/>
      <c r="OXX36" s="377"/>
      <c r="OXY36" s="377"/>
      <c r="OXZ36" s="377"/>
      <c r="OYA36" s="377"/>
      <c r="OYB36" s="377"/>
      <c r="OYC36" s="377"/>
      <c r="OYD36" s="377"/>
      <c r="OYE36" s="377"/>
      <c r="OYF36" s="377"/>
      <c r="OYG36" s="377"/>
      <c r="OYH36" s="377"/>
      <c r="OYI36" s="377"/>
      <c r="OYJ36" s="377"/>
      <c r="OYK36" s="377"/>
      <c r="OYL36" s="377"/>
      <c r="OYM36" s="377"/>
      <c r="OYN36" s="377"/>
      <c r="OYO36" s="377"/>
      <c r="OYP36" s="377"/>
      <c r="OYQ36" s="377"/>
      <c r="OYR36" s="377"/>
      <c r="OYS36" s="377"/>
      <c r="OYT36" s="377"/>
      <c r="OYU36" s="377"/>
      <c r="OYV36" s="377"/>
      <c r="OYW36" s="377"/>
      <c r="OYX36" s="377"/>
      <c r="OYY36" s="377"/>
      <c r="OYZ36" s="377"/>
      <c r="OZA36" s="377"/>
      <c r="OZB36" s="377"/>
      <c r="OZC36" s="377"/>
      <c r="OZD36" s="377"/>
      <c r="OZE36" s="377"/>
      <c r="OZF36" s="377"/>
      <c r="OZG36" s="377"/>
      <c r="OZH36" s="377"/>
      <c r="OZI36" s="377"/>
      <c r="OZJ36" s="377"/>
      <c r="OZK36" s="377"/>
      <c r="OZL36" s="377"/>
      <c r="OZM36" s="377"/>
      <c r="OZN36" s="377"/>
      <c r="OZO36" s="377"/>
      <c r="OZP36" s="377"/>
      <c r="OZQ36" s="377"/>
      <c r="OZR36" s="377"/>
      <c r="OZS36" s="377"/>
      <c r="OZT36" s="377"/>
      <c r="OZU36" s="377"/>
      <c r="OZV36" s="377"/>
      <c r="OZW36" s="377"/>
      <c r="OZX36" s="377"/>
      <c r="OZY36" s="377"/>
      <c r="OZZ36" s="377"/>
      <c r="PAA36" s="377"/>
      <c r="PAB36" s="377"/>
      <c r="PAC36" s="377"/>
      <c r="PAD36" s="377"/>
      <c r="PAE36" s="377"/>
      <c r="PAF36" s="377"/>
      <c r="PAG36" s="377"/>
      <c r="PAH36" s="377"/>
      <c r="PAI36" s="377"/>
      <c r="PAJ36" s="377"/>
      <c r="PAK36" s="377"/>
      <c r="PAL36" s="377"/>
      <c r="PAM36" s="377"/>
      <c r="PAN36" s="377"/>
      <c r="PAO36" s="377"/>
      <c r="PAP36" s="377"/>
      <c r="PAQ36" s="377"/>
      <c r="PAR36" s="377"/>
      <c r="PAS36" s="377"/>
      <c r="PAT36" s="377"/>
      <c r="PAU36" s="377"/>
      <c r="PAV36" s="377"/>
      <c r="PAW36" s="377"/>
      <c r="PAX36" s="377"/>
      <c r="PAY36" s="377"/>
      <c r="PAZ36" s="377"/>
      <c r="PBA36" s="377"/>
      <c r="PBB36" s="377"/>
      <c r="PBC36" s="377"/>
      <c r="PBD36" s="377"/>
      <c r="PBE36" s="377"/>
      <c r="PBF36" s="377"/>
      <c r="PBG36" s="377"/>
      <c r="PBH36" s="377"/>
      <c r="PBI36" s="377"/>
      <c r="PBJ36" s="377"/>
      <c r="PBK36" s="377"/>
      <c r="PBL36" s="377"/>
      <c r="PBM36" s="377"/>
      <c r="PBN36" s="377"/>
      <c r="PBO36" s="377"/>
      <c r="PBP36" s="377"/>
      <c r="PBQ36" s="377"/>
      <c r="PBR36" s="377"/>
      <c r="PBS36" s="377"/>
      <c r="PBT36" s="377"/>
      <c r="PBU36" s="377"/>
      <c r="PBV36" s="377"/>
      <c r="PBW36" s="377"/>
      <c r="PBX36" s="377"/>
      <c r="PBY36" s="377"/>
      <c r="PBZ36" s="377"/>
      <c r="PCA36" s="377"/>
      <c r="PCB36" s="377"/>
      <c r="PCC36" s="377"/>
      <c r="PCD36" s="377"/>
      <c r="PCE36" s="377"/>
      <c r="PCF36" s="377"/>
      <c r="PCG36" s="377"/>
      <c r="PCH36" s="377"/>
      <c r="PCI36" s="377"/>
      <c r="PCJ36" s="377"/>
      <c r="PCK36" s="377"/>
      <c r="PCL36" s="377"/>
      <c r="PCM36" s="377"/>
      <c r="PCN36" s="377"/>
      <c r="PCO36" s="377"/>
      <c r="PCP36" s="377"/>
      <c r="PCQ36" s="377"/>
      <c r="PCR36" s="377"/>
      <c r="PCS36" s="377"/>
      <c r="PCT36" s="377"/>
      <c r="PCU36" s="377"/>
      <c r="PCV36" s="377"/>
      <c r="PCW36" s="377"/>
      <c r="PCX36" s="377"/>
      <c r="PCY36" s="377"/>
      <c r="PCZ36" s="377"/>
      <c r="PDA36" s="377"/>
      <c r="PDB36" s="377"/>
      <c r="PDC36" s="377"/>
      <c r="PDD36" s="377"/>
      <c r="PDE36" s="377"/>
      <c r="PDF36" s="377"/>
      <c r="PDG36" s="377"/>
      <c r="PDH36" s="377"/>
      <c r="PDI36" s="377"/>
      <c r="PDJ36" s="377"/>
      <c r="PDK36" s="377"/>
      <c r="PDL36" s="377"/>
      <c r="PDM36" s="377"/>
      <c r="PDN36" s="377"/>
      <c r="PDO36" s="377"/>
      <c r="PDP36" s="377"/>
      <c r="PDQ36" s="377"/>
      <c r="PDR36" s="377"/>
      <c r="PDS36" s="377"/>
      <c r="PDT36" s="377"/>
      <c r="PDU36" s="377"/>
      <c r="PDV36" s="377"/>
      <c r="PDW36" s="377"/>
      <c r="PDX36" s="377"/>
      <c r="PDY36" s="377"/>
      <c r="PDZ36" s="377"/>
      <c r="PEA36" s="377"/>
      <c r="PEB36" s="377"/>
      <c r="PEC36" s="377"/>
      <c r="PED36" s="377"/>
      <c r="PEE36" s="377"/>
      <c r="PEF36" s="377"/>
      <c r="PEG36" s="377"/>
      <c r="PEH36" s="377"/>
      <c r="PEI36" s="377"/>
      <c r="PEJ36" s="377"/>
      <c r="PEK36" s="377"/>
      <c r="PEL36" s="377"/>
      <c r="PEM36" s="377"/>
      <c r="PEN36" s="377"/>
      <c r="PEO36" s="377"/>
      <c r="PEP36" s="377"/>
      <c r="PEQ36" s="377"/>
      <c r="PER36" s="377"/>
      <c r="PES36" s="377"/>
      <c r="PET36" s="377"/>
      <c r="PEU36" s="377"/>
      <c r="PEV36" s="377"/>
      <c r="PEW36" s="377"/>
      <c r="PEX36" s="377"/>
      <c r="PEY36" s="377"/>
      <c r="PEZ36" s="377"/>
      <c r="PFA36" s="377"/>
      <c r="PFB36" s="377"/>
      <c r="PFC36" s="377"/>
      <c r="PFD36" s="377"/>
      <c r="PFE36" s="377"/>
      <c r="PFF36" s="377"/>
      <c r="PFG36" s="377"/>
      <c r="PFH36" s="377"/>
      <c r="PFI36" s="377"/>
      <c r="PFJ36" s="377"/>
      <c r="PFK36" s="377"/>
      <c r="PFL36" s="377"/>
      <c r="PFM36" s="377"/>
      <c r="PFN36" s="377"/>
      <c r="PFO36" s="377"/>
      <c r="PFP36" s="377"/>
      <c r="PFQ36" s="377"/>
      <c r="PFR36" s="377"/>
      <c r="PFS36" s="377"/>
      <c r="PFT36" s="377"/>
      <c r="PFU36" s="377"/>
      <c r="PFV36" s="377"/>
      <c r="PFW36" s="377"/>
      <c r="PFX36" s="377"/>
      <c r="PFY36" s="377"/>
      <c r="PFZ36" s="377"/>
      <c r="PGA36" s="377"/>
      <c r="PGB36" s="377"/>
      <c r="PGC36" s="377"/>
      <c r="PGD36" s="377"/>
      <c r="PGE36" s="377"/>
      <c r="PGF36" s="377"/>
      <c r="PGG36" s="377"/>
      <c r="PGH36" s="377"/>
      <c r="PGI36" s="377"/>
      <c r="PGJ36" s="377"/>
      <c r="PGK36" s="377"/>
      <c r="PGL36" s="377"/>
      <c r="PGM36" s="377"/>
      <c r="PGN36" s="377"/>
      <c r="PGO36" s="377"/>
      <c r="PGP36" s="377"/>
      <c r="PGQ36" s="377"/>
      <c r="PGR36" s="377"/>
      <c r="PGS36" s="377"/>
      <c r="PGT36" s="377"/>
      <c r="PGU36" s="377"/>
      <c r="PGV36" s="377"/>
      <c r="PGW36" s="377"/>
      <c r="PGX36" s="377"/>
      <c r="PGY36" s="377"/>
      <c r="PGZ36" s="377"/>
      <c r="PHA36" s="377"/>
      <c r="PHB36" s="377"/>
      <c r="PHC36" s="377"/>
      <c r="PHD36" s="377"/>
      <c r="PHE36" s="377"/>
      <c r="PHF36" s="377"/>
      <c r="PHG36" s="377"/>
      <c r="PHH36" s="377"/>
      <c r="PHI36" s="377"/>
      <c r="PHJ36" s="377"/>
      <c r="PHK36" s="377"/>
      <c r="PHL36" s="377"/>
      <c r="PHM36" s="377"/>
      <c r="PHN36" s="377"/>
      <c r="PHO36" s="377"/>
      <c r="PHP36" s="377"/>
      <c r="PHQ36" s="377"/>
      <c r="PHR36" s="377"/>
      <c r="PHS36" s="377"/>
      <c r="PHT36" s="377"/>
      <c r="PHU36" s="377"/>
      <c r="PHV36" s="377"/>
      <c r="PHW36" s="377"/>
      <c r="PHX36" s="377"/>
      <c r="PHY36" s="377"/>
      <c r="PHZ36" s="377"/>
      <c r="PIA36" s="377"/>
      <c r="PIB36" s="377"/>
      <c r="PIC36" s="377"/>
      <c r="PID36" s="377"/>
      <c r="PIE36" s="377"/>
      <c r="PIF36" s="377"/>
      <c r="PIG36" s="377"/>
      <c r="PIH36" s="377"/>
      <c r="PII36" s="377"/>
      <c r="PIJ36" s="377"/>
      <c r="PIK36" s="377"/>
      <c r="PIL36" s="377"/>
      <c r="PIM36" s="377"/>
      <c r="PIN36" s="377"/>
      <c r="PIO36" s="377"/>
      <c r="PIP36" s="377"/>
      <c r="PIQ36" s="377"/>
      <c r="PIR36" s="377"/>
      <c r="PIS36" s="377"/>
      <c r="PIT36" s="377"/>
      <c r="PIU36" s="377"/>
      <c r="PIV36" s="377"/>
      <c r="PIW36" s="377"/>
      <c r="PIX36" s="377"/>
      <c r="PIY36" s="377"/>
      <c r="PIZ36" s="377"/>
      <c r="PJA36" s="377"/>
      <c r="PJB36" s="377"/>
      <c r="PJC36" s="377"/>
      <c r="PJD36" s="377"/>
      <c r="PJE36" s="377"/>
      <c r="PJF36" s="377"/>
      <c r="PJG36" s="377"/>
      <c r="PJH36" s="377"/>
      <c r="PJI36" s="377"/>
      <c r="PJJ36" s="377"/>
      <c r="PJK36" s="377"/>
      <c r="PJL36" s="377"/>
      <c r="PJM36" s="377"/>
      <c r="PJN36" s="377"/>
      <c r="PJO36" s="377"/>
      <c r="PJP36" s="377"/>
      <c r="PJQ36" s="377"/>
      <c r="PJR36" s="377"/>
      <c r="PJS36" s="377"/>
      <c r="PJT36" s="377"/>
      <c r="PJU36" s="377"/>
      <c r="PJV36" s="377"/>
      <c r="PJW36" s="377"/>
      <c r="PJX36" s="377"/>
      <c r="PJY36" s="377"/>
      <c r="PJZ36" s="377"/>
      <c r="PKA36" s="377"/>
      <c r="PKB36" s="377"/>
      <c r="PKC36" s="377"/>
      <c r="PKD36" s="377"/>
      <c r="PKE36" s="377"/>
      <c r="PKF36" s="377"/>
      <c r="PKG36" s="377"/>
      <c r="PKH36" s="377"/>
      <c r="PKI36" s="377"/>
      <c r="PKJ36" s="377"/>
      <c r="PKK36" s="377"/>
      <c r="PKL36" s="377"/>
      <c r="PKM36" s="377"/>
      <c r="PKN36" s="377"/>
      <c r="PKO36" s="377"/>
      <c r="PKP36" s="377"/>
      <c r="PKQ36" s="377"/>
      <c r="PKR36" s="377"/>
      <c r="PKS36" s="377"/>
      <c r="PKT36" s="377"/>
      <c r="PKU36" s="377"/>
      <c r="PKV36" s="377"/>
      <c r="PKW36" s="377"/>
      <c r="PKX36" s="377"/>
      <c r="PKY36" s="377"/>
      <c r="PKZ36" s="377"/>
      <c r="PLA36" s="377"/>
      <c r="PLB36" s="377"/>
      <c r="PLC36" s="377"/>
      <c r="PLD36" s="377"/>
      <c r="PLE36" s="377"/>
      <c r="PLF36" s="377"/>
      <c r="PLG36" s="377"/>
      <c r="PLH36" s="377"/>
      <c r="PLI36" s="377"/>
      <c r="PLJ36" s="377"/>
      <c r="PLK36" s="377"/>
      <c r="PLL36" s="377"/>
      <c r="PLM36" s="377"/>
      <c r="PLN36" s="377"/>
      <c r="PLO36" s="377"/>
      <c r="PLP36" s="377"/>
      <c r="PLQ36" s="377"/>
      <c r="PLR36" s="377"/>
      <c r="PLS36" s="377"/>
      <c r="PLT36" s="377"/>
      <c r="PLU36" s="377"/>
      <c r="PLV36" s="377"/>
      <c r="PLW36" s="377"/>
      <c r="PLX36" s="377"/>
      <c r="PLY36" s="377"/>
      <c r="PLZ36" s="377"/>
      <c r="PMA36" s="377"/>
      <c r="PMB36" s="377"/>
      <c r="PMC36" s="377"/>
      <c r="PMD36" s="377"/>
      <c r="PME36" s="377"/>
      <c r="PMF36" s="377"/>
      <c r="PMG36" s="377"/>
      <c r="PMH36" s="377"/>
      <c r="PMI36" s="377"/>
      <c r="PMJ36" s="377"/>
      <c r="PMK36" s="377"/>
      <c r="PML36" s="377"/>
      <c r="PMM36" s="377"/>
      <c r="PMN36" s="377"/>
      <c r="PMO36" s="377"/>
      <c r="PMP36" s="377"/>
      <c r="PMQ36" s="377"/>
      <c r="PMR36" s="377"/>
      <c r="PMS36" s="377"/>
      <c r="PMT36" s="377"/>
      <c r="PMU36" s="377"/>
      <c r="PMV36" s="377"/>
      <c r="PMW36" s="377"/>
      <c r="PMX36" s="377"/>
      <c r="PMY36" s="377"/>
      <c r="PMZ36" s="377"/>
      <c r="PNA36" s="377"/>
      <c r="PNB36" s="377"/>
      <c r="PNC36" s="377"/>
      <c r="PND36" s="377"/>
      <c r="PNE36" s="377"/>
      <c r="PNF36" s="377"/>
      <c r="PNG36" s="377"/>
      <c r="PNH36" s="377"/>
      <c r="PNI36" s="377"/>
      <c r="PNJ36" s="377"/>
      <c r="PNK36" s="377"/>
      <c r="PNL36" s="377"/>
      <c r="PNM36" s="377"/>
      <c r="PNN36" s="377"/>
      <c r="PNO36" s="377"/>
      <c r="PNP36" s="377"/>
      <c r="PNQ36" s="377"/>
      <c r="PNR36" s="377"/>
      <c r="PNS36" s="377"/>
      <c r="PNT36" s="377"/>
      <c r="PNU36" s="377"/>
      <c r="PNV36" s="377"/>
      <c r="PNW36" s="377"/>
      <c r="PNX36" s="377"/>
      <c r="PNY36" s="377"/>
      <c r="PNZ36" s="377"/>
      <c r="POA36" s="377"/>
      <c r="POB36" s="377"/>
      <c r="POC36" s="377"/>
      <c r="POD36" s="377"/>
      <c r="POE36" s="377"/>
      <c r="POF36" s="377"/>
      <c r="POG36" s="377"/>
      <c r="POH36" s="377"/>
      <c r="POI36" s="377"/>
      <c r="POJ36" s="377"/>
      <c r="POK36" s="377"/>
      <c r="POL36" s="377"/>
      <c r="POM36" s="377"/>
      <c r="PON36" s="377"/>
      <c r="POO36" s="377"/>
      <c r="POP36" s="377"/>
      <c r="POQ36" s="377"/>
      <c r="POR36" s="377"/>
      <c r="POS36" s="377"/>
      <c r="POT36" s="377"/>
      <c r="POU36" s="377"/>
      <c r="POV36" s="377"/>
      <c r="POW36" s="377"/>
      <c r="POX36" s="377"/>
      <c r="POY36" s="377"/>
      <c r="POZ36" s="377"/>
      <c r="PPA36" s="377"/>
      <c r="PPB36" s="377"/>
      <c r="PPC36" s="377"/>
      <c r="PPD36" s="377"/>
      <c r="PPE36" s="377"/>
      <c r="PPF36" s="377"/>
      <c r="PPG36" s="377"/>
      <c r="PPH36" s="377"/>
      <c r="PPI36" s="377"/>
      <c r="PPJ36" s="377"/>
      <c r="PPK36" s="377"/>
      <c r="PPL36" s="377"/>
      <c r="PPM36" s="377"/>
      <c r="PPN36" s="377"/>
      <c r="PPO36" s="377"/>
      <c r="PPP36" s="377"/>
      <c r="PPQ36" s="377"/>
      <c r="PPR36" s="377"/>
      <c r="PPS36" s="377"/>
      <c r="PPT36" s="377"/>
      <c r="PPU36" s="377"/>
      <c r="PPV36" s="377"/>
      <c r="PPW36" s="377"/>
      <c r="PPX36" s="377"/>
      <c r="PPY36" s="377"/>
      <c r="PPZ36" s="377"/>
      <c r="PQA36" s="377"/>
      <c r="PQB36" s="377"/>
      <c r="PQC36" s="377"/>
      <c r="PQD36" s="377"/>
      <c r="PQE36" s="377"/>
      <c r="PQF36" s="377"/>
      <c r="PQG36" s="377"/>
      <c r="PQH36" s="377"/>
      <c r="PQI36" s="377"/>
      <c r="PQJ36" s="377"/>
      <c r="PQK36" s="377"/>
      <c r="PQL36" s="377"/>
      <c r="PQM36" s="377"/>
      <c r="PQN36" s="377"/>
      <c r="PQO36" s="377"/>
      <c r="PQP36" s="377"/>
      <c r="PQQ36" s="377"/>
      <c r="PQR36" s="377"/>
      <c r="PQS36" s="377"/>
      <c r="PQT36" s="377"/>
      <c r="PQU36" s="377"/>
      <c r="PQV36" s="377"/>
      <c r="PQW36" s="377"/>
      <c r="PQX36" s="377"/>
      <c r="PQY36" s="377"/>
      <c r="PQZ36" s="377"/>
      <c r="PRA36" s="377"/>
      <c r="PRB36" s="377"/>
      <c r="PRC36" s="377"/>
      <c r="PRD36" s="377"/>
      <c r="PRE36" s="377"/>
      <c r="PRF36" s="377"/>
      <c r="PRG36" s="377"/>
      <c r="PRH36" s="377"/>
      <c r="PRI36" s="377"/>
      <c r="PRJ36" s="377"/>
      <c r="PRK36" s="377"/>
      <c r="PRL36" s="377"/>
      <c r="PRM36" s="377"/>
      <c r="PRN36" s="377"/>
      <c r="PRO36" s="377"/>
      <c r="PRP36" s="377"/>
      <c r="PRQ36" s="377"/>
      <c r="PRR36" s="377"/>
      <c r="PRS36" s="377"/>
      <c r="PRT36" s="377"/>
      <c r="PRU36" s="377"/>
      <c r="PRV36" s="377"/>
      <c r="PRW36" s="377"/>
      <c r="PRX36" s="377"/>
      <c r="PRY36" s="377"/>
      <c r="PRZ36" s="377"/>
      <c r="PSA36" s="377"/>
      <c r="PSB36" s="377"/>
      <c r="PSC36" s="377"/>
      <c r="PSD36" s="377"/>
      <c r="PSE36" s="377"/>
      <c r="PSF36" s="377"/>
      <c r="PSG36" s="377"/>
      <c r="PSH36" s="377"/>
      <c r="PSI36" s="377"/>
      <c r="PSJ36" s="377"/>
      <c r="PSK36" s="377"/>
      <c r="PSL36" s="377"/>
      <c r="PSM36" s="377"/>
      <c r="PSN36" s="377"/>
      <c r="PSO36" s="377"/>
      <c r="PSP36" s="377"/>
      <c r="PSQ36" s="377"/>
      <c r="PSR36" s="377"/>
      <c r="PSS36" s="377"/>
      <c r="PST36" s="377"/>
      <c r="PSU36" s="377"/>
      <c r="PSV36" s="377"/>
      <c r="PSW36" s="377"/>
      <c r="PSX36" s="377"/>
      <c r="PSY36" s="377"/>
      <c r="PSZ36" s="377"/>
      <c r="PTA36" s="377"/>
      <c r="PTB36" s="377"/>
      <c r="PTC36" s="377"/>
      <c r="PTD36" s="377"/>
      <c r="PTE36" s="377"/>
      <c r="PTF36" s="377"/>
      <c r="PTG36" s="377"/>
      <c r="PTH36" s="377"/>
      <c r="PTI36" s="377"/>
      <c r="PTJ36" s="377"/>
      <c r="PTK36" s="377"/>
      <c r="PTL36" s="377"/>
      <c r="PTM36" s="377"/>
      <c r="PTN36" s="377"/>
      <c r="PTO36" s="377"/>
      <c r="PTP36" s="377"/>
      <c r="PTQ36" s="377"/>
      <c r="PTR36" s="377"/>
      <c r="PTS36" s="377"/>
      <c r="PTT36" s="377"/>
      <c r="PTU36" s="377"/>
      <c r="PTV36" s="377"/>
      <c r="PTW36" s="377"/>
      <c r="PTX36" s="377"/>
      <c r="PTY36" s="377"/>
      <c r="PTZ36" s="377"/>
      <c r="PUA36" s="377"/>
      <c r="PUB36" s="377"/>
      <c r="PUC36" s="377"/>
      <c r="PUD36" s="377"/>
      <c r="PUE36" s="377"/>
      <c r="PUF36" s="377"/>
      <c r="PUG36" s="377"/>
      <c r="PUH36" s="377"/>
      <c r="PUI36" s="377"/>
      <c r="PUJ36" s="377"/>
      <c r="PUK36" s="377"/>
      <c r="PUL36" s="377"/>
      <c r="PUM36" s="377"/>
      <c r="PUN36" s="377"/>
      <c r="PUO36" s="377"/>
      <c r="PUP36" s="377"/>
      <c r="PUQ36" s="377"/>
      <c r="PUR36" s="377"/>
      <c r="PUS36" s="377"/>
      <c r="PUT36" s="377"/>
      <c r="PUU36" s="377"/>
      <c r="PUV36" s="377"/>
      <c r="PUW36" s="377"/>
      <c r="PUX36" s="377"/>
      <c r="PUY36" s="377"/>
      <c r="PUZ36" s="377"/>
      <c r="PVA36" s="377"/>
      <c r="PVB36" s="377"/>
      <c r="PVC36" s="377"/>
      <c r="PVD36" s="377"/>
      <c r="PVE36" s="377"/>
      <c r="PVF36" s="377"/>
      <c r="PVG36" s="377"/>
      <c r="PVH36" s="377"/>
      <c r="PVI36" s="377"/>
      <c r="PVJ36" s="377"/>
      <c r="PVK36" s="377"/>
      <c r="PVL36" s="377"/>
      <c r="PVM36" s="377"/>
      <c r="PVN36" s="377"/>
      <c r="PVO36" s="377"/>
      <c r="PVP36" s="377"/>
      <c r="PVQ36" s="377"/>
      <c r="PVR36" s="377"/>
      <c r="PVS36" s="377"/>
      <c r="PVT36" s="377"/>
      <c r="PVU36" s="377"/>
      <c r="PVV36" s="377"/>
      <c r="PVW36" s="377"/>
      <c r="PVX36" s="377"/>
      <c r="PVY36" s="377"/>
      <c r="PVZ36" s="377"/>
      <c r="PWA36" s="377"/>
      <c r="PWB36" s="377"/>
      <c r="PWC36" s="377"/>
      <c r="PWD36" s="377"/>
      <c r="PWE36" s="377"/>
      <c r="PWF36" s="377"/>
      <c r="PWG36" s="377"/>
      <c r="PWH36" s="377"/>
      <c r="PWI36" s="377"/>
      <c r="PWJ36" s="377"/>
      <c r="PWK36" s="377"/>
      <c r="PWL36" s="377"/>
      <c r="PWM36" s="377"/>
      <c r="PWN36" s="377"/>
      <c r="PWO36" s="377"/>
      <c r="PWP36" s="377"/>
      <c r="PWQ36" s="377"/>
      <c r="PWR36" s="377"/>
      <c r="PWS36" s="377"/>
      <c r="PWT36" s="377"/>
      <c r="PWU36" s="377"/>
      <c r="PWV36" s="377"/>
      <c r="PWW36" s="377"/>
      <c r="PWX36" s="377"/>
      <c r="PWY36" s="377"/>
      <c r="PWZ36" s="377"/>
      <c r="PXA36" s="377"/>
      <c r="PXB36" s="377"/>
      <c r="PXC36" s="377"/>
      <c r="PXD36" s="377"/>
      <c r="PXE36" s="377"/>
      <c r="PXF36" s="377"/>
      <c r="PXG36" s="377"/>
      <c r="PXH36" s="377"/>
      <c r="PXI36" s="377"/>
      <c r="PXJ36" s="377"/>
      <c r="PXK36" s="377"/>
      <c r="PXL36" s="377"/>
      <c r="PXM36" s="377"/>
      <c r="PXN36" s="377"/>
      <c r="PXO36" s="377"/>
      <c r="PXP36" s="377"/>
      <c r="PXQ36" s="377"/>
      <c r="PXR36" s="377"/>
      <c r="PXS36" s="377"/>
      <c r="PXT36" s="377"/>
      <c r="PXU36" s="377"/>
      <c r="PXV36" s="377"/>
      <c r="PXW36" s="377"/>
      <c r="PXX36" s="377"/>
      <c r="PXY36" s="377"/>
      <c r="PXZ36" s="377"/>
      <c r="PYA36" s="377"/>
      <c r="PYB36" s="377"/>
      <c r="PYC36" s="377"/>
      <c r="PYD36" s="377"/>
      <c r="PYE36" s="377"/>
      <c r="PYF36" s="377"/>
      <c r="PYG36" s="377"/>
      <c r="PYH36" s="377"/>
      <c r="PYI36" s="377"/>
      <c r="PYJ36" s="377"/>
      <c r="PYK36" s="377"/>
      <c r="PYL36" s="377"/>
      <c r="PYM36" s="377"/>
      <c r="PYN36" s="377"/>
      <c r="PYO36" s="377"/>
      <c r="PYP36" s="377"/>
      <c r="PYQ36" s="377"/>
      <c r="PYR36" s="377"/>
      <c r="PYS36" s="377"/>
      <c r="PYT36" s="377"/>
      <c r="PYU36" s="377"/>
      <c r="PYV36" s="377"/>
      <c r="PYW36" s="377"/>
      <c r="PYX36" s="377"/>
      <c r="PYY36" s="377"/>
      <c r="PYZ36" s="377"/>
      <c r="PZA36" s="377"/>
      <c r="PZB36" s="377"/>
      <c r="PZC36" s="377"/>
      <c r="PZD36" s="377"/>
      <c r="PZE36" s="377"/>
      <c r="PZF36" s="377"/>
      <c r="PZG36" s="377"/>
      <c r="PZH36" s="377"/>
      <c r="PZI36" s="377"/>
      <c r="PZJ36" s="377"/>
      <c r="PZK36" s="377"/>
      <c r="PZL36" s="377"/>
      <c r="PZM36" s="377"/>
      <c r="PZN36" s="377"/>
      <c r="PZO36" s="377"/>
      <c r="PZP36" s="377"/>
      <c r="PZQ36" s="377"/>
      <c r="PZR36" s="377"/>
      <c r="PZS36" s="377"/>
      <c r="PZT36" s="377"/>
      <c r="PZU36" s="377"/>
      <c r="PZV36" s="377"/>
      <c r="PZW36" s="377"/>
      <c r="PZX36" s="377"/>
      <c r="PZY36" s="377"/>
      <c r="PZZ36" s="377"/>
      <c r="QAA36" s="377"/>
      <c r="QAB36" s="377"/>
      <c r="QAC36" s="377"/>
      <c r="QAD36" s="377"/>
      <c r="QAE36" s="377"/>
      <c r="QAF36" s="377"/>
      <c r="QAG36" s="377"/>
      <c r="QAH36" s="377"/>
      <c r="QAI36" s="377"/>
      <c r="QAJ36" s="377"/>
      <c r="QAK36" s="377"/>
      <c r="QAL36" s="377"/>
      <c r="QAM36" s="377"/>
      <c r="QAN36" s="377"/>
      <c r="QAO36" s="377"/>
      <c r="QAP36" s="377"/>
      <c r="QAQ36" s="377"/>
      <c r="QAR36" s="377"/>
      <c r="QAS36" s="377"/>
      <c r="QAT36" s="377"/>
      <c r="QAU36" s="377"/>
      <c r="QAV36" s="377"/>
      <c r="QAW36" s="377"/>
      <c r="QAX36" s="377"/>
      <c r="QAY36" s="377"/>
      <c r="QAZ36" s="377"/>
      <c r="QBA36" s="377"/>
      <c r="QBB36" s="377"/>
      <c r="QBC36" s="377"/>
      <c r="QBD36" s="377"/>
      <c r="QBE36" s="377"/>
      <c r="QBF36" s="377"/>
      <c r="QBG36" s="377"/>
      <c r="QBH36" s="377"/>
      <c r="QBI36" s="377"/>
      <c r="QBJ36" s="377"/>
      <c r="QBK36" s="377"/>
      <c r="QBL36" s="377"/>
      <c r="QBM36" s="377"/>
      <c r="QBN36" s="377"/>
      <c r="QBO36" s="377"/>
      <c r="QBP36" s="377"/>
      <c r="QBQ36" s="377"/>
      <c r="QBR36" s="377"/>
      <c r="QBS36" s="377"/>
      <c r="QBT36" s="377"/>
      <c r="QBU36" s="377"/>
      <c r="QBV36" s="377"/>
      <c r="QBW36" s="377"/>
      <c r="QBX36" s="377"/>
      <c r="QBY36" s="377"/>
      <c r="QBZ36" s="377"/>
      <c r="QCA36" s="377"/>
      <c r="QCB36" s="377"/>
      <c r="QCC36" s="377"/>
      <c r="QCD36" s="377"/>
      <c r="QCE36" s="377"/>
      <c r="QCF36" s="377"/>
      <c r="QCG36" s="377"/>
      <c r="QCH36" s="377"/>
      <c r="QCI36" s="377"/>
      <c r="QCJ36" s="377"/>
      <c r="QCK36" s="377"/>
      <c r="QCL36" s="377"/>
      <c r="QCM36" s="377"/>
      <c r="QCN36" s="377"/>
      <c r="QCO36" s="377"/>
      <c r="QCP36" s="377"/>
      <c r="QCQ36" s="377"/>
      <c r="QCR36" s="377"/>
      <c r="QCS36" s="377"/>
      <c r="QCT36" s="377"/>
      <c r="QCU36" s="377"/>
      <c r="QCV36" s="377"/>
      <c r="QCW36" s="377"/>
      <c r="QCX36" s="377"/>
      <c r="QCY36" s="377"/>
      <c r="QCZ36" s="377"/>
      <c r="QDA36" s="377"/>
      <c r="QDB36" s="377"/>
      <c r="QDC36" s="377"/>
      <c r="QDD36" s="377"/>
      <c r="QDE36" s="377"/>
      <c r="QDF36" s="377"/>
      <c r="QDG36" s="377"/>
      <c r="QDH36" s="377"/>
      <c r="QDI36" s="377"/>
      <c r="QDJ36" s="377"/>
      <c r="QDK36" s="377"/>
      <c r="QDL36" s="377"/>
      <c r="QDM36" s="377"/>
      <c r="QDN36" s="377"/>
      <c r="QDO36" s="377"/>
      <c r="QDP36" s="377"/>
      <c r="QDQ36" s="377"/>
      <c r="QDR36" s="377"/>
      <c r="QDS36" s="377"/>
      <c r="QDT36" s="377"/>
      <c r="QDU36" s="377"/>
      <c r="QDV36" s="377"/>
      <c r="QDW36" s="377"/>
      <c r="QDX36" s="377"/>
      <c r="QDY36" s="377"/>
      <c r="QDZ36" s="377"/>
      <c r="QEA36" s="377"/>
      <c r="QEB36" s="377"/>
      <c r="QEC36" s="377"/>
      <c r="QED36" s="377"/>
      <c r="QEE36" s="377"/>
      <c r="QEF36" s="377"/>
      <c r="QEG36" s="377"/>
      <c r="QEH36" s="377"/>
      <c r="QEI36" s="377"/>
      <c r="QEJ36" s="377"/>
      <c r="QEK36" s="377"/>
      <c r="QEL36" s="377"/>
      <c r="QEM36" s="377"/>
      <c r="QEN36" s="377"/>
      <c r="QEO36" s="377"/>
      <c r="QEP36" s="377"/>
      <c r="QEQ36" s="377"/>
      <c r="QER36" s="377"/>
      <c r="QES36" s="377"/>
      <c r="QET36" s="377"/>
      <c r="QEU36" s="377"/>
      <c r="QEV36" s="377"/>
      <c r="QEW36" s="377"/>
      <c r="QEX36" s="377"/>
      <c r="QEY36" s="377"/>
      <c r="QEZ36" s="377"/>
      <c r="QFA36" s="377"/>
      <c r="QFB36" s="377"/>
      <c r="QFC36" s="377"/>
      <c r="QFD36" s="377"/>
      <c r="QFE36" s="377"/>
      <c r="QFF36" s="377"/>
      <c r="QFG36" s="377"/>
      <c r="QFH36" s="377"/>
      <c r="QFI36" s="377"/>
      <c r="QFJ36" s="377"/>
      <c r="QFK36" s="377"/>
      <c r="QFL36" s="377"/>
      <c r="QFM36" s="377"/>
      <c r="QFN36" s="377"/>
      <c r="QFO36" s="377"/>
      <c r="QFP36" s="377"/>
      <c r="QFQ36" s="377"/>
      <c r="QFR36" s="377"/>
      <c r="QFS36" s="377"/>
      <c r="QFT36" s="377"/>
      <c r="QFU36" s="377"/>
      <c r="QFV36" s="377"/>
      <c r="QFW36" s="377"/>
      <c r="QFX36" s="377"/>
      <c r="QFY36" s="377"/>
      <c r="QFZ36" s="377"/>
      <c r="QGA36" s="377"/>
      <c r="QGB36" s="377"/>
      <c r="QGC36" s="377"/>
      <c r="QGD36" s="377"/>
      <c r="QGE36" s="377"/>
      <c r="QGF36" s="377"/>
      <c r="QGG36" s="377"/>
      <c r="QGH36" s="377"/>
      <c r="QGI36" s="377"/>
      <c r="QGJ36" s="377"/>
      <c r="QGK36" s="377"/>
      <c r="QGL36" s="377"/>
      <c r="QGM36" s="377"/>
      <c r="QGN36" s="377"/>
      <c r="QGO36" s="377"/>
      <c r="QGP36" s="377"/>
      <c r="QGQ36" s="377"/>
      <c r="QGR36" s="377"/>
      <c r="QGS36" s="377"/>
      <c r="QGT36" s="377"/>
      <c r="QGU36" s="377"/>
      <c r="QGV36" s="377"/>
      <c r="QGW36" s="377"/>
      <c r="QGX36" s="377"/>
      <c r="QGY36" s="377"/>
      <c r="QGZ36" s="377"/>
      <c r="QHA36" s="377"/>
      <c r="QHB36" s="377"/>
      <c r="QHC36" s="377"/>
      <c r="QHD36" s="377"/>
      <c r="QHE36" s="377"/>
      <c r="QHF36" s="377"/>
      <c r="QHG36" s="377"/>
      <c r="QHH36" s="377"/>
      <c r="QHI36" s="377"/>
      <c r="QHJ36" s="377"/>
      <c r="QHK36" s="377"/>
      <c r="QHL36" s="377"/>
      <c r="QHM36" s="377"/>
      <c r="QHN36" s="377"/>
      <c r="QHO36" s="377"/>
      <c r="QHP36" s="377"/>
      <c r="QHQ36" s="377"/>
      <c r="QHR36" s="377"/>
      <c r="QHS36" s="377"/>
      <c r="QHT36" s="377"/>
      <c r="QHU36" s="377"/>
      <c r="QHV36" s="377"/>
      <c r="QHW36" s="377"/>
      <c r="QHX36" s="377"/>
      <c r="QHY36" s="377"/>
      <c r="QHZ36" s="377"/>
      <c r="QIA36" s="377"/>
      <c r="QIB36" s="377"/>
      <c r="QIC36" s="377"/>
      <c r="QID36" s="377"/>
      <c r="QIE36" s="377"/>
      <c r="QIF36" s="377"/>
      <c r="QIG36" s="377"/>
      <c r="QIH36" s="377"/>
      <c r="QII36" s="377"/>
      <c r="QIJ36" s="377"/>
      <c r="QIK36" s="377"/>
      <c r="QIL36" s="377"/>
      <c r="QIM36" s="377"/>
      <c r="QIN36" s="377"/>
      <c r="QIO36" s="377"/>
      <c r="QIP36" s="377"/>
      <c r="QIQ36" s="377"/>
      <c r="QIR36" s="377"/>
      <c r="QIS36" s="377"/>
      <c r="QIT36" s="377"/>
      <c r="QIU36" s="377"/>
      <c r="QIV36" s="377"/>
      <c r="QIW36" s="377"/>
      <c r="QIX36" s="377"/>
      <c r="QIY36" s="377"/>
      <c r="QIZ36" s="377"/>
      <c r="QJA36" s="377"/>
      <c r="QJB36" s="377"/>
      <c r="QJC36" s="377"/>
      <c r="QJD36" s="377"/>
      <c r="QJE36" s="377"/>
      <c r="QJF36" s="377"/>
      <c r="QJG36" s="377"/>
      <c r="QJH36" s="377"/>
      <c r="QJI36" s="377"/>
      <c r="QJJ36" s="377"/>
      <c r="QJK36" s="377"/>
      <c r="QJL36" s="377"/>
      <c r="QJM36" s="377"/>
      <c r="QJN36" s="377"/>
      <c r="QJO36" s="377"/>
      <c r="QJP36" s="377"/>
      <c r="QJQ36" s="377"/>
      <c r="QJR36" s="377"/>
      <c r="QJS36" s="377"/>
      <c r="QJT36" s="377"/>
      <c r="QJU36" s="377"/>
      <c r="QJV36" s="377"/>
      <c r="QJW36" s="377"/>
      <c r="QJX36" s="377"/>
      <c r="QJY36" s="377"/>
      <c r="QJZ36" s="377"/>
      <c r="QKA36" s="377"/>
      <c r="QKB36" s="377"/>
      <c r="QKC36" s="377"/>
      <c r="QKD36" s="377"/>
      <c r="QKE36" s="377"/>
      <c r="QKF36" s="377"/>
      <c r="QKG36" s="377"/>
      <c r="QKH36" s="377"/>
      <c r="QKI36" s="377"/>
      <c r="QKJ36" s="377"/>
      <c r="QKK36" s="377"/>
      <c r="QKL36" s="377"/>
      <c r="QKM36" s="377"/>
      <c r="QKN36" s="377"/>
      <c r="QKO36" s="377"/>
      <c r="QKP36" s="377"/>
      <c r="QKQ36" s="377"/>
      <c r="QKR36" s="377"/>
      <c r="QKS36" s="377"/>
      <c r="QKT36" s="377"/>
      <c r="QKU36" s="377"/>
      <c r="QKV36" s="377"/>
      <c r="QKW36" s="377"/>
      <c r="QKX36" s="377"/>
      <c r="QKY36" s="377"/>
      <c r="QKZ36" s="377"/>
      <c r="QLA36" s="377"/>
      <c r="QLB36" s="377"/>
      <c r="QLC36" s="377"/>
      <c r="QLD36" s="377"/>
      <c r="QLE36" s="377"/>
      <c r="QLF36" s="377"/>
      <c r="QLG36" s="377"/>
      <c r="QLH36" s="377"/>
      <c r="QLI36" s="377"/>
      <c r="QLJ36" s="377"/>
      <c r="QLK36" s="377"/>
      <c r="QLL36" s="377"/>
      <c r="QLM36" s="377"/>
      <c r="QLN36" s="377"/>
      <c r="QLO36" s="377"/>
      <c r="QLP36" s="377"/>
      <c r="QLQ36" s="377"/>
      <c r="QLR36" s="377"/>
      <c r="QLS36" s="377"/>
      <c r="QLT36" s="377"/>
      <c r="QLU36" s="377"/>
      <c r="QLV36" s="377"/>
      <c r="QLW36" s="377"/>
      <c r="QLX36" s="377"/>
      <c r="QLY36" s="377"/>
      <c r="QLZ36" s="377"/>
      <c r="QMA36" s="377"/>
      <c r="QMB36" s="377"/>
      <c r="QMC36" s="377"/>
      <c r="QMD36" s="377"/>
      <c r="QME36" s="377"/>
      <c r="QMF36" s="377"/>
      <c r="QMG36" s="377"/>
      <c r="QMH36" s="377"/>
      <c r="QMI36" s="377"/>
      <c r="QMJ36" s="377"/>
      <c r="QMK36" s="377"/>
      <c r="QML36" s="377"/>
      <c r="QMM36" s="377"/>
      <c r="QMN36" s="377"/>
      <c r="QMO36" s="377"/>
      <c r="QMP36" s="377"/>
      <c r="QMQ36" s="377"/>
      <c r="QMR36" s="377"/>
      <c r="QMS36" s="377"/>
      <c r="QMT36" s="377"/>
      <c r="QMU36" s="377"/>
      <c r="QMV36" s="377"/>
      <c r="QMW36" s="377"/>
      <c r="QMX36" s="377"/>
      <c r="QMY36" s="377"/>
      <c r="QMZ36" s="377"/>
      <c r="QNA36" s="377"/>
      <c r="QNB36" s="377"/>
      <c r="QNC36" s="377"/>
      <c r="QND36" s="377"/>
      <c r="QNE36" s="377"/>
      <c r="QNF36" s="377"/>
      <c r="QNG36" s="377"/>
      <c r="QNH36" s="377"/>
      <c r="QNI36" s="377"/>
      <c r="QNJ36" s="377"/>
      <c r="QNK36" s="377"/>
      <c r="QNL36" s="377"/>
      <c r="QNM36" s="377"/>
      <c r="QNN36" s="377"/>
      <c r="QNO36" s="377"/>
      <c r="QNP36" s="377"/>
      <c r="QNQ36" s="377"/>
      <c r="QNR36" s="377"/>
      <c r="QNS36" s="377"/>
      <c r="QNT36" s="377"/>
      <c r="QNU36" s="377"/>
      <c r="QNV36" s="377"/>
      <c r="QNW36" s="377"/>
      <c r="QNX36" s="377"/>
      <c r="QNY36" s="377"/>
      <c r="QNZ36" s="377"/>
      <c r="QOA36" s="377"/>
      <c r="QOB36" s="377"/>
      <c r="QOC36" s="377"/>
      <c r="QOD36" s="377"/>
      <c r="QOE36" s="377"/>
      <c r="QOF36" s="377"/>
      <c r="QOG36" s="377"/>
      <c r="QOH36" s="377"/>
      <c r="QOI36" s="377"/>
      <c r="QOJ36" s="377"/>
      <c r="QOK36" s="377"/>
      <c r="QOL36" s="377"/>
      <c r="QOM36" s="377"/>
      <c r="QON36" s="377"/>
      <c r="QOO36" s="377"/>
      <c r="QOP36" s="377"/>
      <c r="QOQ36" s="377"/>
      <c r="QOR36" s="377"/>
      <c r="QOS36" s="377"/>
      <c r="QOT36" s="377"/>
      <c r="QOU36" s="377"/>
      <c r="QOV36" s="377"/>
      <c r="QOW36" s="377"/>
      <c r="QOX36" s="377"/>
      <c r="QOY36" s="377"/>
      <c r="QOZ36" s="377"/>
      <c r="QPA36" s="377"/>
      <c r="QPB36" s="377"/>
      <c r="QPC36" s="377"/>
      <c r="QPD36" s="377"/>
      <c r="QPE36" s="377"/>
      <c r="QPF36" s="377"/>
      <c r="QPG36" s="377"/>
      <c r="QPH36" s="377"/>
      <c r="QPI36" s="377"/>
      <c r="QPJ36" s="377"/>
      <c r="QPK36" s="377"/>
      <c r="QPL36" s="377"/>
      <c r="QPM36" s="377"/>
      <c r="QPN36" s="377"/>
      <c r="QPO36" s="377"/>
      <c r="QPP36" s="377"/>
      <c r="QPQ36" s="377"/>
      <c r="QPR36" s="377"/>
      <c r="QPS36" s="377"/>
      <c r="QPT36" s="377"/>
      <c r="QPU36" s="377"/>
      <c r="QPV36" s="377"/>
      <c r="QPW36" s="377"/>
      <c r="QPX36" s="377"/>
      <c r="QPY36" s="377"/>
      <c r="QPZ36" s="377"/>
      <c r="QQA36" s="377"/>
      <c r="QQB36" s="377"/>
      <c r="QQC36" s="377"/>
      <c r="QQD36" s="377"/>
      <c r="QQE36" s="377"/>
      <c r="QQF36" s="377"/>
      <c r="QQG36" s="377"/>
      <c r="QQH36" s="377"/>
      <c r="QQI36" s="377"/>
      <c r="QQJ36" s="377"/>
      <c r="QQK36" s="377"/>
      <c r="QQL36" s="377"/>
      <c r="QQM36" s="377"/>
      <c r="QQN36" s="377"/>
      <c r="QQO36" s="377"/>
      <c r="QQP36" s="377"/>
      <c r="QQQ36" s="377"/>
      <c r="QQR36" s="377"/>
      <c r="QQS36" s="377"/>
      <c r="QQT36" s="377"/>
      <c r="QQU36" s="377"/>
      <c r="QQV36" s="377"/>
      <c r="QQW36" s="377"/>
      <c r="QQX36" s="377"/>
      <c r="QQY36" s="377"/>
      <c r="QQZ36" s="377"/>
      <c r="QRA36" s="377"/>
      <c r="QRB36" s="377"/>
      <c r="QRC36" s="377"/>
      <c r="QRD36" s="377"/>
      <c r="QRE36" s="377"/>
      <c r="QRF36" s="377"/>
      <c r="QRG36" s="377"/>
      <c r="QRH36" s="377"/>
      <c r="QRI36" s="377"/>
      <c r="QRJ36" s="377"/>
      <c r="QRK36" s="377"/>
      <c r="QRL36" s="377"/>
      <c r="QRM36" s="377"/>
      <c r="QRN36" s="377"/>
      <c r="QRO36" s="377"/>
      <c r="QRP36" s="377"/>
      <c r="QRQ36" s="377"/>
      <c r="QRR36" s="377"/>
      <c r="QRS36" s="377"/>
      <c r="QRT36" s="377"/>
      <c r="QRU36" s="377"/>
      <c r="QRV36" s="377"/>
      <c r="QRW36" s="377"/>
      <c r="QRX36" s="377"/>
      <c r="QRY36" s="377"/>
      <c r="QRZ36" s="377"/>
      <c r="QSA36" s="377"/>
      <c r="QSB36" s="377"/>
      <c r="QSC36" s="377"/>
      <c r="QSD36" s="377"/>
      <c r="QSE36" s="377"/>
      <c r="QSF36" s="377"/>
      <c r="QSG36" s="377"/>
      <c r="QSH36" s="377"/>
      <c r="QSI36" s="377"/>
      <c r="QSJ36" s="377"/>
      <c r="QSK36" s="377"/>
      <c r="QSL36" s="377"/>
      <c r="QSM36" s="377"/>
      <c r="QSN36" s="377"/>
      <c r="QSO36" s="377"/>
      <c r="QSP36" s="377"/>
      <c r="QSQ36" s="377"/>
      <c r="QSR36" s="377"/>
      <c r="QSS36" s="377"/>
      <c r="QST36" s="377"/>
      <c r="QSU36" s="377"/>
      <c r="QSV36" s="377"/>
      <c r="QSW36" s="377"/>
      <c r="QSX36" s="377"/>
      <c r="QSY36" s="377"/>
      <c r="QSZ36" s="377"/>
      <c r="QTA36" s="377"/>
      <c r="QTB36" s="377"/>
      <c r="QTC36" s="377"/>
      <c r="QTD36" s="377"/>
      <c r="QTE36" s="377"/>
      <c r="QTF36" s="377"/>
      <c r="QTG36" s="377"/>
      <c r="QTH36" s="377"/>
      <c r="QTI36" s="377"/>
      <c r="QTJ36" s="377"/>
      <c r="QTK36" s="377"/>
      <c r="QTL36" s="377"/>
      <c r="QTM36" s="377"/>
      <c r="QTN36" s="377"/>
      <c r="QTO36" s="377"/>
      <c r="QTP36" s="377"/>
      <c r="QTQ36" s="377"/>
      <c r="QTR36" s="377"/>
      <c r="QTS36" s="377"/>
      <c r="QTT36" s="377"/>
      <c r="QTU36" s="377"/>
      <c r="QTV36" s="377"/>
      <c r="QTW36" s="377"/>
      <c r="QTX36" s="377"/>
      <c r="QTY36" s="377"/>
      <c r="QTZ36" s="377"/>
      <c r="QUA36" s="377"/>
      <c r="QUB36" s="377"/>
      <c r="QUC36" s="377"/>
      <c r="QUD36" s="377"/>
      <c r="QUE36" s="377"/>
      <c r="QUF36" s="377"/>
      <c r="QUG36" s="377"/>
      <c r="QUH36" s="377"/>
      <c r="QUI36" s="377"/>
      <c r="QUJ36" s="377"/>
      <c r="QUK36" s="377"/>
      <c r="QUL36" s="377"/>
      <c r="QUM36" s="377"/>
      <c r="QUN36" s="377"/>
      <c r="QUO36" s="377"/>
      <c r="QUP36" s="377"/>
      <c r="QUQ36" s="377"/>
      <c r="QUR36" s="377"/>
      <c r="QUS36" s="377"/>
      <c r="QUT36" s="377"/>
      <c r="QUU36" s="377"/>
      <c r="QUV36" s="377"/>
      <c r="QUW36" s="377"/>
      <c r="QUX36" s="377"/>
      <c r="QUY36" s="377"/>
      <c r="QUZ36" s="377"/>
      <c r="QVA36" s="377"/>
      <c r="QVB36" s="377"/>
      <c r="QVC36" s="377"/>
      <c r="QVD36" s="377"/>
      <c r="QVE36" s="377"/>
      <c r="QVF36" s="377"/>
      <c r="QVG36" s="377"/>
      <c r="QVH36" s="377"/>
      <c r="QVI36" s="377"/>
      <c r="QVJ36" s="377"/>
      <c r="QVK36" s="377"/>
      <c r="QVL36" s="377"/>
      <c r="QVM36" s="377"/>
      <c r="QVN36" s="377"/>
      <c r="QVO36" s="377"/>
      <c r="QVP36" s="377"/>
      <c r="QVQ36" s="377"/>
      <c r="QVR36" s="377"/>
      <c r="QVS36" s="377"/>
      <c r="QVT36" s="377"/>
      <c r="QVU36" s="377"/>
      <c r="QVV36" s="377"/>
      <c r="QVW36" s="377"/>
      <c r="QVX36" s="377"/>
      <c r="QVY36" s="377"/>
      <c r="QVZ36" s="377"/>
      <c r="QWA36" s="377"/>
      <c r="QWB36" s="377"/>
      <c r="QWC36" s="377"/>
      <c r="QWD36" s="377"/>
      <c r="QWE36" s="377"/>
      <c r="QWF36" s="377"/>
      <c r="QWG36" s="377"/>
      <c r="QWH36" s="377"/>
      <c r="QWI36" s="377"/>
      <c r="QWJ36" s="377"/>
      <c r="QWK36" s="377"/>
      <c r="QWL36" s="377"/>
      <c r="QWM36" s="377"/>
      <c r="QWN36" s="377"/>
      <c r="QWO36" s="377"/>
      <c r="QWP36" s="377"/>
      <c r="QWQ36" s="377"/>
      <c r="QWR36" s="377"/>
      <c r="QWS36" s="377"/>
      <c r="QWT36" s="377"/>
      <c r="QWU36" s="377"/>
      <c r="QWV36" s="377"/>
      <c r="QWW36" s="377"/>
      <c r="QWX36" s="377"/>
      <c r="QWY36" s="377"/>
      <c r="QWZ36" s="377"/>
      <c r="QXA36" s="377"/>
      <c r="QXB36" s="377"/>
      <c r="QXC36" s="377"/>
      <c r="QXD36" s="377"/>
      <c r="QXE36" s="377"/>
      <c r="QXF36" s="377"/>
      <c r="QXG36" s="377"/>
      <c r="QXH36" s="377"/>
      <c r="QXI36" s="377"/>
      <c r="QXJ36" s="377"/>
      <c r="QXK36" s="377"/>
      <c r="QXL36" s="377"/>
      <c r="QXM36" s="377"/>
      <c r="QXN36" s="377"/>
      <c r="QXO36" s="377"/>
      <c r="QXP36" s="377"/>
      <c r="QXQ36" s="377"/>
      <c r="QXR36" s="377"/>
      <c r="QXS36" s="377"/>
      <c r="QXT36" s="377"/>
      <c r="QXU36" s="377"/>
      <c r="QXV36" s="377"/>
      <c r="QXW36" s="377"/>
      <c r="QXX36" s="377"/>
      <c r="QXY36" s="377"/>
      <c r="QXZ36" s="377"/>
      <c r="QYA36" s="377"/>
      <c r="QYB36" s="377"/>
      <c r="QYC36" s="377"/>
      <c r="QYD36" s="377"/>
      <c r="QYE36" s="377"/>
      <c r="QYF36" s="377"/>
      <c r="QYG36" s="377"/>
      <c r="QYH36" s="377"/>
      <c r="QYI36" s="377"/>
      <c r="QYJ36" s="377"/>
      <c r="QYK36" s="377"/>
      <c r="QYL36" s="377"/>
      <c r="QYM36" s="377"/>
      <c r="QYN36" s="377"/>
      <c r="QYO36" s="377"/>
      <c r="QYP36" s="377"/>
      <c r="QYQ36" s="377"/>
      <c r="QYR36" s="377"/>
      <c r="QYS36" s="377"/>
      <c r="QYT36" s="377"/>
      <c r="QYU36" s="377"/>
      <c r="QYV36" s="377"/>
      <c r="QYW36" s="377"/>
      <c r="QYX36" s="377"/>
      <c r="QYY36" s="377"/>
      <c r="QYZ36" s="377"/>
      <c r="QZA36" s="377"/>
      <c r="QZB36" s="377"/>
      <c r="QZC36" s="377"/>
      <c r="QZD36" s="377"/>
      <c r="QZE36" s="377"/>
      <c r="QZF36" s="377"/>
      <c r="QZG36" s="377"/>
      <c r="QZH36" s="377"/>
      <c r="QZI36" s="377"/>
      <c r="QZJ36" s="377"/>
      <c r="QZK36" s="377"/>
      <c r="QZL36" s="377"/>
      <c r="QZM36" s="377"/>
      <c r="QZN36" s="377"/>
      <c r="QZO36" s="377"/>
      <c r="QZP36" s="377"/>
      <c r="QZQ36" s="377"/>
      <c r="QZR36" s="377"/>
      <c r="QZS36" s="377"/>
      <c r="QZT36" s="377"/>
      <c r="QZU36" s="377"/>
      <c r="QZV36" s="377"/>
      <c r="QZW36" s="377"/>
      <c r="QZX36" s="377"/>
      <c r="QZY36" s="377"/>
      <c r="QZZ36" s="377"/>
      <c r="RAA36" s="377"/>
      <c r="RAB36" s="377"/>
      <c r="RAC36" s="377"/>
      <c r="RAD36" s="377"/>
      <c r="RAE36" s="377"/>
      <c r="RAF36" s="377"/>
      <c r="RAG36" s="377"/>
      <c r="RAH36" s="377"/>
      <c r="RAI36" s="377"/>
      <c r="RAJ36" s="377"/>
      <c r="RAK36" s="377"/>
      <c r="RAL36" s="377"/>
      <c r="RAM36" s="377"/>
      <c r="RAN36" s="377"/>
      <c r="RAO36" s="377"/>
      <c r="RAP36" s="377"/>
      <c r="RAQ36" s="377"/>
      <c r="RAR36" s="377"/>
      <c r="RAS36" s="377"/>
      <c r="RAT36" s="377"/>
      <c r="RAU36" s="377"/>
      <c r="RAV36" s="377"/>
      <c r="RAW36" s="377"/>
      <c r="RAX36" s="377"/>
      <c r="RAY36" s="377"/>
      <c r="RAZ36" s="377"/>
      <c r="RBA36" s="377"/>
      <c r="RBB36" s="377"/>
      <c r="RBC36" s="377"/>
      <c r="RBD36" s="377"/>
      <c r="RBE36" s="377"/>
      <c r="RBF36" s="377"/>
      <c r="RBG36" s="377"/>
      <c r="RBH36" s="377"/>
      <c r="RBI36" s="377"/>
      <c r="RBJ36" s="377"/>
      <c r="RBK36" s="377"/>
      <c r="RBL36" s="377"/>
      <c r="RBM36" s="377"/>
      <c r="RBN36" s="377"/>
      <c r="RBO36" s="377"/>
      <c r="RBP36" s="377"/>
      <c r="RBQ36" s="377"/>
      <c r="RBR36" s="377"/>
      <c r="RBS36" s="377"/>
      <c r="RBT36" s="377"/>
      <c r="RBU36" s="377"/>
      <c r="RBV36" s="377"/>
      <c r="RBW36" s="377"/>
      <c r="RBX36" s="377"/>
      <c r="RBY36" s="377"/>
      <c r="RBZ36" s="377"/>
      <c r="RCA36" s="377"/>
      <c r="RCB36" s="377"/>
      <c r="RCC36" s="377"/>
      <c r="RCD36" s="377"/>
      <c r="RCE36" s="377"/>
      <c r="RCF36" s="377"/>
      <c r="RCG36" s="377"/>
      <c r="RCH36" s="377"/>
      <c r="RCI36" s="377"/>
      <c r="RCJ36" s="377"/>
      <c r="RCK36" s="377"/>
      <c r="RCL36" s="377"/>
      <c r="RCM36" s="377"/>
      <c r="RCN36" s="377"/>
      <c r="RCO36" s="377"/>
      <c r="RCP36" s="377"/>
      <c r="RCQ36" s="377"/>
      <c r="RCR36" s="377"/>
      <c r="RCS36" s="377"/>
      <c r="RCT36" s="377"/>
      <c r="RCU36" s="377"/>
      <c r="RCV36" s="377"/>
      <c r="RCW36" s="377"/>
      <c r="RCX36" s="377"/>
      <c r="RCY36" s="377"/>
      <c r="RCZ36" s="377"/>
      <c r="RDA36" s="377"/>
      <c r="RDB36" s="377"/>
      <c r="RDC36" s="377"/>
      <c r="RDD36" s="377"/>
      <c r="RDE36" s="377"/>
      <c r="RDF36" s="377"/>
      <c r="RDG36" s="377"/>
      <c r="RDH36" s="377"/>
      <c r="RDI36" s="377"/>
      <c r="RDJ36" s="377"/>
      <c r="RDK36" s="377"/>
      <c r="RDL36" s="377"/>
      <c r="RDM36" s="377"/>
      <c r="RDN36" s="377"/>
      <c r="RDO36" s="377"/>
      <c r="RDP36" s="377"/>
      <c r="RDQ36" s="377"/>
      <c r="RDR36" s="377"/>
      <c r="RDS36" s="377"/>
      <c r="RDT36" s="377"/>
      <c r="RDU36" s="377"/>
      <c r="RDV36" s="377"/>
      <c r="RDW36" s="377"/>
      <c r="RDX36" s="377"/>
      <c r="RDY36" s="377"/>
      <c r="RDZ36" s="377"/>
      <c r="REA36" s="377"/>
      <c r="REB36" s="377"/>
      <c r="REC36" s="377"/>
      <c r="RED36" s="377"/>
      <c r="REE36" s="377"/>
      <c r="REF36" s="377"/>
      <c r="REG36" s="377"/>
      <c r="REH36" s="377"/>
      <c r="REI36" s="377"/>
      <c r="REJ36" s="377"/>
      <c r="REK36" s="377"/>
      <c r="REL36" s="377"/>
      <c r="REM36" s="377"/>
      <c r="REN36" s="377"/>
      <c r="REO36" s="377"/>
      <c r="REP36" s="377"/>
      <c r="REQ36" s="377"/>
      <c r="RER36" s="377"/>
      <c r="RES36" s="377"/>
      <c r="RET36" s="377"/>
      <c r="REU36" s="377"/>
      <c r="REV36" s="377"/>
      <c r="REW36" s="377"/>
      <c r="REX36" s="377"/>
      <c r="REY36" s="377"/>
      <c r="REZ36" s="377"/>
      <c r="RFA36" s="377"/>
      <c r="RFB36" s="377"/>
      <c r="RFC36" s="377"/>
      <c r="RFD36" s="377"/>
      <c r="RFE36" s="377"/>
      <c r="RFF36" s="377"/>
      <c r="RFG36" s="377"/>
      <c r="RFH36" s="377"/>
      <c r="RFI36" s="377"/>
      <c r="RFJ36" s="377"/>
      <c r="RFK36" s="377"/>
      <c r="RFL36" s="377"/>
      <c r="RFM36" s="377"/>
      <c r="RFN36" s="377"/>
      <c r="RFO36" s="377"/>
      <c r="RFP36" s="377"/>
      <c r="RFQ36" s="377"/>
      <c r="RFR36" s="377"/>
      <c r="RFS36" s="377"/>
      <c r="RFT36" s="377"/>
      <c r="RFU36" s="377"/>
      <c r="RFV36" s="377"/>
      <c r="RFW36" s="377"/>
      <c r="RFX36" s="377"/>
      <c r="RFY36" s="377"/>
      <c r="RFZ36" s="377"/>
      <c r="RGA36" s="377"/>
      <c r="RGB36" s="377"/>
      <c r="RGC36" s="377"/>
      <c r="RGD36" s="377"/>
      <c r="RGE36" s="377"/>
      <c r="RGF36" s="377"/>
      <c r="RGG36" s="377"/>
      <c r="RGH36" s="377"/>
      <c r="RGI36" s="377"/>
      <c r="RGJ36" s="377"/>
      <c r="RGK36" s="377"/>
      <c r="RGL36" s="377"/>
      <c r="RGM36" s="377"/>
      <c r="RGN36" s="377"/>
      <c r="RGO36" s="377"/>
      <c r="RGP36" s="377"/>
      <c r="RGQ36" s="377"/>
      <c r="RGR36" s="377"/>
      <c r="RGS36" s="377"/>
      <c r="RGT36" s="377"/>
      <c r="RGU36" s="377"/>
      <c r="RGV36" s="377"/>
      <c r="RGW36" s="377"/>
      <c r="RGX36" s="377"/>
      <c r="RGY36" s="377"/>
      <c r="RGZ36" s="377"/>
      <c r="RHA36" s="377"/>
      <c r="RHB36" s="377"/>
      <c r="RHC36" s="377"/>
      <c r="RHD36" s="377"/>
      <c r="RHE36" s="377"/>
      <c r="RHF36" s="377"/>
      <c r="RHG36" s="377"/>
      <c r="RHH36" s="377"/>
      <c r="RHI36" s="377"/>
      <c r="RHJ36" s="377"/>
      <c r="RHK36" s="377"/>
      <c r="RHL36" s="377"/>
      <c r="RHM36" s="377"/>
      <c r="RHN36" s="377"/>
      <c r="RHO36" s="377"/>
      <c r="RHP36" s="377"/>
      <c r="RHQ36" s="377"/>
      <c r="RHR36" s="377"/>
      <c r="RHS36" s="377"/>
      <c r="RHT36" s="377"/>
      <c r="RHU36" s="377"/>
      <c r="RHV36" s="377"/>
      <c r="RHW36" s="377"/>
      <c r="RHX36" s="377"/>
      <c r="RHY36" s="377"/>
      <c r="RHZ36" s="377"/>
      <c r="RIA36" s="377"/>
      <c r="RIB36" s="377"/>
      <c r="RIC36" s="377"/>
      <c r="RID36" s="377"/>
      <c r="RIE36" s="377"/>
      <c r="RIF36" s="377"/>
      <c r="RIG36" s="377"/>
      <c r="RIH36" s="377"/>
      <c r="RII36" s="377"/>
      <c r="RIJ36" s="377"/>
      <c r="RIK36" s="377"/>
      <c r="RIL36" s="377"/>
      <c r="RIM36" s="377"/>
      <c r="RIN36" s="377"/>
      <c r="RIO36" s="377"/>
      <c r="RIP36" s="377"/>
      <c r="RIQ36" s="377"/>
      <c r="RIR36" s="377"/>
      <c r="RIS36" s="377"/>
      <c r="RIT36" s="377"/>
      <c r="RIU36" s="377"/>
      <c r="RIV36" s="377"/>
      <c r="RIW36" s="377"/>
      <c r="RIX36" s="377"/>
      <c r="RIY36" s="377"/>
      <c r="RIZ36" s="377"/>
      <c r="RJA36" s="377"/>
      <c r="RJB36" s="377"/>
      <c r="RJC36" s="377"/>
      <c r="RJD36" s="377"/>
      <c r="RJE36" s="377"/>
      <c r="RJF36" s="377"/>
      <c r="RJG36" s="377"/>
      <c r="RJH36" s="377"/>
      <c r="RJI36" s="377"/>
      <c r="RJJ36" s="377"/>
      <c r="RJK36" s="377"/>
      <c r="RJL36" s="377"/>
      <c r="RJM36" s="377"/>
      <c r="RJN36" s="377"/>
      <c r="RJO36" s="377"/>
      <c r="RJP36" s="377"/>
      <c r="RJQ36" s="377"/>
      <c r="RJR36" s="377"/>
      <c r="RJS36" s="377"/>
      <c r="RJT36" s="377"/>
      <c r="RJU36" s="377"/>
      <c r="RJV36" s="377"/>
      <c r="RJW36" s="377"/>
      <c r="RJX36" s="377"/>
      <c r="RJY36" s="377"/>
      <c r="RJZ36" s="377"/>
      <c r="RKA36" s="377"/>
      <c r="RKB36" s="377"/>
      <c r="RKC36" s="377"/>
      <c r="RKD36" s="377"/>
      <c r="RKE36" s="377"/>
      <c r="RKF36" s="377"/>
      <c r="RKG36" s="377"/>
      <c r="RKH36" s="377"/>
      <c r="RKI36" s="377"/>
      <c r="RKJ36" s="377"/>
      <c r="RKK36" s="377"/>
      <c r="RKL36" s="377"/>
      <c r="RKM36" s="377"/>
      <c r="RKN36" s="377"/>
      <c r="RKO36" s="377"/>
      <c r="RKP36" s="377"/>
      <c r="RKQ36" s="377"/>
      <c r="RKR36" s="377"/>
      <c r="RKS36" s="377"/>
      <c r="RKT36" s="377"/>
      <c r="RKU36" s="377"/>
      <c r="RKV36" s="377"/>
      <c r="RKW36" s="377"/>
      <c r="RKX36" s="377"/>
      <c r="RKY36" s="377"/>
      <c r="RKZ36" s="377"/>
      <c r="RLA36" s="377"/>
      <c r="RLB36" s="377"/>
      <c r="RLC36" s="377"/>
      <c r="RLD36" s="377"/>
      <c r="RLE36" s="377"/>
      <c r="RLF36" s="377"/>
      <c r="RLG36" s="377"/>
      <c r="RLH36" s="377"/>
      <c r="RLI36" s="377"/>
      <c r="RLJ36" s="377"/>
      <c r="RLK36" s="377"/>
      <c r="RLL36" s="377"/>
      <c r="RLM36" s="377"/>
      <c r="RLN36" s="377"/>
      <c r="RLO36" s="377"/>
      <c r="RLP36" s="377"/>
      <c r="RLQ36" s="377"/>
      <c r="RLR36" s="377"/>
      <c r="RLS36" s="377"/>
      <c r="RLT36" s="377"/>
      <c r="RLU36" s="377"/>
      <c r="RLV36" s="377"/>
      <c r="RLW36" s="377"/>
      <c r="RLX36" s="377"/>
      <c r="RLY36" s="377"/>
      <c r="RLZ36" s="377"/>
      <c r="RMA36" s="377"/>
      <c r="RMB36" s="377"/>
      <c r="RMC36" s="377"/>
      <c r="RMD36" s="377"/>
      <c r="RME36" s="377"/>
      <c r="RMF36" s="377"/>
      <c r="RMG36" s="377"/>
      <c r="RMH36" s="377"/>
      <c r="RMI36" s="377"/>
      <c r="RMJ36" s="377"/>
      <c r="RMK36" s="377"/>
      <c r="RML36" s="377"/>
      <c r="RMM36" s="377"/>
      <c r="RMN36" s="377"/>
      <c r="RMO36" s="377"/>
      <c r="RMP36" s="377"/>
      <c r="RMQ36" s="377"/>
      <c r="RMR36" s="377"/>
      <c r="RMS36" s="377"/>
      <c r="RMT36" s="377"/>
      <c r="RMU36" s="377"/>
      <c r="RMV36" s="377"/>
      <c r="RMW36" s="377"/>
      <c r="RMX36" s="377"/>
      <c r="RMY36" s="377"/>
      <c r="RMZ36" s="377"/>
      <c r="RNA36" s="377"/>
      <c r="RNB36" s="377"/>
      <c r="RNC36" s="377"/>
      <c r="RND36" s="377"/>
      <c r="RNE36" s="377"/>
      <c r="RNF36" s="377"/>
      <c r="RNG36" s="377"/>
      <c r="RNH36" s="377"/>
      <c r="RNI36" s="377"/>
      <c r="RNJ36" s="377"/>
      <c r="RNK36" s="377"/>
      <c r="RNL36" s="377"/>
      <c r="RNM36" s="377"/>
      <c r="RNN36" s="377"/>
      <c r="RNO36" s="377"/>
      <c r="RNP36" s="377"/>
      <c r="RNQ36" s="377"/>
      <c r="RNR36" s="377"/>
      <c r="RNS36" s="377"/>
      <c r="RNT36" s="377"/>
      <c r="RNU36" s="377"/>
      <c r="RNV36" s="377"/>
      <c r="RNW36" s="377"/>
      <c r="RNX36" s="377"/>
      <c r="RNY36" s="377"/>
      <c r="RNZ36" s="377"/>
      <c r="ROA36" s="377"/>
      <c r="ROB36" s="377"/>
      <c r="ROC36" s="377"/>
      <c r="ROD36" s="377"/>
      <c r="ROE36" s="377"/>
      <c r="ROF36" s="377"/>
      <c r="ROG36" s="377"/>
      <c r="ROH36" s="377"/>
      <c r="ROI36" s="377"/>
      <c r="ROJ36" s="377"/>
      <c r="ROK36" s="377"/>
      <c r="ROL36" s="377"/>
      <c r="ROM36" s="377"/>
      <c r="RON36" s="377"/>
      <c r="ROO36" s="377"/>
      <c r="ROP36" s="377"/>
      <c r="ROQ36" s="377"/>
      <c r="ROR36" s="377"/>
      <c r="ROS36" s="377"/>
      <c r="ROT36" s="377"/>
      <c r="ROU36" s="377"/>
      <c r="ROV36" s="377"/>
      <c r="ROW36" s="377"/>
      <c r="ROX36" s="377"/>
      <c r="ROY36" s="377"/>
      <c r="ROZ36" s="377"/>
      <c r="RPA36" s="377"/>
      <c r="RPB36" s="377"/>
      <c r="RPC36" s="377"/>
      <c r="RPD36" s="377"/>
      <c r="RPE36" s="377"/>
      <c r="RPF36" s="377"/>
      <c r="RPG36" s="377"/>
      <c r="RPH36" s="377"/>
      <c r="RPI36" s="377"/>
      <c r="RPJ36" s="377"/>
      <c r="RPK36" s="377"/>
      <c r="RPL36" s="377"/>
      <c r="RPM36" s="377"/>
      <c r="RPN36" s="377"/>
      <c r="RPO36" s="377"/>
      <c r="RPP36" s="377"/>
      <c r="RPQ36" s="377"/>
      <c r="RPR36" s="377"/>
      <c r="RPS36" s="377"/>
      <c r="RPT36" s="377"/>
      <c r="RPU36" s="377"/>
      <c r="RPV36" s="377"/>
      <c r="RPW36" s="377"/>
      <c r="RPX36" s="377"/>
      <c r="RPY36" s="377"/>
      <c r="RPZ36" s="377"/>
      <c r="RQA36" s="377"/>
      <c r="RQB36" s="377"/>
      <c r="RQC36" s="377"/>
      <c r="RQD36" s="377"/>
      <c r="RQE36" s="377"/>
      <c r="RQF36" s="377"/>
      <c r="RQG36" s="377"/>
      <c r="RQH36" s="377"/>
      <c r="RQI36" s="377"/>
      <c r="RQJ36" s="377"/>
      <c r="RQK36" s="377"/>
      <c r="RQL36" s="377"/>
      <c r="RQM36" s="377"/>
      <c r="RQN36" s="377"/>
      <c r="RQO36" s="377"/>
      <c r="RQP36" s="377"/>
      <c r="RQQ36" s="377"/>
      <c r="RQR36" s="377"/>
      <c r="RQS36" s="377"/>
      <c r="RQT36" s="377"/>
      <c r="RQU36" s="377"/>
      <c r="RQV36" s="377"/>
      <c r="RQW36" s="377"/>
      <c r="RQX36" s="377"/>
      <c r="RQY36" s="377"/>
      <c r="RQZ36" s="377"/>
      <c r="RRA36" s="377"/>
      <c r="RRB36" s="377"/>
      <c r="RRC36" s="377"/>
      <c r="RRD36" s="377"/>
      <c r="RRE36" s="377"/>
      <c r="RRF36" s="377"/>
      <c r="RRG36" s="377"/>
      <c r="RRH36" s="377"/>
      <c r="RRI36" s="377"/>
      <c r="RRJ36" s="377"/>
      <c r="RRK36" s="377"/>
      <c r="RRL36" s="377"/>
      <c r="RRM36" s="377"/>
      <c r="RRN36" s="377"/>
      <c r="RRO36" s="377"/>
      <c r="RRP36" s="377"/>
      <c r="RRQ36" s="377"/>
      <c r="RRR36" s="377"/>
      <c r="RRS36" s="377"/>
      <c r="RRT36" s="377"/>
      <c r="RRU36" s="377"/>
      <c r="RRV36" s="377"/>
      <c r="RRW36" s="377"/>
      <c r="RRX36" s="377"/>
      <c r="RRY36" s="377"/>
      <c r="RRZ36" s="377"/>
      <c r="RSA36" s="377"/>
      <c r="RSB36" s="377"/>
      <c r="RSC36" s="377"/>
      <c r="RSD36" s="377"/>
      <c r="RSE36" s="377"/>
      <c r="RSF36" s="377"/>
      <c r="RSG36" s="377"/>
      <c r="RSH36" s="377"/>
      <c r="RSI36" s="377"/>
      <c r="RSJ36" s="377"/>
      <c r="RSK36" s="377"/>
      <c r="RSL36" s="377"/>
      <c r="RSM36" s="377"/>
      <c r="RSN36" s="377"/>
      <c r="RSO36" s="377"/>
      <c r="RSP36" s="377"/>
      <c r="RSQ36" s="377"/>
      <c r="RSR36" s="377"/>
      <c r="RSS36" s="377"/>
      <c r="RST36" s="377"/>
      <c r="RSU36" s="377"/>
      <c r="RSV36" s="377"/>
      <c r="RSW36" s="377"/>
      <c r="RSX36" s="377"/>
      <c r="RSY36" s="377"/>
      <c r="RSZ36" s="377"/>
      <c r="RTA36" s="377"/>
      <c r="RTB36" s="377"/>
      <c r="RTC36" s="377"/>
      <c r="RTD36" s="377"/>
      <c r="RTE36" s="377"/>
      <c r="RTF36" s="377"/>
      <c r="RTG36" s="377"/>
      <c r="RTH36" s="377"/>
      <c r="RTI36" s="377"/>
      <c r="RTJ36" s="377"/>
      <c r="RTK36" s="377"/>
      <c r="RTL36" s="377"/>
      <c r="RTM36" s="377"/>
      <c r="RTN36" s="377"/>
      <c r="RTO36" s="377"/>
      <c r="RTP36" s="377"/>
      <c r="RTQ36" s="377"/>
      <c r="RTR36" s="377"/>
      <c r="RTS36" s="377"/>
      <c r="RTT36" s="377"/>
      <c r="RTU36" s="377"/>
      <c r="RTV36" s="377"/>
      <c r="RTW36" s="377"/>
      <c r="RTX36" s="377"/>
      <c r="RTY36" s="377"/>
      <c r="RTZ36" s="377"/>
      <c r="RUA36" s="377"/>
      <c r="RUB36" s="377"/>
      <c r="RUC36" s="377"/>
      <c r="RUD36" s="377"/>
      <c r="RUE36" s="377"/>
      <c r="RUF36" s="377"/>
      <c r="RUG36" s="377"/>
      <c r="RUH36" s="377"/>
      <c r="RUI36" s="377"/>
      <c r="RUJ36" s="377"/>
      <c r="RUK36" s="377"/>
      <c r="RUL36" s="377"/>
      <c r="RUM36" s="377"/>
      <c r="RUN36" s="377"/>
      <c r="RUO36" s="377"/>
      <c r="RUP36" s="377"/>
      <c r="RUQ36" s="377"/>
      <c r="RUR36" s="377"/>
      <c r="RUS36" s="377"/>
      <c r="RUT36" s="377"/>
      <c r="RUU36" s="377"/>
      <c r="RUV36" s="377"/>
      <c r="RUW36" s="377"/>
      <c r="RUX36" s="377"/>
      <c r="RUY36" s="377"/>
      <c r="RUZ36" s="377"/>
      <c r="RVA36" s="377"/>
      <c r="RVB36" s="377"/>
      <c r="RVC36" s="377"/>
      <c r="RVD36" s="377"/>
      <c r="RVE36" s="377"/>
      <c r="RVF36" s="377"/>
      <c r="RVG36" s="377"/>
      <c r="RVH36" s="377"/>
      <c r="RVI36" s="377"/>
      <c r="RVJ36" s="377"/>
      <c r="RVK36" s="377"/>
      <c r="RVL36" s="377"/>
      <c r="RVM36" s="377"/>
      <c r="RVN36" s="377"/>
      <c r="RVO36" s="377"/>
      <c r="RVP36" s="377"/>
      <c r="RVQ36" s="377"/>
      <c r="RVR36" s="377"/>
      <c r="RVS36" s="377"/>
      <c r="RVT36" s="377"/>
      <c r="RVU36" s="377"/>
      <c r="RVV36" s="377"/>
      <c r="RVW36" s="377"/>
      <c r="RVX36" s="377"/>
      <c r="RVY36" s="377"/>
      <c r="RVZ36" s="377"/>
      <c r="RWA36" s="377"/>
      <c r="RWB36" s="377"/>
      <c r="RWC36" s="377"/>
      <c r="RWD36" s="377"/>
      <c r="RWE36" s="377"/>
      <c r="RWF36" s="377"/>
      <c r="RWG36" s="377"/>
      <c r="RWH36" s="377"/>
      <c r="RWI36" s="377"/>
      <c r="RWJ36" s="377"/>
      <c r="RWK36" s="377"/>
      <c r="RWL36" s="377"/>
      <c r="RWM36" s="377"/>
      <c r="RWN36" s="377"/>
      <c r="RWO36" s="377"/>
      <c r="RWP36" s="377"/>
      <c r="RWQ36" s="377"/>
      <c r="RWR36" s="377"/>
      <c r="RWS36" s="377"/>
      <c r="RWT36" s="377"/>
      <c r="RWU36" s="377"/>
      <c r="RWV36" s="377"/>
      <c r="RWW36" s="377"/>
      <c r="RWX36" s="377"/>
      <c r="RWY36" s="377"/>
      <c r="RWZ36" s="377"/>
      <c r="RXA36" s="377"/>
      <c r="RXB36" s="377"/>
      <c r="RXC36" s="377"/>
      <c r="RXD36" s="377"/>
      <c r="RXE36" s="377"/>
      <c r="RXF36" s="377"/>
      <c r="RXG36" s="377"/>
      <c r="RXH36" s="377"/>
      <c r="RXI36" s="377"/>
      <c r="RXJ36" s="377"/>
      <c r="RXK36" s="377"/>
      <c r="RXL36" s="377"/>
      <c r="RXM36" s="377"/>
      <c r="RXN36" s="377"/>
      <c r="RXO36" s="377"/>
      <c r="RXP36" s="377"/>
      <c r="RXQ36" s="377"/>
      <c r="RXR36" s="377"/>
      <c r="RXS36" s="377"/>
      <c r="RXT36" s="377"/>
      <c r="RXU36" s="377"/>
      <c r="RXV36" s="377"/>
      <c r="RXW36" s="377"/>
      <c r="RXX36" s="377"/>
      <c r="RXY36" s="377"/>
      <c r="RXZ36" s="377"/>
      <c r="RYA36" s="377"/>
      <c r="RYB36" s="377"/>
      <c r="RYC36" s="377"/>
      <c r="RYD36" s="377"/>
      <c r="RYE36" s="377"/>
      <c r="RYF36" s="377"/>
      <c r="RYG36" s="377"/>
      <c r="RYH36" s="377"/>
      <c r="RYI36" s="377"/>
      <c r="RYJ36" s="377"/>
      <c r="RYK36" s="377"/>
      <c r="RYL36" s="377"/>
      <c r="RYM36" s="377"/>
      <c r="RYN36" s="377"/>
      <c r="RYO36" s="377"/>
      <c r="RYP36" s="377"/>
      <c r="RYQ36" s="377"/>
      <c r="RYR36" s="377"/>
      <c r="RYS36" s="377"/>
      <c r="RYT36" s="377"/>
      <c r="RYU36" s="377"/>
      <c r="RYV36" s="377"/>
      <c r="RYW36" s="377"/>
      <c r="RYX36" s="377"/>
      <c r="RYY36" s="377"/>
      <c r="RYZ36" s="377"/>
      <c r="RZA36" s="377"/>
      <c r="RZB36" s="377"/>
      <c r="RZC36" s="377"/>
      <c r="RZD36" s="377"/>
      <c r="RZE36" s="377"/>
      <c r="RZF36" s="377"/>
      <c r="RZG36" s="377"/>
      <c r="RZH36" s="377"/>
      <c r="RZI36" s="377"/>
      <c r="RZJ36" s="377"/>
      <c r="RZK36" s="377"/>
      <c r="RZL36" s="377"/>
      <c r="RZM36" s="377"/>
      <c r="RZN36" s="377"/>
      <c r="RZO36" s="377"/>
      <c r="RZP36" s="377"/>
      <c r="RZQ36" s="377"/>
      <c r="RZR36" s="377"/>
      <c r="RZS36" s="377"/>
      <c r="RZT36" s="377"/>
      <c r="RZU36" s="377"/>
      <c r="RZV36" s="377"/>
      <c r="RZW36" s="377"/>
      <c r="RZX36" s="377"/>
      <c r="RZY36" s="377"/>
      <c r="RZZ36" s="377"/>
      <c r="SAA36" s="377"/>
      <c r="SAB36" s="377"/>
      <c r="SAC36" s="377"/>
      <c r="SAD36" s="377"/>
      <c r="SAE36" s="377"/>
      <c r="SAF36" s="377"/>
      <c r="SAG36" s="377"/>
      <c r="SAH36" s="377"/>
      <c r="SAI36" s="377"/>
      <c r="SAJ36" s="377"/>
      <c r="SAK36" s="377"/>
      <c r="SAL36" s="377"/>
      <c r="SAM36" s="377"/>
      <c r="SAN36" s="377"/>
      <c r="SAO36" s="377"/>
      <c r="SAP36" s="377"/>
      <c r="SAQ36" s="377"/>
      <c r="SAR36" s="377"/>
      <c r="SAS36" s="377"/>
      <c r="SAT36" s="377"/>
      <c r="SAU36" s="377"/>
      <c r="SAV36" s="377"/>
      <c r="SAW36" s="377"/>
      <c r="SAX36" s="377"/>
      <c r="SAY36" s="377"/>
      <c r="SAZ36" s="377"/>
      <c r="SBA36" s="377"/>
      <c r="SBB36" s="377"/>
      <c r="SBC36" s="377"/>
      <c r="SBD36" s="377"/>
      <c r="SBE36" s="377"/>
      <c r="SBF36" s="377"/>
      <c r="SBG36" s="377"/>
      <c r="SBH36" s="377"/>
      <c r="SBI36" s="377"/>
      <c r="SBJ36" s="377"/>
      <c r="SBK36" s="377"/>
      <c r="SBL36" s="377"/>
      <c r="SBM36" s="377"/>
      <c r="SBN36" s="377"/>
      <c r="SBO36" s="377"/>
      <c r="SBP36" s="377"/>
      <c r="SBQ36" s="377"/>
      <c r="SBR36" s="377"/>
      <c r="SBS36" s="377"/>
      <c r="SBT36" s="377"/>
      <c r="SBU36" s="377"/>
      <c r="SBV36" s="377"/>
      <c r="SBW36" s="377"/>
      <c r="SBX36" s="377"/>
      <c r="SBY36" s="377"/>
      <c r="SBZ36" s="377"/>
      <c r="SCA36" s="377"/>
      <c r="SCB36" s="377"/>
      <c r="SCC36" s="377"/>
      <c r="SCD36" s="377"/>
      <c r="SCE36" s="377"/>
      <c r="SCF36" s="377"/>
      <c r="SCG36" s="377"/>
      <c r="SCH36" s="377"/>
      <c r="SCI36" s="377"/>
      <c r="SCJ36" s="377"/>
      <c r="SCK36" s="377"/>
      <c r="SCL36" s="377"/>
      <c r="SCM36" s="377"/>
      <c r="SCN36" s="377"/>
      <c r="SCO36" s="377"/>
      <c r="SCP36" s="377"/>
      <c r="SCQ36" s="377"/>
      <c r="SCR36" s="377"/>
      <c r="SCS36" s="377"/>
      <c r="SCT36" s="377"/>
      <c r="SCU36" s="377"/>
      <c r="SCV36" s="377"/>
      <c r="SCW36" s="377"/>
      <c r="SCX36" s="377"/>
      <c r="SCY36" s="377"/>
      <c r="SCZ36" s="377"/>
      <c r="SDA36" s="377"/>
      <c r="SDB36" s="377"/>
      <c r="SDC36" s="377"/>
      <c r="SDD36" s="377"/>
      <c r="SDE36" s="377"/>
      <c r="SDF36" s="377"/>
      <c r="SDG36" s="377"/>
      <c r="SDH36" s="377"/>
      <c r="SDI36" s="377"/>
      <c r="SDJ36" s="377"/>
      <c r="SDK36" s="377"/>
      <c r="SDL36" s="377"/>
      <c r="SDM36" s="377"/>
      <c r="SDN36" s="377"/>
      <c r="SDO36" s="377"/>
      <c r="SDP36" s="377"/>
      <c r="SDQ36" s="377"/>
      <c r="SDR36" s="377"/>
      <c r="SDS36" s="377"/>
      <c r="SDT36" s="377"/>
      <c r="SDU36" s="377"/>
      <c r="SDV36" s="377"/>
      <c r="SDW36" s="377"/>
      <c r="SDX36" s="377"/>
      <c r="SDY36" s="377"/>
      <c r="SDZ36" s="377"/>
      <c r="SEA36" s="377"/>
      <c r="SEB36" s="377"/>
      <c r="SEC36" s="377"/>
      <c r="SED36" s="377"/>
      <c r="SEE36" s="377"/>
      <c r="SEF36" s="377"/>
      <c r="SEG36" s="377"/>
      <c r="SEH36" s="377"/>
      <c r="SEI36" s="377"/>
      <c r="SEJ36" s="377"/>
      <c r="SEK36" s="377"/>
      <c r="SEL36" s="377"/>
      <c r="SEM36" s="377"/>
      <c r="SEN36" s="377"/>
      <c r="SEO36" s="377"/>
      <c r="SEP36" s="377"/>
      <c r="SEQ36" s="377"/>
      <c r="SER36" s="377"/>
      <c r="SES36" s="377"/>
      <c r="SET36" s="377"/>
      <c r="SEU36" s="377"/>
      <c r="SEV36" s="377"/>
      <c r="SEW36" s="377"/>
      <c r="SEX36" s="377"/>
      <c r="SEY36" s="377"/>
      <c r="SEZ36" s="377"/>
      <c r="SFA36" s="377"/>
      <c r="SFB36" s="377"/>
      <c r="SFC36" s="377"/>
      <c r="SFD36" s="377"/>
      <c r="SFE36" s="377"/>
      <c r="SFF36" s="377"/>
      <c r="SFG36" s="377"/>
      <c r="SFH36" s="377"/>
      <c r="SFI36" s="377"/>
      <c r="SFJ36" s="377"/>
      <c r="SFK36" s="377"/>
      <c r="SFL36" s="377"/>
      <c r="SFM36" s="377"/>
      <c r="SFN36" s="377"/>
      <c r="SFO36" s="377"/>
      <c r="SFP36" s="377"/>
      <c r="SFQ36" s="377"/>
      <c r="SFR36" s="377"/>
      <c r="SFS36" s="377"/>
      <c r="SFT36" s="377"/>
      <c r="SFU36" s="377"/>
      <c r="SFV36" s="377"/>
      <c r="SFW36" s="377"/>
      <c r="SFX36" s="377"/>
      <c r="SFY36" s="377"/>
      <c r="SFZ36" s="377"/>
      <c r="SGA36" s="377"/>
      <c r="SGB36" s="377"/>
      <c r="SGC36" s="377"/>
      <c r="SGD36" s="377"/>
      <c r="SGE36" s="377"/>
      <c r="SGF36" s="377"/>
      <c r="SGG36" s="377"/>
      <c r="SGH36" s="377"/>
      <c r="SGI36" s="377"/>
      <c r="SGJ36" s="377"/>
      <c r="SGK36" s="377"/>
      <c r="SGL36" s="377"/>
      <c r="SGM36" s="377"/>
      <c r="SGN36" s="377"/>
      <c r="SGO36" s="377"/>
      <c r="SGP36" s="377"/>
      <c r="SGQ36" s="377"/>
      <c r="SGR36" s="377"/>
      <c r="SGS36" s="377"/>
      <c r="SGT36" s="377"/>
      <c r="SGU36" s="377"/>
      <c r="SGV36" s="377"/>
      <c r="SGW36" s="377"/>
      <c r="SGX36" s="377"/>
      <c r="SGY36" s="377"/>
      <c r="SGZ36" s="377"/>
      <c r="SHA36" s="377"/>
      <c r="SHB36" s="377"/>
      <c r="SHC36" s="377"/>
      <c r="SHD36" s="377"/>
      <c r="SHE36" s="377"/>
      <c r="SHF36" s="377"/>
      <c r="SHG36" s="377"/>
      <c r="SHH36" s="377"/>
      <c r="SHI36" s="377"/>
      <c r="SHJ36" s="377"/>
      <c r="SHK36" s="377"/>
      <c r="SHL36" s="377"/>
      <c r="SHM36" s="377"/>
      <c r="SHN36" s="377"/>
      <c r="SHO36" s="377"/>
      <c r="SHP36" s="377"/>
      <c r="SHQ36" s="377"/>
      <c r="SHR36" s="377"/>
      <c r="SHS36" s="377"/>
      <c r="SHT36" s="377"/>
      <c r="SHU36" s="377"/>
      <c r="SHV36" s="377"/>
      <c r="SHW36" s="377"/>
      <c r="SHX36" s="377"/>
      <c r="SHY36" s="377"/>
      <c r="SHZ36" s="377"/>
      <c r="SIA36" s="377"/>
      <c r="SIB36" s="377"/>
      <c r="SIC36" s="377"/>
      <c r="SID36" s="377"/>
      <c r="SIE36" s="377"/>
      <c r="SIF36" s="377"/>
      <c r="SIG36" s="377"/>
      <c r="SIH36" s="377"/>
      <c r="SII36" s="377"/>
      <c r="SIJ36" s="377"/>
      <c r="SIK36" s="377"/>
      <c r="SIL36" s="377"/>
      <c r="SIM36" s="377"/>
      <c r="SIN36" s="377"/>
      <c r="SIO36" s="377"/>
      <c r="SIP36" s="377"/>
      <c r="SIQ36" s="377"/>
      <c r="SIR36" s="377"/>
      <c r="SIS36" s="377"/>
      <c r="SIT36" s="377"/>
      <c r="SIU36" s="377"/>
      <c r="SIV36" s="377"/>
      <c r="SIW36" s="377"/>
      <c r="SIX36" s="377"/>
      <c r="SIY36" s="377"/>
      <c r="SIZ36" s="377"/>
      <c r="SJA36" s="377"/>
      <c r="SJB36" s="377"/>
      <c r="SJC36" s="377"/>
      <c r="SJD36" s="377"/>
      <c r="SJE36" s="377"/>
      <c r="SJF36" s="377"/>
      <c r="SJG36" s="377"/>
      <c r="SJH36" s="377"/>
      <c r="SJI36" s="377"/>
      <c r="SJJ36" s="377"/>
      <c r="SJK36" s="377"/>
      <c r="SJL36" s="377"/>
      <c r="SJM36" s="377"/>
      <c r="SJN36" s="377"/>
      <c r="SJO36" s="377"/>
      <c r="SJP36" s="377"/>
      <c r="SJQ36" s="377"/>
      <c r="SJR36" s="377"/>
      <c r="SJS36" s="377"/>
      <c r="SJT36" s="377"/>
      <c r="SJU36" s="377"/>
      <c r="SJV36" s="377"/>
      <c r="SJW36" s="377"/>
      <c r="SJX36" s="377"/>
      <c r="SJY36" s="377"/>
      <c r="SJZ36" s="377"/>
      <c r="SKA36" s="377"/>
      <c r="SKB36" s="377"/>
      <c r="SKC36" s="377"/>
      <c r="SKD36" s="377"/>
      <c r="SKE36" s="377"/>
      <c r="SKF36" s="377"/>
      <c r="SKG36" s="377"/>
      <c r="SKH36" s="377"/>
      <c r="SKI36" s="377"/>
      <c r="SKJ36" s="377"/>
      <c r="SKK36" s="377"/>
      <c r="SKL36" s="377"/>
      <c r="SKM36" s="377"/>
      <c r="SKN36" s="377"/>
      <c r="SKO36" s="377"/>
      <c r="SKP36" s="377"/>
      <c r="SKQ36" s="377"/>
      <c r="SKR36" s="377"/>
      <c r="SKS36" s="377"/>
      <c r="SKT36" s="377"/>
      <c r="SKU36" s="377"/>
      <c r="SKV36" s="377"/>
      <c r="SKW36" s="377"/>
      <c r="SKX36" s="377"/>
      <c r="SKY36" s="377"/>
      <c r="SKZ36" s="377"/>
      <c r="SLA36" s="377"/>
      <c r="SLB36" s="377"/>
      <c r="SLC36" s="377"/>
      <c r="SLD36" s="377"/>
      <c r="SLE36" s="377"/>
      <c r="SLF36" s="377"/>
      <c r="SLG36" s="377"/>
      <c r="SLH36" s="377"/>
      <c r="SLI36" s="377"/>
      <c r="SLJ36" s="377"/>
      <c r="SLK36" s="377"/>
      <c r="SLL36" s="377"/>
      <c r="SLM36" s="377"/>
      <c r="SLN36" s="377"/>
      <c r="SLO36" s="377"/>
      <c r="SLP36" s="377"/>
      <c r="SLQ36" s="377"/>
      <c r="SLR36" s="377"/>
      <c r="SLS36" s="377"/>
      <c r="SLT36" s="377"/>
      <c r="SLU36" s="377"/>
      <c r="SLV36" s="377"/>
      <c r="SLW36" s="377"/>
      <c r="SLX36" s="377"/>
      <c r="SLY36" s="377"/>
      <c r="SLZ36" s="377"/>
      <c r="SMA36" s="377"/>
      <c r="SMB36" s="377"/>
      <c r="SMC36" s="377"/>
      <c r="SMD36" s="377"/>
      <c r="SME36" s="377"/>
      <c r="SMF36" s="377"/>
      <c r="SMG36" s="377"/>
      <c r="SMH36" s="377"/>
      <c r="SMI36" s="377"/>
      <c r="SMJ36" s="377"/>
      <c r="SMK36" s="377"/>
      <c r="SML36" s="377"/>
      <c r="SMM36" s="377"/>
      <c r="SMN36" s="377"/>
      <c r="SMO36" s="377"/>
      <c r="SMP36" s="377"/>
      <c r="SMQ36" s="377"/>
      <c r="SMR36" s="377"/>
      <c r="SMS36" s="377"/>
      <c r="SMT36" s="377"/>
      <c r="SMU36" s="377"/>
      <c r="SMV36" s="377"/>
      <c r="SMW36" s="377"/>
      <c r="SMX36" s="377"/>
      <c r="SMY36" s="377"/>
      <c r="SMZ36" s="377"/>
      <c r="SNA36" s="377"/>
      <c r="SNB36" s="377"/>
      <c r="SNC36" s="377"/>
      <c r="SND36" s="377"/>
      <c r="SNE36" s="377"/>
      <c r="SNF36" s="377"/>
      <c r="SNG36" s="377"/>
      <c r="SNH36" s="377"/>
      <c r="SNI36" s="377"/>
      <c r="SNJ36" s="377"/>
      <c r="SNK36" s="377"/>
      <c r="SNL36" s="377"/>
      <c r="SNM36" s="377"/>
      <c r="SNN36" s="377"/>
      <c r="SNO36" s="377"/>
      <c r="SNP36" s="377"/>
      <c r="SNQ36" s="377"/>
      <c r="SNR36" s="377"/>
      <c r="SNS36" s="377"/>
      <c r="SNT36" s="377"/>
      <c r="SNU36" s="377"/>
      <c r="SNV36" s="377"/>
      <c r="SNW36" s="377"/>
      <c r="SNX36" s="377"/>
      <c r="SNY36" s="377"/>
      <c r="SNZ36" s="377"/>
      <c r="SOA36" s="377"/>
      <c r="SOB36" s="377"/>
      <c r="SOC36" s="377"/>
      <c r="SOD36" s="377"/>
      <c r="SOE36" s="377"/>
      <c r="SOF36" s="377"/>
      <c r="SOG36" s="377"/>
      <c r="SOH36" s="377"/>
      <c r="SOI36" s="377"/>
      <c r="SOJ36" s="377"/>
      <c r="SOK36" s="377"/>
      <c r="SOL36" s="377"/>
      <c r="SOM36" s="377"/>
      <c r="SON36" s="377"/>
      <c r="SOO36" s="377"/>
      <c r="SOP36" s="377"/>
      <c r="SOQ36" s="377"/>
      <c r="SOR36" s="377"/>
      <c r="SOS36" s="377"/>
      <c r="SOT36" s="377"/>
      <c r="SOU36" s="377"/>
      <c r="SOV36" s="377"/>
      <c r="SOW36" s="377"/>
      <c r="SOX36" s="377"/>
      <c r="SOY36" s="377"/>
      <c r="SOZ36" s="377"/>
      <c r="SPA36" s="377"/>
      <c r="SPB36" s="377"/>
      <c r="SPC36" s="377"/>
      <c r="SPD36" s="377"/>
      <c r="SPE36" s="377"/>
      <c r="SPF36" s="377"/>
      <c r="SPG36" s="377"/>
      <c r="SPH36" s="377"/>
      <c r="SPI36" s="377"/>
      <c r="SPJ36" s="377"/>
      <c r="SPK36" s="377"/>
      <c r="SPL36" s="377"/>
      <c r="SPM36" s="377"/>
      <c r="SPN36" s="377"/>
      <c r="SPO36" s="377"/>
      <c r="SPP36" s="377"/>
      <c r="SPQ36" s="377"/>
      <c r="SPR36" s="377"/>
      <c r="SPS36" s="377"/>
      <c r="SPT36" s="377"/>
      <c r="SPU36" s="377"/>
      <c r="SPV36" s="377"/>
      <c r="SPW36" s="377"/>
      <c r="SPX36" s="377"/>
      <c r="SPY36" s="377"/>
      <c r="SPZ36" s="377"/>
      <c r="SQA36" s="377"/>
      <c r="SQB36" s="377"/>
      <c r="SQC36" s="377"/>
      <c r="SQD36" s="377"/>
      <c r="SQE36" s="377"/>
      <c r="SQF36" s="377"/>
      <c r="SQG36" s="377"/>
      <c r="SQH36" s="377"/>
      <c r="SQI36" s="377"/>
      <c r="SQJ36" s="377"/>
      <c r="SQK36" s="377"/>
      <c r="SQL36" s="377"/>
      <c r="SQM36" s="377"/>
      <c r="SQN36" s="377"/>
      <c r="SQO36" s="377"/>
      <c r="SQP36" s="377"/>
      <c r="SQQ36" s="377"/>
      <c r="SQR36" s="377"/>
      <c r="SQS36" s="377"/>
      <c r="SQT36" s="377"/>
      <c r="SQU36" s="377"/>
      <c r="SQV36" s="377"/>
      <c r="SQW36" s="377"/>
      <c r="SQX36" s="377"/>
      <c r="SQY36" s="377"/>
      <c r="SQZ36" s="377"/>
      <c r="SRA36" s="377"/>
      <c r="SRB36" s="377"/>
      <c r="SRC36" s="377"/>
      <c r="SRD36" s="377"/>
      <c r="SRE36" s="377"/>
      <c r="SRF36" s="377"/>
      <c r="SRG36" s="377"/>
      <c r="SRH36" s="377"/>
      <c r="SRI36" s="377"/>
      <c r="SRJ36" s="377"/>
      <c r="SRK36" s="377"/>
      <c r="SRL36" s="377"/>
      <c r="SRM36" s="377"/>
      <c r="SRN36" s="377"/>
      <c r="SRO36" s="377"/>
      <c r="SRP36" s="377"/>
      <c r="SRQ36" s="377"/>
      <c r="SRR36" s="377"/>
      <c r="SRS36" s="377"/>
      <c r="SRT36" s="377"/>
      <c r="SRU36" s="377"/>
      <c r="SRV36" s="377"/>
      <c r="SRW36" s="377"/>
      <c r="SRX36" s="377"/>
      <c r="SRY36" s="377"/>
      <c r="SRZ36" s="377"/>
      <c r="SSA36" s="377"/>
      <c r="SSB36" s="377"/>
      <c r="SSC36" s="377"/>
      <c r="SSD36" s="377"/>
      <c r="SSE36" s="377"/>
      <c r="SSF36" s="377"/>
      <c r="SSG36" s="377"/>
      <c r="SSH36" s="377"/>
      <c r="SSI36" s="377"/>
      <c r="SSJ36" s="377"/>
      <c r="SSK36" s="377"/>
      <c r="SSL36" s="377"/>
      <c r="SSM36" s="377"/>
      <c r="SSN36" s="377"/>
      <c r="SSO36" s="377"/>
      <c r="SSP36" s="377"/>
      <c r="SSQ36" s="377"/>
      <c r="SSR36" s="377"/>
      <c r="SSS36" s="377"/>
      <c r="SST36" s="377"/>
      <c r="SSU36" s="377"/>
      <c r="SSV36" s="377"/>
      <c r="SSW36" s="377"/>
      <c r="SSX36" s="377"/>
      <c r="SSY36" s="377"/>
      <c r="SSZ36" s="377"/>
      <c r="STA36" s="377"/>
      <c r="STB36" s="377"/>
      <c r="STC36" s="377"/>
      <c r="STD36" s="377"/>
      <c r="STE36" s="377"/>
      <c r="STF36" s="377"/>
      <c r="STG36" s="377"/>
      <c r="STH36" s="377"/>
      <c r="STI36" s="377"/>
      <c r="STJ36" s="377"/>
      <c r="STK36" s="377"/>
      <c r="STL36" s="377"/>
      <c r="STM36" s="377"/>
      <c r="STN36" s="377"/>
      <c r="STO36" s="377"/>
      <c r="STP36" s="377"/>
      <c r="STQ36" s="377"/>
      <c r="STR36" s="377"/>
      <c r="STS36" s="377"/>
      <c r="STT36" s="377"/>
      <c r="STU36" s="377"/>
      <c r="STV36" s="377"/>
      <c r="STW36" s="377"/>
      <c r="STX36" s="377"/>
      <c r="STY36" s="377"/>
      <c r="STZ36" s="377"/>
      <c r="SUA36" s="377"/>
      <c r="SUB36" s="377"/>
      <c r="SUC36" s="377"/>
      <c r="SUD36" s="377"/>
      <c r="SUE36" s="377"/>
      <c r="SUF36" s="377"/>
      <c r="SUG36" s="377"/>
      <c r="SUH36" s="377"/>
      <c r="SUI36" s="377"/>
      <c r="SUJ36" s="377"/>
      <c r="SUK36" s="377"/>
      <c r="SUL36" s="377"/>
      <c r="SUM36" s="377"/>
      <c r="SUN36" s="377"/>
      <c r="SUO36" s="377"/>
      <c r="SUP36" s="377"/>
      <c r="SUQ36" s="377"/>
      <c r="SUR36" s="377"/>
      <c r="SUS36" s="377"/>
      <c r="SUT36" s="377"/>
      <c r="SUU36" s="377"/>
      <c r="SUV36" s="377"/>
      <c r="SUW36" s="377"/>
      <c r="SUX36" s="377"/>
      <c r="SUY36" s="377"/>
      <c r="SUZ36" s="377"/>
      <c r="SVA36" s="377"/>
      <c r="SVB36" s="377"/>
      <c r="SVC36" s="377"/>
      <c r="SVD36" s="377"/>
      <c r="SVE36" s="377"/>
      <c r="SVF36" s="377"/>
      <c r="SVG36" s="377"/>
      <c r="SVH36" s="377"/>
      <c r="SVI36" s="377"/>
      <c r="SVJ36" s="377"/>
      <c r="SVK36" s="377"/>
      <c r="SVL36" s="377"/>
      <c r="SVM36" s="377"/>
      <c r="SVN36" s="377"/>
      <c r="SVO36" s="377"/>
      <c r="SVP36" s="377"/>
      <c r="SVQ36" s="377"/>
      <c r="SVR36" s="377"/>
      <c r="SVS36" s="377"/>
      <c r="SVT36" s="377"/>
      <c r="SVU36" s="377"/>
      <c r="SVV36" s="377"/>
      <c r="SVW36" s="377"/>
      <c r="SVX36" s="377"/>
      <c r="SVY36" s="377"/>
      <c r="SVZ36" s="377"/>
      <c r="SWA36" s="377"/>
      <c r="SWB36" s="377"/>
      <c r="SWC36" s="377"/>
      <c r="SWD36" s="377"/>
      <c r="SWE36" s="377"/>
      <c r="SWF36" s="377"/>
      <c r="SWG36" s="377"/>
      <c r="SWH36" s="377"/>
      <c r="SWI36" s="377"/>
      <c r="SWJ36" s="377"/>
      <c r="SWK36" s="377"/>
      <c r="SWL36" s="377"/>
      <c r="SWM36" s="377"/>
      <c r="SWN36" s="377"/>
      <c r="SWO36" s="377"/>
      <c r="SWP36" s="377"/>
      <c r="SWQ36" s="377"/>
      <c r="SWR36" s="377"/>
      <c r="SWS36" s="377"/>
      <c r="SWT36" s="377"/>
      <c r="SWU36" s="377"/>
      <c r="SWV36" s="377"/>
      <c r="SWW36" s="377"/>
      <c r="SWX36" s="377"/>
      <c r="SWY36" s="377"/>
      <c r="SWZ36" s="377"/>
      <c r="SXA36" s="377"/>
      <c r="SXB36" s="377"/>
      <c r="SXC36" s="377"/>
      <c r="SXD36" s="377"/>
      <c r="SXE36" s="377"/>
      <c r="SXF36" s="377"/>
      <c r="SXG36" s="377"/>
      <c r="SXH36" s="377"/>
      <c r="SXI36" s="377"/>
      <c r="SXJ36" s="377"/>
      <c r="SXK36" s="377"/>
      <c r="SXL36" s="377"/>
      <c r="SXM36" s="377"/>
      <c r="SXN36" s="377"/>
      <c r="SXO36" s="377"/>
      <c r="SXP36" s="377"/>
      <c r="SXQ36" s="377"/>
      <c r="SXR36" s="377"/>
      <c r="SXS36" s="377"/>
      <c r="SXT36" s="377"/>
      <c r="SXU36" s="377"/>
      <c r="SXV36" s="377"/>
      <c r="SXW36" s="377"/>
      <c r="SXX36" s="377"/>
      <c r="SXY36" s="377"/>
      <c r="SXZ36" s="377"/>
      <c r="SYA36" s="377"/>
      <c r="SYB36" s="377"/>
      <c r="SYC36" s="377"/>
      <c r="SYD36" s="377"/>
      <c r="SYE36" s="377"/>
      <c r="SYF36" s="377"/>
      <c r="SYG36" s="377"/>
      <c r="SYH36" s="377"/>
      <c r="SYI36" s="377"/>
      <c r="SYJ36" s="377"/>
      <c r="SYK36" s="377"/>
      <c r="SYL36" s="377"/>
      <c r="SYM36" s="377"/>
      <c r="SYN36" s="377"/>
      <c r="SYO36" s="377"/>
      <c r="SYP36" s="377"/>
      <c r="SYQ36" s="377"/>
      <c r="SYR36" s="377"/>
      <c r="SYS36" s="377"/>
      <c r="SYT36" s="377"/>
      <c r="SYU36" s="377"/>
      <c r="SYV36" s="377"/>
      <c r="SYW36" s="377"/>
      <c r="SYX36" s="377"/>
      <c r="SYY36" s="377"/>
      <c r="SYZ36" s="377"/>
      <c r="SZA36" s="377"/>
      <c r="SZB36" s="377"/>
      <c r="SZC36" s="377"/>
      <c r="SZD36" s="377"/>
      <c r="SZE36" s="377"/>
      <c r="SZF36" s="377"/>
      <c r="SZG36" s="377"/>
      <c r="SZH36" s="377"/>
      <c r="SZI36" s="377"/>
      <c r="SZJ36" s="377"/>
      <c r="SZK36" s="377"/>
      <c r="SZL36" s="377"/>
      <c r="SZM36" s="377"/>
      <c r="SZN36" s="377"/>
      <c r="SZO36" s="377"/>
      <c r="SZP36" s="377"/>
      <c r="SZQ36" s="377"/>
      <c r="SZR36" s="377"/>
      <c r="SZS36" s="377"/>
      <c r="SZT36" s="377"/>
      <c r="SZU36" s="377"/>
      <c r="SZV36" s="377"/>
      <c r="SZW36" s="377"/>
      <c r="SZX36" s="377"/>
      <c r="SZY36" s="377"/>
      <c r="SZZ36" s="377"/>
      <c r="TAA36" s="377"/>
      <c r="TAB36" s="377"/>
      <c r="TAC36" s="377"/>
      <c r="TAD36" s="377"/>
      <c r="TAE36" s="377"/>
      <c r="TAF36" s="377"/>
      <c r="TAG36" s="377"/>
      <c r="TAH36" s="377"/>
      <c r="TAI36" s="377"/>
      <c r="TAJ36" s="377"/>
      <c r="TAK36" s="377"/>
      <c r="TAL36" s="377"/>
      <c r="TAM36" s="377"/>
      <c r="TAN36" s="377"/>
      <c r="TAO36" s="377"/>
      <c r="TAP36" s="377"/>
      <c r="TAQ36" s="377"/>
      <c r="TAR36" s="377"/>
      <c r="TAS36" s="377"/>
      <c r="TAT36" s="377"/>
      <c r="TAU36" s="377"/>
      <c r="TAV36" s="377"/>
      <c r="TAW36" s="377"/>
      <c r="TAX36" s="377"/>
      <c r="TAY36" s="377"/>
      <c r="TAZ36" s="377"/>
      <c r="TBA36" s="377"/>
      <c r="TBB36" s="377"/>
      <c r="TBC36" s="377"/>
      <c r="TBD36" s="377"/>
      <c r="TBE36" s="377"/>
      <c r="TBF36" s="377"/>
      <c r="TBG36" s="377"/>
      <c r="TBH36" s="377"/>
      <c r="TBI36" s="377"/>
      <c r="TBJ36" s="377"/>
      <c r="TBK36" s="377"/>
      <c r="TBL36" s="377"/>
      <c r="TBM36" s="377"/>
      <c r="TBN36" s="377"/>
      <c r="TBO36" s="377"/>
      <c r="TBP36" s="377"/>
      <c r="TBQ36" s="377"/>
      <c r="TBR36" s="377"/>
      <c r="TBS36" s="377"/>
      <c r="TBT36" s="377"/>
      <c r="TBU36" s="377"/>
      <c r="TBV36" s="377"/>
      <c r="TBW36" s="377"/>
      <c r="TBX36" s="377"/>
      <c r="TBY36" s="377"/>
      <c r="TBZ36" s="377"/>
      <c r="TCA36" s="377"/>
      <c r="TCB36" s="377"/>
      <c r="TCC36" s="377"/>
      <c r="TCD36" s="377"/>
      <c r="TCE36" s="377"/>
      <c r="TCF36" s="377"/>
      <c r="TCG36" s="377"/>
      <c r="TCH36" s="377"/>
      <c r="TCI36" s="377"/>
      <c r="TCJ36" s="377"/>
      <c r="TCK36" s="377"/>
      <c r="TCL36" s="377"/>
      <c r="TCM36" s="377"/>
      <c r="TCN36" s="377"/>
      <c r="TCO36" s="377"/>
      <c r="TCP36" s="377"/>
      <c r="TCQ36" s="377"/>
      <c r="TCR36" s="377"/>
      <c r="TCS36" s="377"/>
      <c r="TCT36" s="377"/>
      <c r="TCU36" s="377"/>
      <c r="TCV36" s="377"/>
      <c r="TCW36" s="377"/>
      <c r="TCX36" s="377"/>
      <c r="TCY36" s="377"/>
      <c r="TCZ36" s="377"/>
      <c r="TDA36" s="377"/>
      <c r="TDB36" s="377"/>
      <c r="TDC36" s="377"/>
      <c r="TDD36" s="377"/>
      <c r="TDE36" s="377"/>
      <c r="TDF36" s="377"/>
      <c r="TDG36" s="377"/>
      <c r="TDH36" s="377"/>
      <c r="TDI36" s="377"/>
      <c r="TDJ36" s="377"/>
      <c r="TDK36" s="377"/>
      <c r="TDL36" s="377"/>
      <c r="TDM36" s="377"/>
      <c r="TDN36" s="377"/>
      <c r="TDO36" s="377"/>
      <c r="TDP36" s="377"/>
      <c r="TDQ36" s="377"/>
      <c r="TDR36" s="377"/>
      <c r="TDS36" s="377"/>
      <c r="TDT36" s="377"/>
      <c r="TDU36" s="377"/>
      <c r="TDV36" s="377"/>
      <c r="TDW36" s="377"/>
      <c r="TDX36" s="377"/>
      <c r="TDY36" s="377"/>
      <c r="TDZ36" s="377"/>
      <c r="TEA36" s="377"/>
      <c r="TEB36" s="377"/>
      <c r="TEC36" s="377"/>
      <c r="TED36" s="377"/>
      <c r="TEE36" s="377"/>
      <c r="TEF36" s="377"/>
      <c r="TEG36" s="377"/>
      <c r="TEH36" s="377"/>
      <c r="TEI36" s="377"/>
      <c r="TEJ36" s="377"/>
      <c r="TEK36" s="377"/>
      <c r="TEL36" s="377"/>
      <c r="TEM36" s="377"/>
      <c r="TEN36" s="377"/>
      <c r="TEO36" s="377"/>
      <c r="TEP36" s="377"/>
      <c r="TEQ36" s="377"/>
      <c r="TER36" s="377"/>
      <c r="TES36" s="377"/>
      <c r="TET36" s="377"/>
      <c r="TEU36" s="377"/>
      <c r="TEV36" s="377"/>
      <c r="TEW36" s="377"/>
      <c r="TEX36" s="377"/>
      <c r="TEY36" s="377"/>
      <c r="TEZ36" s="377"/>
      <c r="TFA36" s="377"/>
      <c r="TFB36" s="377"/>
      <c r="TFC36" s="377"/>
      <c r="TFD36" s="377"/>
      <c r="TFE36" s="377"/>
      <c r="TFF36" s="377"/>
      <c r="TFG36" s="377"/>
      <c r="TFH36" s="377"/>
      <c r="TFI36" s="377"/>
      <c r="TFJ36" s="377"/>
      <c r="TFK36" s="377"/>
      <c r="TFL36" s="377"/>
      <c r="TFM36" s="377"/>
      <c r="TFN36" s="377"/>
      <c r="TFO36" s="377"/>
      <c r="TFP36" s="377"/>
      <c r="TFQ36" s="377"/>
      <c r="TFR36" s="377"/>
      <c r="TFS36" s="377"/>
      <c r="TFT36" s="377"/>
      <c r="TFU36" s="377"/>
      <c r="TFV36" s="377"/>
      <c r="TFW36" s="377"/>
      <c r="TFX36" s="377"/>
      <c r="TFY36" s="377"/>
      <c r="TFZ36" s="377"/>
      <c r="TGA36" s="377"/>
      <c r="TGB36" s="377"/>
      <c r="TGC36" s="377"/>
      <c r="TGD36" s="377"/>
      <c r="TGE36" s="377"/>
      <c r="TGF36" s="377"/>
      <c r="TGG36" s="377"/>
      <c r="TGH36" s="377"/>
      <c r="TGI36" s="377"/>
      <c r="TGJ36" s="377"/>
      <c r="TGK36" s="377"/>
      <c r="TGL36" s="377"/>
      <c r="TGM36" s="377"/>
      <c r="TGN36" s="377"/>
      <c r="TGO36" s="377"/>
      <c r="TGP36" s="377"/>
      <c r="TGQ36" s="377"/>
      <c r="TGR36" s="377"/>
      <c r="TGS36" s="377"/>
      <c r="TGT36" s="377"/>
      <c r="TGU36" s="377"/>
      <c r="TGV36" s="377"/>
      <c r="TGW36" s="377"/>
      <c r="TGX36" s="377"/>
      <c r="TGY36" s="377"/>
      <c r="TGZ36" s="377"/>
      <c r="THA36" s="377"/>
      <c r="THB36" s="377"/>
      <c r="THC36" s="377"/>
      <c r="THD36" s="377"/>
      <c r="THE36" s="377"/>
      <c r="THF36" s="377"/>
      <c r="THG36" s="377"/>
      <c r="THH36" s="377"/>
      <c r="THI36" s="377"/>
      <c r="THJ36" s="377"/>
      <c r="THK36" s="377"/>
      <c r="THL36" s="377"/>
      <c r="THM36" s="377"/>
      <c r="THN36" s="377"/>
      <c r="THO36" s="377"/>
      <c r="THP36" s="377"/>
      <c r="THQ36" s="377"/>
      <c r="THR36" s="377"/>
      <c r="THS36" s="377"/>
      <c r="THT36" s="377"/>
      <c r="THU36" s="377"/>
      <c r="THV36" s="377"/>
      <c r="THW36" s="377"/>
      <c r="THX36" s="377"/>
      <c r="THY36" s="377"/>
      <c r="THZ36" s="377"/>
      <c r="TIA36" s="377"/>
      <c r="TIB36" s="377"/>
      <c r="TIC36" s="377"/>
      <c r="TID36" s="377"/>
      <c r="TIE36" s="377"/>
      <c r="TIF36" s="377"/>
      <c r="TIG36" s="377"/>
      <c r="TIH36" s="377"/>
      <c r="TII36" s="377"/>
      <c r="TIJ36" s="377"/>
      <c r="TIK36" s="377"/>
      <c r="TIL36" s="377"/>
      <c r="TIM36" s="377"/>
      <c r="TIN36" s="377"/>
      <c r="TIO36" s="377"/>
      <c r="TIP36" s="377"/>
      <c r="TIQ36" s="377"/>
      <c r="TIR36" s="377"/>
      <c r="TIS36" s="377"/>
      <c r="TIT36" s="377"/>
      <c r="TIU36" s="377"/>
      <c r="TIV36" s="377"/>
      <c r="TIW36" s="377"/>
      <c r="TIX36" s="377"/>
      <c r="TIY36" s="377"/>
      <c r="TIZ36" s="377"/>
      <c r="TJA36" s="377"/>
      <c r="TJB36" s="377"/>
      <c r="TJC36" s="377"/>
      <c r="TJD36" s="377"/>
      <c r="TJE36" s="377"/>
      <c r="TJF36" s="377"/>
      <c r="TJG36" s="377"/>
      <c r="TJH36" s="377"/>
      <c r="TJI36" s="377"/>
      <c r="TJJ36" s="377"/>
      <c r="TJK36" s="377"/>
      <c r="TJL36" s="377"/>
      <c r="TJM36" s="377"/>
      <c r="TJN36" s="377"/>
      <c r="TJO36" s="377"/>
      <c r="TJP36" s="377"/>
      <c r="TJQ36" s="377"/>
      <c r="TJR36" s="377"/>
      <c r="TJS36" s="377"/>
      <c r="TJT36" s="377"/>
      <c r="TJU36" s="377"/>
      <c r="TJV36" s="377"/>
      <c r="TJW36" s="377"/>
      <c r="TJX36" s="377"/>
      <c r="TJY36" s="377"/>
      <c r="TJZ36" s="377"/>
      <c r="TKA36" s="377"/>
      <c r="TKB36" s="377"/>
      <c r="TKC36" s="377"/>
      <c r="TKD36" s="377"/>
      <c r="TKE36" s="377"/>
      <c r="TKF36" s="377"/>
      <c r="TKG36" s="377"/>
      <c r="TKH36" s="377"/>
      <c r="TKI36" s="377"/>
      <c r="TKJ36" s="377"/>
      <c r="TKK36" s="377"/>
      <c r="TKL36" s="377"/>
      <c r="TKM36" s="377"/>
      <c r="TKN36" s="377"/>
      <c r="TKO36" s="377"/>
      <c r="TKP36" s="377"/>
      <c r="TKQ36" s="377"/>
      <c r="TKR36" s="377"/>
      <c r="TKS36" s="377"/>
      <c r="TKT36" s="377"/>
      <c r="TKU36" s="377"/>
      <c r="TKV36" s="377"/>
      <c r="TKW36" s="377"/>
      <c r="TKX36" s="377"/>
      <c r="TKY36" s="377"/>
      <c r="TKZ36" s="377"/>
      <c r="TLA36" s="377"/>
      <c r="TLB36" s="377"/>
      <c r="TLC36" s="377"/>
      <c r="TLD36" s="377"/>
      <c r="TLE36" s="377"/>
      <c r="TLF36" s="377"/>
      <c r="TLG36" s="377"/>
      <c r="TLH36" s="377"/>
      <c r="TLI36" s="377"/>
      <c r="TLJ36" s="377"/>
      <c r="TLK36" s="377"/>
      <c r="TLL36" s="377"/>
      <c r="TLM36" s="377"/>
      <c r="TLN36" s="377"/>
      <c r="TLO36" s="377"/>
      <c r="TLP36" s="377"/>
      <c r="TLQ36" s="377"/>
      <c r="TLR36" s="377"/>
      <c r="TLS36" s="377"/>
      <c r="TLT36" s="377"/>
      <c r="TLU36" s="377"/>
      <c r="TLV36" s="377"/>
      <c r="TLW36" s="377"/>
      <c r="TLX36" s="377"/>
      <c r="TLY36" s="377"/>
      <c r="TLZ36" s="377"/>
      <c r="TMA36" s="377"/>
      <c r="TMB36" s="377"/>
      <c r="TMC36" s="377"/>
      <c r="TMD36" s="377"/>
      <c r="TME36" s="377"/>
      <c r="TMF36" s="377"/>
      <c r="TMG36" s="377"/>
      <c r="TMH36" s="377"/>
      <c r="TMI36" s="377"/>
      <c r="TMJ36" s="377"/>
      <c r="TMK36" s="377"/>
      <c r="TML36" s="377"/>
      <c r="TMM36" s="377"/>
      <c r="TMN36" s="377"/>
      <c r="TMO36" s="377"/>
      <c r="TMP36" s="377"/>
      <c r="TMQ36" s="377"/>
      <c r="TMR36" s="377"/>
      <c r="TMS36" s="377"/>
      <c r="TMT36" s="377"/>
      <c r="TMU36" s="377"/>
      <c r="TMV36" s="377"/>
      <c r="TMW36" s="377"/>
      <c r="TMX36" s="377"/>
      <c r="TMY36" s="377"/>
      <c r="TMZ36" s="377"/>
      <c r="TNA36" s="377"/>
      <c r="TNB36" s="377"/>
      <c r="TNC36" s="377"/>
      <c r="TND36" s="377"/>
      <c r="TNE36" s="377"/>
      <c r="TNF36" s="377"/>
      <c r="TNG36" s="377"/>
      <c r="TNH36" s="377"/>
      <c r="TNI36" s="377"/>
      <c r="TNJ36" s="377"/>
      <c r="TNK36" s="377"/>
      <c r="TNL36" s="377"/>
      <c r="TNM36" s="377"/>
      <c r="TNN36" s="377"/>
      <c r="TNO36" s="377"/>
      <c r="TNP36" s="377"/>
      <c r="TNQ36" s="377"/>
      <c r="TNR36" s="377"/>
      <c r="TNS36" s="377"/>
      <c r="TNT36" s="377"/>
      <c r="TNU36" s="377"/>
      <c r="TNV36" s="377"/>
      <c r="TNW36" s="377"/>
      <c r="TNX36" s="377"/>
      <c r="TNY36" s="377"/>
      <c r="TNZ36" s="377"/>
      <c r="TOA36" s="377"/>
      <c r="TOB36" s="377"/>
      <c r="TOC36" s="377"/>
      <c r="TOD36" s="377"/>
      <c r="TOE36" s="377"/>
      <c r="TOF36" s="377"/>
      <c r="TOG36" s="377"/>
      <c r="TOH36" s="377"/>
      <c r="TOI36" s="377"/>
      <c r="TOJ36" s="377"/>
      <c r="TOK36" s="377"/>
      <c r="TOL36" s="377"/>
      <c r="TOM36" s="377"/>
      <c r="TON36" s="377"/>
      <c r="TOO36" s="377"/>
      <c r="TOP36" s="377"/>
      <c r="TOQ36" s="377"/>
      <c r="TOR36" s="377"/>
      <c r="TOS36" s="377"/>
      <c r="TOT36" s="377"/>
      <c r="TOU36" s="377"/>
      <c r="TOV36" s="377"/>
      <c r="TOW36" s="377"/>
      <c r="TOX36" s="377"/>
      <c r="TOY36" s="377"/>
      <c r="TOZ36" s="377"/>
      <c r="TPA36" s="377"/>
      <c r="TPB36" s="377"/>
      <c r="TPC36" s="377"/>
      <c r="TPD36" s="377"/>
      <c r="TPE36" s="377"/>
      <c r="TPF36" s="377"/>
      <c r="TPG36" s="377"/>
      <c r="TPH36" s="377"/>
      <c r="TPI36" s="377"/>
      <c r="TPJ36" s="377"/>
      <c r="TPK36" s="377"/>
      <c r="TPL36" s="377"/>
      <c r="TPM36" s="377"/>
      <c r="TPN36" s="377"/>
      <c r="TPO36" s="377"/>
      <c r="TPP36" s="377"/>
      <c r="TPQ36" s="377"/>
      <c r="TPR36" s="377"/>
      <c r="TPS36" s="377"/>
      <c r="TPT36" s="377"/>
      <c r="TPU36" s="377"/>
      <c r="TPV36" s="377"/>
      <c r="TPW36" s="377"/>
      <c r="TPX36" s="377"/>
      <c r="TPY36" s="377"/>
      <c r="TPZ36" s="377"/>
      <c r="TQA36" s="377"/>
      <c r="TQB36" s="377"/>
      <c r="TQC36" s="377"/>
      <c r="TQD36" s="377"/>
      <c r="TQE36" s="377"/>
      <c r="TQF36" s="377"/>
      <c r="TQG36" s="377"/>
      <c r="TQH36" s="377"/>
      <c r="TQI36" s="377"/>
      <c r="TQJ36" s="377"/>
      <c r="TQK36" s="377"/>
      <c r="TQL36" s="377"/>
      <c r="TQM36" s="377"/>
      <c r="TQN36" s="377"/>
      <c r="TQO36" s="377"/>
      <c r="TQP36" s="377"/>
      <c r="TQQ36" s="377"/>
      <c r="TQR36" s="377"/>
      <c r="TQS36" s="377"/>
      <c r="TQT36" s="377"/>
      <c r="TQU36" s="377"/>
      <c r="TQV36" s="377"/>
      <c r="TQW36" s="377"/>
      <c r="TQX36" s="377"/>
      <c r="TQY36" s="377"/>
      <c r="TQZ36" s="377"/>
      <c r="TRA36" s="377"/>
      <c r="TRB36" s="377"/>
      <c r="TRC36" s="377"/>
      <c r="TRD36" s="377"/>
      <c r="TRE36" s="377"/>
      <c r="TRF36" s="377"/>
      <c r="TRG36" s="377"/>
      <c r="TRH36" s="377"/>
      <c r="TRI36" s="377"/>
      <c r="TRJ36" s="377"/>
      <c r="TRK36" s="377"/>
      <c r="TRL36" s="377"/>
      <c r="TRM36" s="377"/>
      <c r="TRN36" s="377"/>
      <c r="TRO36" s="377"/>
      <c r="TRP36" s="377"/>
      <c r="TRQ36" s="377"/>
      <c r="TRR36" s="377"/>
      <c r="TRS36" s="377"/>
      <c r="TRT36" s="377"/>
      <c r="TRU36" s="377"/>
      <c r="TRV36" s="377"/>
      <c r="TRW36" s="377"/>
      <c r="TRX36" s="377"/>
      <c r="TRY36" s="377"/>
      <c r="TRZ36" s="377"/>
      <c r="TSA36" s="377"/>
      <c r="TSB36" s="377"/>
      <c r="TSC36" s="377"/>
      <c r="TSD36" s="377"/>
      <c r="TSE36" s="377"/>
      <c r="TSF36" s="377"/>
      <c r="TSG36" s="377"/>
      <c r="TSH36" s="377"/>
      <c r="TSI36" s="377"/>
      <c r="TSJ36" s="377"/>
      <c r="TSK36" s="377"/>
      <c r="TSL36" s="377"/>
      <c r="TSM36" s="377"/>
      <c r="TSN36" s="377"/>
      <c r="TSO36" s="377"/>
      <c r="TSP36" s="377"/>
      <c r="TSQ36" s="377"/>
      <c r="TSR36" s="377"/>
      <c r="TSS36" s="377"/>
      <c r="TST36" s="377"/>
      <c r="TSU36" s="377"/>
      <c r="TSV36" s="377"/>
      <c r="TSW36" s="377"/>
      <c r="TSX36" s="377"/>
      <c r="TSY36" s="377"/>
      <c r="TSZ36" s="377"/>
      <c r="TTA36" s="377"/>
      <c r="TTB36" s="377"/>
      <c r="TTC36" s="377"/>
      <c r="TTD36" s="377"/>
      <c r="TTE36" s="377"/>
      <c r="TTF36" s="377"/>
      <c r="TTG36" s="377"/>
      <c r="TTH36" s="377"/>
      <c r="TTI36" s="377"/>
      <c r="TTJ36" s="377"/>
      <c r="TTK36" s="377"/>
      <c r="TTL36" s="377"/>
      <c r="TTM36" s="377"/>
      <c r="TTN36" s="377"/>
      <c r="TTO36" s="377"/>
      <c r="TTP36" s="377"/>
      <c r="TTQ36" s="377"/>
      <c r="TTR36" s="377"/>
      <c r="TTS36" s="377"/>
      <c r="TTT36" s="377"/>
      <c r="TTU36" s="377"/>
      <c r="TTV36" s="377"/>
      <c r="TTW36" s="377"/>
      <c r="TTX36" s="377"/>
      <c r="TTY36" s="377"/>
      <c r="TTZ36" s="377"/>
      <c r="TUA36" s="377"/>
      <c r="TUB36" s="377"/>
      <c r="TUC36" s="377"/>
      <c r="TUD36" s="377"/>
      <c r="TUE36" s="377"/>
      <c r="TUF36" s="377"/>
      <c r="TUG36" s="377"/>
      <c r="TUH36" s="377"/>
      <c r="TUI36" s="377"/>
      <c r="TUJ36" s="377"/>
      <c r="TUK36" s="377"/>
      <c r="TUL36" s="377"/>
      <c r="TUM36" s="377"/>
      <c r="TUN36" s="377"/>
      <c r="TUO36" s="377"/>
      <c r="TUP36" s="377"/>
      <c r="TUQ36" s="377"/>
      <c r="TUR36" s="377"/>
      <c r="TUS36" s="377"/>
      <c r="TUT36" s="377"/>
      <c r="TUU36" s="377"/>
      <c r="TUV36" s="377"/>
      <c r="TUW36" s="377"/>
      <c r="TUX36" s="377"/>
      <c r="TUY36" s="377"/>
      <c r="TUZ36" s="377"/>
      <c r="TVA36" s="377"/>
      <c r="TVB36" s="377"/>
      <c r="TVC36" s="377"/>
      <c r="TVD36" s="377"/>
      <c r="TVE36" s="377"/>
      <c r="TVF36" s="377"/>
      <c r="TVG36" s="377"/>
      <c r="TVH36" s="377"/>
      <c r="TVI36" s="377"/>
      <c r="TVJ36" s="377"/>
      <c r="TVK36" s="377"/>
      <c r="TVL36" s="377"/>
      <c r="TVM36" s="377"/>
      <c r="TVN36" s="377"/>
      <c r="TVO36" s="377"/>
      <c r="TVP36" s="377"/>
      <c r="TVQ36" s="377"/>
      <c r="TVR36" s="377"/>
      <c r="TVS36" s="377"/>
      <c r="TVT36" s="377"/>
      <c r="TVU36" s="377"/>
      <c r="TVV36" s="377"/>
      <c r="TVW36" s="377"/>
      <c r="TVX36" s="377"/>
      <c r="TVY36" s="377"/>
      <c r="TVZ36" s="377"/>
      <c r="TWA36" s="377"/>
      <c r="TWB36" s="377"/>
      <c r="TWC36" s="377"/>
      <c r="TWD36" s="377"/>
      <c r="TWE36" s="377"/>
      <c r="TWF36" s="377"/>
      <c r="TWG36" s="377"/>
      <c r="TWH36" s="377"/>
      <c r="TWI36" s="377"/>
      <c r="TWJ36" s="377"/>
      <c r="TWK36" s="377"/>
      <c r="TWL36" s="377"/>
      <c r="TWM36" s="377"/>
      <c r="TWN36" s="377"/>
      <c r="TWO36" s="377"/>
      <c r="TWP36" s="377"/>
      <c r="TWQ36" s="377"/>
      <c r="TWR36" s="377"/>
      <c r="TWS36" s="377"/>
      <c r="TWT36" s="377"/>
      <c r="TWU36" s="377"/>
      <c r="TWV36" s="377"/>
      <c r="TWW36" s="377"/>
      <c r="TWX36" s="377"/>
      <c r="TWY36" s="377"/>
      <c r="TWZ36" s="377"/>
      <c r="TXA36" s="377"/>
      <c r="TXB36" s="377"/>
      <c r="TXC36" s="377"/>
      <c r="TXD36" s="377"/>
      <c r="TXE36" s="377"/>
      <c r="TXF36" s="377"/>
      <c r="TXG36" s="377"/>
      <c r="TXH36" s="377"/>
      <c r="TXI36" s="377"/>
      <c r="TXJ36" s="377"/>
      <c r="TXK36" s="377"/>
      <c r="TXL36" s="377"/>
      <c r="TXM36" s="377"/>
      <c r="TXN36" s="377"/>
      <c r="TXO36" s="377"/>
      <c r="TXP36" s="377"/>
      <c r="TXQ36" s="377"/>
      <c r="TXR36" s="377"/>
      <c r="TXS36" s="377"/>
      <c r="TXT36" s="377"/>
      <c r="TXU36" s="377"/>
      <c r="TXV36" s="377"/>
      <c r="TXW36" s="377"/>
      <c r="TXX36" s="377"/>
      <c r="TXY36" s="377"/>
      <c r="TXZ36" s="377"/>
      <c r="TYA36" s="377"/>
      <c r="TYB36" s="377"/>
      <c r="TYC36" s="377"/>
      <c r="TYD36" s="377"/>
      <c r="TYE36" s="377"/>
      <c r="TYF36" s="377"/>
      <c r="TYG36" s="377"/>
      <c r="TYH36" s="377"/>
      <c r="TYI36" s="377"/>
      <c r="TYJ36" s="377"/>
      <c r="TYK36" s="377"/>
      <c r="TYL36" s="377"/>
      <c r="TYM36" s="377"/>
      <c r="TYN36" s="377"/>
      <c r="TYO36" s="377"/>
      <c r="TYP36" s="377"/>
      <c r="TYQ36" s="377"/>
      <c r="TYR36" s="377"/>
      <c r="TYS36" s="377"/>
      <c r="TYT36" s="377"/>
      <c r="TYU36" s="377"/>
      <c r="TYV36" s="377"/>
      <c r="TYW36" s="377"/>
      <c r="TYX36" s="377"/>
      <c r="TYY36" s="377"/>
      <c r="TYZ36" s="377"/>
      <c r="TZA36" s="377"/>
      <c r="TZB36" s="377"/>
      <c r="TZC36" s="377"/>
      <c r="TZD36" s="377"/>
      <c r="TZE36" s="377"/>
      <c r="TZF36" s="377"/>
      <c r="TZG36" s="377"/>
      <c r="TZH36" s="377"/>
      <c r="TZI36" s="377"/>
      <c r="TZJ36" s="377"/>
      <c r="TZK36" s="377"/>
      <c r="TZL36" s="377"/>
      <c r="TZM36" s="377"/>
      <c r="TZN36" s="377"/>
      <c r="TZO36" s="377"/>
      <c r="TZP36" s="377"/>
      <c r="TZQ36" s="377"/>
      <c r="TZR36" s="377"/>
      <c r="TZS36" s="377"/>
      <c r="TZT36" s="377"/>
      <c r="TZU36" s="377"/>
      <c r="TZV36" s="377"/>
      <c r="TZW36" s="377"/>
      <c r="TZX36" s="377"/>
      <c r="TZY36" s="377"/>
      <c r="TZZ36" s="377"/>
      <c r="UAA36" s="377"/>
      <c r="UAB36" s="377"/>
      <c r="UAC36" s="377"/>
      <c r="UAD36" s="377"/>
      <c r="UAE36" s="377"/>
      <c r="UAF36" s="377"/>
      <c r="UAG36" s="377"/>
      <c r="UAH36" s="377"/>
      <c r="UAI36" s="377"/>
      <c r="UAJ36" s="377"/>
      <c r="UAK36" s="377"/>
      <c r="UAL36" s="377"/>
      <c r="UAM36" s="377"/>
      <c r="UAN36" s="377"/>
      <c r="UAO36" s="377"/>
      <c r="UAP36" s="377"/>
      <c r="UAQ36" s="377"/>
      <c r="UAR36" s="377"/>
      <c r="UAS36" s="377"/>
      <c r="UAT36" s="377"/>
      <c r="UAU36" s="377"/>
      <c r="UAV36" s="377"/>
      <c r="UAW36" s="377"/>
      <c r="UAX36" s="377"/>
      <c r="UAY36" s="377"/>
      <c r="UAZ36" s="377"/>
      <c r="UBA36" s="377"/>
      <c r="UBB36" s="377"/>
      <c r="UBC36" s="377"/>
      <c r="UBD36" s="377"/>
      <c r="UBE36" s="377"/>
      <c r="UBF36" s="377"/>
      <c r="UBG36" s="377"/>
      <c r="UBH36" s="377"/>
      <c r="UBI36" s="377"/>
      <c r="UBJ36" s="377"/>
      <c r="UBK36" s="377"/>
      <c r="UBL36" s="377"/>
      <c r="UBM36" s="377"/>
      <c r="UBN36" s="377"/>
      <c r="UBO36" s="377"/>
      <c r="UBP36" s="377"/>
      <c r="UBQ36" s="377"/>
      <c r="UBR36" s="377"/>
      <c r="UBS36" s="377"/>
      <c r="UBT36" s="377"/>
      <c r="UBU36" s="377"/>
      <c r="UBV36" s="377"/>
      <c r="UBW36" s="377"/>
      <c r="UBX36" s="377"/>
      <c r="UBY36" s="377"/>
      <c r="UBZ36" s="377"/>
      <c r="UCA36" s="377"/>
      <c r="UCB36" s="377"/>
      <c r="UCC36" s="377"/>
      <c r="UCD36" s="377"/>
      <c r="UCE36" s="377"/>
      <c r="UCF36" s="377"/>
      <c r="UCG36" s="377"/>
      <c r="UCH36" s="377"/>
      <c r="UCI36" s="377"/>
      <c r="UCJ36" s="377"/>
      <c r="UCK36" s="377"/>
      <c r="UCL36" s="377"/>
      <c r="UCM36" s="377"/>
      <c r="UCN36" s="377"/>
      <c r="UCO36" s="377"/>
      <c r="UCP36" s="377"/>
      <c r="UCQ36" s="377"/>
      <c r="UCR36" s="377"/>
      <c r="UCS36" s="377"/>
      <c r="UCT36" s="377"/>
      <c r="UCU36" s="377"/>
      <c r="UCV36" s="377"/>
      <c r="UCW36" s="377"/>
      <c r="UCX36" s="377"/>
      <c r="UCY36" s="377"/>
      <c r="UCZ36" s="377"/>
      <c r="UDA36" s="377"/>
      <c r="UDB36" s="377"/>
      <c r="UDC36" s="377"/>
      <c r="UDD36" s="377"/>
      <c r="UDE36" s="377"/>
      <c r="UDF36" s="377"/>
      <c r="UDG36" s="377"/>
      <c r="UDH36" s="377"/>
      <c r="UDI36" s="377"/>
      <c r="UDJ36" s="377"/>
      <c r="UDK36" s="377"/>
      <c r="UDL36" s="377"/>
      <c r="UDM36" s="377"/>
      <c r="UDN36" s="377"/>
      <c r="UDO36" s="377"/>
      <c r="UDP36" s="377"/>
      <c r="UDQ36" s="377"/>
      <c r="UDR36" s="377"/>
      <c r="UDS36" s="377"/>
      <c r="UDT36" s="377"/>
      <c r="UDU36" s="377"/>
      <c r="UDV36" s="377"/>
      <c r="UDW36" s="377"/>
      <c r="UDX36" s="377"/>
      <c r="UDY36" s="377"/>
      <c r="UDZ36" s="377"/>
      <c r="UEA36" s="377"/>
      <c r="UEB36" s="377"/>
      <c r="UEC36" s="377"/>
      <c r="UED36" s="377"/>
      <c r="UEE36" s="377"/>
      <c r="UEF36" s="377"/>
      <c r="UEG36" s="377"/>
      <c r="UEH36" s="377"/>
      <c r="UEI36" s="377"/>
      <c r="UEJ36" s="377"/>
      <c r="UEK36" s="377"/>
      <c r="UEL36" s="377"/>
      <c r="UEM36" s="377"/>
      <c r="UEN36" s="377"/>
      <c r="UEO36" s="377"/>
      <c r="UEP36" s="377"/>
      <c r="UEQ36" s="377"/>
      <c r="UER36" s="377"/>
      <c r="UES36" s="377"/>
      <c r="UET36" s="377"/>
      <c r="UEU36" s="377"/>
      <c r="UEV36" s="377"/>
      <c r="UEW36" s="377"/>
      <c r="UEX36" s="377"/>
      <c r="UEY36" s="377"/>
      <c r="UEZ36" s="377"/>
      <c r="UFA36" s="377"/>
      <c r="UFB36" s="377"/>
      <c r="UFC36" s="377"/>
      <c r="UFD36" s="377"/>
      <c r="UFE36" s="377"/>
      <c r="UFF36" s="377"/>
      <c r="UFG36" s="377"/>
      <c r="UFH36" s="377"/>
      <c r="UFI36" s="377"/>
      <c r="UFJ36" s="377"/>
      <c r="UFK36" s="377"/>
      <c r="UFL36" s="377"/>
      <c r="UFM36" s="377"/>
      <c r="UFN36" s="377"/>
      <c r="UFO36" s="377"/>
      <c r="UFP36" s="377"/>
      <c r="UFQ36" s="377"/>
      <c r="UFR36" s="377"/>
      <c r="UFS36" s="377"/>
      <c r="UFT36" s="377"/>
      <c r="UFU36" s="377"/>
      <c r="UFV36" s="377"/>
      <c r="UFW36" s="377"/>
      <c r="UFX36" s="377"/>
      <c r="UFY36" s="377"/>
      <c r="UFZ36" s="377"/>
      <c r="UGA36" s="377"/>
      <c r="UGB36" s="377"/>
      <c r="UGC36" s="377"/>
      <c r="UGD36" s="377"/>
      <c r="UGE36" s="377"/>
      <c r="UGF36" s="377"/>
      <c r="UGG36" s="377"/>
      <c r="UGH36" s="377"/>
      <c r="UGI36" s="377"/>
      <c r="UGJ36" s="377"/>
      <c r="UGK36" s="377"/>
      <c r="UGL36" s="377"/>
      <c r="UGM36" s="377"/>
      <c r="UGN36" s="377"/>
      <c r="UGO36" s="377"/>
      <c r="UGP36" s="377"/>
      <c r="UGQ36" s="377"/>
      <c r="UGR36" s="377"/>
      <c r="UGS36" s="377"/>
      <c r="UGT36" s="377"/>
      <c r="UGU36" s="377"/>
      <c r="UGV36" s="377"/>
      <c r="UGW36" s="377"/>
      <c r="UGX36" s="377"/>
      <c r="UGY36" s="377"/>
      <c r="UGZ36" s="377"/>
      <c r="UHA36" s="377"/>
      <c r="UHB36" s="377"/>
      <c r="UHC36" s="377"/>
      <c r="UHD36" s="377"/>
      <c r="UHE36" s="377"/>
      <c r="UHF36" s="377"/>
      <c r="UHG36" s="377"/>
      <c r="UHH36" s="377"/>
      <c r="UHI36" s="377"/>
      <c r="UHJ36" s="377"/>
      <c r="UHK36" s="377"/>
      <c r="UHL36" s="377"/>
      <c r="UHM36" s="377"/>
      <c r="UHN36" s="377"/>
      <c r="UHO36" s="377"/>
      <c r="UHP36" s="377"/>
      <c r="UHQ36" s="377"/>
      <c r="UHR36" s="377"/>
      <c r="UHS36" s="377"/>
      <c r="UHT36" s="377"/>
      <c r="UHU36" s="377"/>
      <c r="UHV36" s="377"/>
      <c r="UHW36" s="377"/>
      <c r="UHX36" s="377"/>
      <c r="UHY36" s="377"/>
      <c r="UHZ36" s="377"/>
      <c r="UIA36" s="377"/>
      <c r="UIB36" s="377"/>
      <c r="UIC36" s="377"/>
      <c r="UID36" s="377"/>
      <c r="UIE36" s="377"/>
      <c r="UIF36" s="377"/>
      <c r="UIG36" s="377"/>
      <c r="UIH36" s="377"/>
      <c r="UII36" s="377"/>
      <c r="UIJ36" s="377"/>
      <c r="UIK36" s="377"/>
      <c r="UIL36" s="377"/>
      <c r="UIM36" s="377"/>
      <c r="UIN36" s="377"/>
      <c r="UIO36" s="377"/>
      <c r="UIP36" s="377"/>
      <c r="UIQ36" s="377"/>
      <c r="UIR36" s="377"/>
      <c r="UIS36" s="377"/>
      <c r="UIT36" s="377"/>
      <c r="UIU36" s="377"/>
      <c r="UIV36" s="377"/>
      <c r="UIW36" s="377"/>
      <c r="UIX36" s="377"/>
      <c r="UIY36" s="377"/>
      <c r="UIZ36" s="377"/>
      <c r="UJA36" s="377"/>
      <c r="UJB36" s="377"/>
      <c r="UJC36" s="377"/>
      <c r="UJD36" s="377"/>
      <c r="UJE36" s="377"/>
      <c r="UJF36" s="377"/>
      <c r="UJG36" s="377"/>
      <c r="UJH36" s="377"/>
      <c r="UJI36" s="377"/>
      <c r="UJJ36" s="377"/>
      <c r="UJK36" s="377"/>
      <c r="UJL36" s="377"/>
      <c r="UJM36" s="377"/>
      <c r="UJN36" s="377"/>
      <c r="UJO36" s="377"/>
      <c r="UJP36" s="377"/>
      <c r="UJQ36" s="377"/>
      <c r="UJR36" s="377"/>
      <c r="UJS36" s="377"/>
      <c r="UJT36" s="377"/>
      <c r="UJU36" s="377"/>
      <c r="UJV36" s="377"/>
      <c r="UJW36" s="377"/>
      <c r="UJX36" s="377"/>
      <c r="UJY36" s="377"/>
      <c r="UJZ36" s="377"/>
      <c r="UKA36" s="377"/>
      <c r="UKB36" s="377"/>
      <c r="UKC36" s="377"/>
      <c r="UKD36" s="377"/>
      <c r="UKE36" s="377"/>
      <c r="UKF36" s="377"/>
      <c r="UKG36" s="377"/>
      <c r="UKH36" s="377"/>
      <c r="UKI36" s="377"/>
      <c r="UKJ36" s="377"/>
      <c r="UKK36" s="377"/>
      <c r="UKL36" s="377"/>
      <c r="UKM36" s="377"/>
      <c r="UKN36" s="377"/>
      <c r="UKO36" s="377"/>
      <c r="UKP36" s="377"/>
      <c r="UKQ36" s="377"/>
      <c r="UKR36" s="377"/>
      <c r="UKS36" s="377"/>
      <c r="UKT36" s="377"/>
      <c r="UKU36" s="377"/>
      <c r="UKV36" s="377"/>
      <c r="UKW36" s="377"/>
      <c r="UKX36" s="377"/>
      <c r="UKY36" s="377"/>
      <c r="UKZ36" s="377"/>
      <c r="ULA36" s="377"/>
      <c r="ULB36" s="377"/>
      <c r="ULC36" s="377"/>
      <c r="ULD36" s="377"/>
      <c r="ULE36" s="377"/>
      <c r="ULF36" s="377"/>
      <c r="ULG36" s="377"/>
      <c r="ULH36" s="377"/>
      <c r="ULI36" s="377"/>
      <c r="ULJ36" s="377"/>
      <c r="ULK36" s="377"/>
      <c r="ULL36" s="377"/>
      <c r="ULM36" s="377"/>
      <c r="ULN36" s="377"/>
      <c r="ULO36" s="377"/>
      <c r="ULP36" s="377"/>
      <c r="ULQ36" s="377"/>
      <c r="ULR36" s="377"/>
      <c r="ULS36" s="377"/>
      <c r="ULT36" s="377"/>
      <c r="ULU36" s="377"/>
      <c r="ULV36" s="377"/>
      <c r="ULW36" s="377"/>
      <c r="ULX36" s="377"/>
      <c r="ULY36" s="377"/>
      <c r="ULZ36" s="377"/>
      <c r="UMA36" s="377"/>
      <c r="UMB36" s="377"/>
      <c r="UMC36" s="377"/>
      <c r="UMD36" s="377"/>
      <c r="UME36" s="377"/>
      <c r="UMF36" s="377"/>
      <c r="UMG36" s="377"/>
      <c r="UMH36" s="377"/>
      <c r="UMI36" s="377"/>
      <c r="UMJ36" s="377"/>
      <c r="UMK36" s="377"/>
      <c r="UML36" s="377"/>
      <c r="UMM36" s="377"/>
      <c r="UMN36" s="377"/>
      <c r="UMO36" s="377"/>
      <c r="UMP36" s="377"/>
      <c r="UMQ36" s="377"/>
      <c r="UMR36" s="377"/>
      <c r="UMS36" s="377"/>
      <c r="UMT36" s="377"/>
      <c r="UMU36" s="377"/>
      <c r="UMV36" s="377"/>
      <c r="UMW36" s="377"/>
      <c r="UMX36" s="377"/>
      <c r="UMY36" s="377"/>
      <c r="UMZ36" s="377"/>
      <c r="UNA36" s="377"/>
      <c r="UNB36" s="377"/>
      <c r="UNC36" s="377"/>
      <c r="UND36" s="377"/>
      <c r="UNE36" s="377"/>
      <c r="UNF36" s="377"/>
      <c r="UNG36" s="377"/>
      <c r="UNH36" s="377"/>
      <c r="UNI36" s="377"/>
      <c r="UNJ36" s="377"/>
      <c r="UNK36" s="377"/>
      <c r="UNL36" s="377"/>
      <c r="UNM36" s="377"/>
      <c r="UNN36" s="377"/>
      <c r="UNO36" s="377"/>
      <c r="UNP36" s="377"/>
      <c r="UNQ36" s="377"/>
      <c r="UNR36" s="377"/>
      <c r="UNS36" s="377"/>
      <c r="UNT36" s="377"/>
      <c r="UNU36" s="377"/>
      <c r="UNV36" s="377"/>
      <c r="UNW36" s="377"/>
      <c r="UNX36" s="377"/>
      <c r="UNY36" s="377"/>
      <c r="UNZ36" s="377"/>
      <c r="UOA36" s="377"/>
      <c r="UOB36" s="377"/>
      <c r="UOC36" s="377"/>
      <c r="UOD36" s="377"/>
      <c r="UOE36" s="377"/>
      <c r="UOF36" s="377"/>
      <c r="UOG36" s="377"/>
      <c r="UOH36" s="377"/>
      <c r="UOI36" s="377"/>
      <c r="UOJ36" s="377"/>
      <c r="UOK36" s="377"/>
      <c r="UOL36" s="377"/>
      <c r="UOM36" s="377"/>
      <c r="UON36" s="377"/>
      <c r="UOO36" s="377"/>
      <c r="UOP36" s="377"/>
      <c r="UOQ36" s="377"/>
      <c r="UOR36" s="377"/>
      <c r="UOS36" s="377"/>
      <c r="UOT36" s="377"/>
      <c r="UOU36" s="377"/>
      <c r="UOV36" s="377"/>
      <c r="UOW36" s="377"/>
      <c r="UOX36" s="377"/>
      <c r="UOY36" s="377"/>
      <c r="UOZ36" s="377"/>
      <c r="UPA36" s="377"/>
      <c r="UPB36" s="377"/>
      <c r="UPC36" s="377"/>
      <c r="UPD36" s="377"/>
      <c r="UPE36" s="377"/>
      <c r="UPF36" s="377"/>
      <c r="UPG36" s="377"/>
      <c r="UPH36" s="377"/>
      <c r="UPI36" s="377"/>
      <c r="UPJ36" s="377"/>
      <c r="UPK36" s="377"/>
      <c r="UPL36" s="377"/>
      <c r="UPM36" s="377"/>
      <c r="UPN36" s="377"/>
      <c r="UPO36" s="377"/>
      <c r="UPP36" s="377"/>
      <c r="UPQ36" s="377"/>
      <c r="UPR36" s="377"/>
      <c r="UPS36" s="377"/>
      <c r="UPT36" s="377"/>
      <c r="UPU36" s="377"/>
      <c r="UPV36" s="377"/>
      <c r="UPW36" s="377"/>
      <c r="UPX36" s="377"/>
      <c r="UPY36" s="377"/>
      <c r="UPZ36" s="377"/>
      <c r="UQA36" s="377"/>
      <c r="UQB36" s="377"/>
      <c r="UQC36" s="377"/>
      <c r="UQD36" s="377"/>
      <c r="UQE36" s="377"/>
      <c r="UQF36" s="377"/>
      <c r="UQG36" s="377"/>
      <c r="UQH36" s="377"/>
      <c r="UQI36" s="377"/>
      <c r="UQJ36" s="377"/>
      <c r="UQK36" s="377"/>
      <c r="UQL36" s="377"/>
      <c r="UQM36" s="377"/>
      <c r="UQN36" s="377"/>
      <c r="UQO36" s="377"/>
      <c r="UQP36" s="377"/>
      <c r="UQQ36" s="377"/>
      <c r="UQR36" s="377"/>
      <c r="UQS36" s="377"/>
      <c r="UQT36" s="377"/>
      <c r="UQU36" s="377"/>
      <c r="UQV36" s="377"/>
      <c r="UQW36" s="377"/>
      <c r="UQX36" s="377"/>
      <c r="UQY36" s="377"/>
      <c r="UQZ36" s="377"/>
      <c r="URA36" s="377"/>
      <c r="URB36" s="377"/>
      <c r="URC36" s="377"/>
      <c r="URD36" s="377"/>
      <c r="URE36" s="377"/>
      <c r="URF36" s="377"/>
      <c r="URG36" s="377"/>
      <c r="URH36" s="377"/>
      <c r="URI36" s="377"/>
      <c r="URJ36" s="377"/>
      <c r="URK36" s="377"/>
      <c r="URL36" s="377"/>
      <c r="URM36" s="377"/>
      <c r="URN36" s="377"/>
      <c r="URO36" s="377"/>
      <c r="URP36" s="377"/>
      <c r="URQ36" s="377"/>
      <c r="URR36" s="377"/>
      <c r="URS36" s="377"/>
      <c r="URT36" s="377"/>
      <c r="URU36" s="377"/>
      <c r="URV36" s="377"/>
      <c r="URW36" s="377"/>
      <c r="URX36" s="377"/>
      <c r="URY36" s="377"/>
      <c r="URZ36" s="377"/>
      <c r="USA36" s="377"/>
      <c r="USB36" s="377"/>
      <c r="USC36" s="377"/>
      <c r="USD36" s="377"/>
      <c r="USE36" s="377"/>
      <c r="USF36" s="377"/>
      <c r="USG36" s="377"/>
      <c r="USH36" s="377"/>
      <c r="USI36" s="377"/>
      <c r="USJ36" s="377"/>
      <c r="USK36" s="377"/>
      <c r="USL36" s="377"/>
      <c r="USM36" s="377"/>
      <c r="USN36" s="377"/>
      <c r="USO36" s="377"/>
      <c r="USP36" s="377"/>
      <c r="USQ36" s="377"/>
      <c r="USR36" s="377"/>
      <c r="USS36" s="377"/>
      <c r="UST36" s="377"/>
      <c r="USU36" s="377"/>
      <c r="USV36" s="377"/>
      <c r="USW36" s="377"/>
      <c r="USX36" s="377"/>
      <c r="USY36" s="377"/>
      <c r="USZ36" s="377"/>
      <c r="UTA36" s="377"/>
      <c r="UTB36" s="377"/>
      <c r="UTC36" s="377"/>
      <c r="UTD36" s="377"/>
      <c r="UTE36" s="377"/>
      <c r="UTF36" s="377"/>
      <c r="UTG36" s="377"/>
      <c r="UTH36" s="377"/>
      <c r="UTI36" s="377"/>
      <c r="UTJ36" s="377"/>
      <c r="UTK36" s="377"/>
      <c r="UTL36" s="377"/>
      <c r="UTM36" s="377"/>
      <c r="UTN36" s="377"/>
      <c r="UTO36" s="377"/>
      <c r="UTP36" s="377"/>
      <c r="UTQ36" s="377"/>
      <c r="UTR36" s="377"/>
      <c r="UTS36" s="377"/>
      <c r="UTT36" s="377"/>
      <c r="UTU36" s="377"/>
      <c r="UTV36" s="377"/>
      <c r="UTW36" s="377"/>
      <c r="UTX36" s="377"/>
      <c r="UTY36" s="377"/>
      <c r="UTZ36" s="377"/>
      <c r="UUA36" s="377"/>
      <c r="UUB36" s="377"/>
      <c r="UUC36" s="377"/>
      <c r="UUD36" s="377"/>
      <c r="UUE36" s="377"/>
      <c r="UUF36" s="377"/>
      <c r="UUG36" s="377"/>
      <c r="UUH36" s="377"/>
      <c r="UUI36" s="377"/>
      <c r="UUJ36" s="377"/>
      <c r="UUK36" s="377"/>
      <c r="UUL36" s="377"/>
      <c r="UUM36" s="377"/>
      <c r="UUN36" s="377"/>
      <c r="UUO36" s="377"/>
      <c r="UUP36" s="377"/>
      <c r="UUQ36" s="377"/>
      <c r="UUR36" s="377"/>
      <c r="UUS36" s="377"/>
      <c r="UUT36" s="377"/>
      <c r="UUU36" s="377"/>
      <c r="UUV36" s="377"/>
      <c r="UUW36" s="377"/>
      <c r="UUX36" s="377"/>
      <c r="UUY36" s="377"/>
      <c r="UUZ36" s="377"/>
      <c r="UVA36" s="377"/>
      <c r="UVB36" s="377"/>
      <c r="UVC36" s="377"/>
      <c r="UVD36" s="377"/>
      <c r="UVE36" s="377"/>
      <c r="UVF36" s="377"/>
      <c r="UVG36" s="377"/>
      <c r="UVH36" s="377"/>
      <c r="UVI36" s="377"/>
      <c r="UVJ36" s="377"/>
      <c r="UVK36" s="377"/>
      <c r="UVL36" s="377"/>
      <c r="UVM36" s="377"/>
      <c r="UVN36" s="377"/>
      <c r="UVO36" s="377"/>
      <c r="UVP36" s="377"/>
      <c r="UVQ36" s="377"/>
      <c r="UVR36" s="377"/>
      <c r="UVS36" s="377"/>
      <c r="UVT36" s="377"/>
      <c r="UVU36" s="377"/>
      <c r="UVV36" s="377"/>
      <c r="UVW36" s="377"/>
      <c r="UVX36" s="377"/>
      <c r="UVY36" s="377"/>
      <c r="UVZ36" s="377"/>
      <c r="UWA36" s="377"/>
      <c r="UWB36" s="377"/>
      <c r="UWC36" s="377"/>
      <c r="UWD36" s="377"/>
      <c r="UWE36" s="377"/>
      <c r="UWF36" s="377"/>
      <c r="UWG36" s="377"/>
      <c r="UWH36" s="377"/>
      <c r="UWI36" s="377"/>
      <c r="UWJ36" s="377"/>
      <c r="UWK36" s="377"/>
      <c r="UWL36" s="377"/>
      <c r="UWM36" s="377"/>
      <c r="UWN36" s="377"/>
      <c r="UWO36" s="377"/>
      <c r="UWP36" s="377"/>
      <c r="UWQ36" s="377"/>
      <c r="UWR36" s="377"/>
      <c r="UWS36" s="377"/>
      <c r="UWT36" s="377"/>
      <c r="UWU36" s="377"/>
      <c r="UWV36" s="377"/>
      <c r="UWW36" s="377"/>
      <c r="UWX36" s="377"/>
      <c r="UWY36" s="377"/>
      <c r="UWZ36" s="377"/>
      <c r="UXA36" s="377"/>
      <c r="UXB36" s="377"/>
      <c r="UXC36" s="377"/>
      <c r="UXD36" s="377"/>
      <c r="UXE36" s="377"/>
      <c r="UXF36" s="377"/>
      <c r="UXG36" s="377"/>
      <c r="UXH36" s="377"/>
      <c r="UXI36" s="377"/>
      <c r="UXJ36" s="377"/>
      <c r="UXK36" s="377"/>
      <c r="UXL36" s="377"/>
      <c r="UXM36" s="377"/>
      <c r="UXN36" s="377"/>
      <c r="UXO36" s="377"/>
      <c r="UXP36" s="377"/>
      <c r="UXQ36" s="377"/>
      <c r="UXR36" s="377"/>
      <c r="UXS36" s="377"/>
      <c r="UXT36" s="377"/>
      <c r="UXU36" s="377"/>
      <c r="UXV36" s="377"/>
      <c r="UXW36" s="377"/>
      <c r="UXX36" s="377"/>
      <c r="UXY36" s="377"/>
      <c r="UXZ36" s="377"/>
      <c r="UYA36" s="377"/>
      <c r="UYB36" s="377"/>
      <c r="UYC36" s="377"/>
      <c r="UYD36" s="377"/>
      <c r="UYE36" s="377"/>
      <c r="UYF36" s="377"/>
      <c r="UYG36" s="377"/>
      <c r="UYH36" s="377"/>
      <c r="UYI36" s="377"/>
      <c r="UYJ36" s="377"/>
      <c r="UYK36" s="377"/>
      <c r="UYL36" s="377"/>
      <c r="UYM36" s="377"/>
      <c r="UYN36" s="377"/>
      <c r="UYO36" s="377"/>
      <c r="UYP36" s="377"/>
      <c r="UYQ36" s="377"/>
      <c r="UYR36" s="377"/>
      <c r="UYS36" s="377"/>
      <c r="UYT36" s="377"/>
      <c r="UYU36" s="377"/>
      <c r="UYV36" s="377"/>
      <c r="UYW36" s="377"/>
      <c r="UYX36" s="377"/>
      <c r="UYY36" s="377"/>
      <c r="UYZ36" s="377"/>
      <c r="UZA36" s="377"/>
      <c r="UZB36" s="377"/>
      <c r="UZC36" s="377"/>
      <c r="UZD36" s="377"/>
      <c r="UZE36" s="377"/>
      <c r="UZF36" s="377"/>
      <c r="UZG36" s="377"/>
      <c r="UZH36" s="377"/>
      <c r="UZI36" s="377"/>
      <c r="UZJ36" s="377"/>
      <c r="UZK36" s="377"/>
      <c r="UZL36" s="377"/>
      <c r="UZM36" s="377"/>
      <c r="UZN36" s="377"/>
      <c r="UZO36" s="377"/>
      <c r="UZP36" s="377"/>
      <c r="UZQ36" s="377"/>
      <c r="UZR36" s="377"/>
      <c r="UZS36" s="377"/>
      <c r="UZT36" s="377"/>
      <c r="UZU36" s="377"/>
      <c r="UZV36" s="377"/>
      <c r="UZW36" s="377"/>
      <c r="UZX36" s="377"/>
      <c r="UZY36" s="377"/>
      <c r="UZZ36" s="377"/>
      <c r="VAA36" s="377"/>
      <c r="VAB36" s="377"/>
      <c r="VAC36" s="377"/>
      <c r="VAD36" s="377"/>
      <c r="VAE36" s="377"/>
      <c r="VAF36" s="377"/>
      <c r="VAG36" s="377"/>
      <c r="VAH36" s="377"/>
      <c r="VAI36" s="377"/>
      <c r="VAJ36" s="377"/>
      <c r="VAK36" s="377"/>
      <c r="VAL36" s="377"/>
      <c r="VAM36" s="377"/>
      <c r="VAN36" s="377"/>
      <c r="VAO36" s="377"/>
      <c r="VAP36" s="377"/>
      <c r="VAQ36" s="377"/>
      <c r="VAR36" s="377"/>
      <c r="VAS36" s="377"/>
      <c r="VAT36" s="377"/>
      <c r="VAU36" s="377"/>
      <c r="VAV36" s="377"/>
      <c r="VAW36" s="377"/>
      <c r="VAX36" s="377"/>
      <c r="VAY36" s="377"/>
      <c r="VAZ36" s="377"/>
      <c r="VBA36" s="377"/>
      <c r="VBB36" s="377"/>
      <c r="VBC36" s="377"/>
      <c r="VBD36" s="377"/>
      <c r="VBE36" s="377"/>
      <c r="VBF36" s="377"/>
      <c r="VBG36" s="377"/>
      <c r="VBH36" s="377"/>
      <c r="VBI36" s="377"/>
      <c r="VBJ36" s="377"/>
      <c r="VBK36" s="377"/>
      <c r="VBL36" s="377"/>
      <c r="VBM36" s="377"/>
      <c r="VBN36" s="377"/>
      <c r="VBO36" s="377"/>
      <c r="VBP36" s="377"/>
      <c r="VBQ36" s="377"/>
      <c r="VBR36" s="377"/>
      <c r="VBS36" s="377"/>
      <c r="VBT36" s="377"/>
      <c r="VBU36" s="377"/>
      <c r="VBV36" s="377"/>
      <c r="VBW36" s="377"/>
      <c r="VBX36" s="377"/>
      <c r="VBY36" s="377"/>
      <c r="VBZ36" s="377"/>
      <c r="VCA36" s="377"/>
      <c r="VCB36" s="377"/>
      <c r="VCC36" s="377"/>
      <c r="VCD36" s="377"/>
      <c r="VCE36" s="377"/>
      <c r="VCF36" s="377"/>
      <c r="VCG36" s="377"/>
      <c r="VCH36" s="377"/>
      <c r="VCI36" s="377"/>
      <c r="VCJ36" s="377"/>
      <c r="VCK36" s="377"/>
      <c r="VCL36" s="377"/>
      <c r="VCM36" s="377"/>
      <c r="VCN36" s="377"/>
      <c r="VCO36" s="377"/>
      <c r="VCP36" s="377"/>
      <c r="VCQ36" s="377"/>
      <c r="VCR36" s="377"/>
      <c r="VCS36" s="377"/>
      <c r="VCT36" s="377"/>
      <c r="VCU36" s="377"/>
      <c r="VCV36" s="377"/>
      <c r="VCW36" s="377"/>
      <c r="VCX36" s="377"/>
      <c r="VCY36" s="377"/>
      <c r="VCZ36" s="377"/>
      <c r="VDA36" s="377"/>
      <c r="VDB36" s="377"/>
      <c r="VDC36" s="377"/>
      <c r="VDD36" s="377"/>
      <c r="VDE36" s="377"/>
      <c r="VDF36" s="377"/>
      <c r="VDG36" s="377"/>
      <c r="VDH36" s="377"/>
      <c r="VDI36" s="377"/>
      <c r="VDJ36" s="377"/>
      <c r="VDK36" s="377"/>
      <c r="VDL36" s="377"/>
      <c r="VDM36" s="377"/>
      <c r="VDN36" s="377"/>
      <c r="VDO36" s="377"/>
      <c r="VDP36" s="377"/>
      <c r="VDQ36" s="377"/>
      <c r="VDR36" s="377"/>
      <c r="VDS36" s="377"/>
      <c r="VDT36" s="377"/>
      <c r="VDU36" s="377"/>
      <c r="VDV36" s="377"/>
      <c r="VDW36" s="377"/>
      <c r="VDX36" s="377"/>
      <c r="VDY36" s="377"/>
      <c r="VDZ36" s="377"/>
      <c r="VEA36" s="377"/>
      <c r="VEB36" s="377"/>
      <c r="VEC36" s="377"/>
      <c r="VED36" s="377"/>
      <c r="VEE36" s="377"/>
      <c r="VEF36" s="377"/>
      <c r="VEG36" s="377"/>
      <c r="VEH36" s="377"/>
      <c r="VEI36" s="377"/>
      <c r="VEJ36" s="377"/>
      <c r="VEK36" s="377"/>
      <c r="VEL36" s="377"/>
      <c r="VEM36" s="377"/>
      <c r="VEN36" s="377"/>
      <c r="VEO36" s="377"/>
      <c r="VEP36" s="377"/>
      <c r="VEQ36" s="377"/>
      <c r="VER36" s="377"/>
      <c r="VES36" s="377"/>
      <c r="VET36" s="377"/>
      <c r="VEU36" s="377"/>
      <c r="VEV36" s="377"/>
      <c r="VEW36" s="377"/>
      <c r="VEX36" s="377"/>
      <c r="VEY36" s="377"/>
      <c r="VEZ36" s="377"/>
      <c r="VFA36" s="377"/>
      <c r="VFB36" s="377"/>
      <c r="VFC36" s="377"/>
      <c r="VFD36" s="377"/>
      <c r="VFE36" s="377"/>
      <c r="VFF36" s="377"/>
      <c r="VFG36" s="377"/>
      <c r="VFH36" s="377"/>
      <c r="VFI36" s="377"/>
      <c r="VFJ36" s="377"/>
      <c r="VFK36" s="377"/>
      <c r="VFL36" s="377"/>
      <c r="VFM36" s="377"/>
      <c r="VFN36" s="377"/>
      <c r="VFO36" s="377"/>
      <c r="VFP36" s="377"/>
      <c r="VFQ36" s="377"/>
      <c r="VFR36" s="377"/>
      <c r="VFS36" s="377"/>
      <c r="VFT36" s="377"/>
      <c r="VFU36" s="377"/>
      <c r="VFV36" s="377"/>
      <c r="VFW36" s="377"/>
      <c r="VFX36" s="377"/>
      <c r="VFY36" s="377"/>
      <c r="VFZ36" s="377"/>
      <c r="VGA36" s="377"/>
      <c r="VGB36" s="377"/>
      <c r="VGC36" s="377"/>
      <c r="VGD36" s="377"/>
      <c r="VGE36" s="377"/>
      <c r="VGF36" s="377"/>
      <c r="VGG36" s="377"/>
      <c r="VGH36" s="377"/>
      <c r="VGI36" s="377"/>
      <c r="VGJ36" s="377"/>
      <c r="VGK36" s="377"/>
      <c r="VGL36" s="377"/>
      <c r="VGM36" s="377"/>
      <c r="VGN36" s="377"/>
      <c r="VGO36" s="377"/>
      <c r="VGP36" s="377"/>
      <c r="VGQ36" s="377"/>
      <c r="VGR36" s="377"/>
      <c r="VGS36" s="377"/>
      <c r="VGT36" s="377"/>
      <c r="VGU36" s="377"/>
      <c r="VGV36" s="377"/>
      <c r="VGW36" s="377"/>
      <c r="VGX36" s="377"/>
      <c r="VGY36" s="377"/>
      <c r="VGZ36" s="377"/>
      <c r="VHA36" s="377"/>
      <c r="VHB36" s="377"/>
      <c r="VHC36" s="377"/>
      <c r="VHD36" s="377"/>
      <c r="VHE36" s="377"/>
      <c r="VHF36" s="377"/>
      <c r="VHG36" s="377"/>
      <c r="VHH36" s="377"/>
      <c r="VHI36" s="377"/>
      <c r="VHJ36" s="377"/>
      <c r="VHK36" s="377"/>
      <c r="VHL36" s="377"/>
      <c r="VHM36" s="377"/>
      <c r="VHN36" s="377"/>
      <c r="VHO36" s="377"/>
      <c r="VHP36" s="377"/>
      <c r="VHQ36" s="377"/>
      <c r="VHR36" s="377"/>
      <c r="VHS36" s="377"/>
      <c r="VHT36" s="377"/>
      <c r="VHU36" s="377"/>
      <c r="VHV36" s="377"/>
      <c r="VHW36" s="377"/>
      <c r="VHX36" s="377"/>
      <c r="VHY36" s="377"/>
      <c r="VHZ36" s="377"/>
      <c r="VIA36" s="377"/>
      <c r="VIB36" s="377"/>
      <c r="VIC36" s="377"/>
      <c r="VID36" s="377"/>
      <c r="VIE36" s="377"/>
      <c r="VIF36" s="377"/>
      <c r="VIG36" s="377"/>
      <c r="VIH36" s="377"/>
      <c r="VII36" s="377"/>
      <c r="VIJ36" s="377"/>
      <c r="VIK36" s="377"/>
      <c r="VIL36" s="377"/>
      <c r="VIM36" s="377"/>
      <c r="VIN36" s="377"/>
      <c r="VIO36" s="377"/>
      <c r="VIP36" s="377"/>
      <c r="VIQ36" s="377"/>
      <c r="VIR36" s="377"/>
      <c r="VIS36" s="377"/>
      <c r="VIT36" s="377"/>
      <c r="VIU36" s="377"/>
      <c r="VIV36" s="377"/>
      <c r="VIW36" s="377"/>
      <c r="VIX36" s="377"/>
      <c r="VIY36" s="377"/>
      <c r="VIZ36" s="377"/>
      <c r="VJA36" s="377"/>
      <c r="VJB36" s="377"/>
      <c r="VJC36" s="377"/>
      <c r="VJD36" s="377"/>
      <c r="VJE36" s="377"/>
      <c r="VJF36" s="377"/>
      <c r="VJG36" s="377"/>
      <c r="VJH36" s="377"/>
      <c r="VJI36" s="377"/>
      <c r="VJJ36" s="377"/>
      <c r="VJK36" s="377"/>
      <c r="VJL36" s="377"/>
      <c r="VJM36" s="377"/>
      <c r="VJN36" s="377"/>
      <c r="VJO36" s="377"/>
      <c r="VJP36" s="377"/>
      <c r="VJQ36" s="377"/>
      <c r="VJR36" s="377"/>
      <c r="VJS36" s="377"/>
      <c r="VJT36" s="377"/>
      <c r="VJU36" s="377"/>
      <c r="VJV36" s="377"/>
      <c r="VJW36" s="377"/>
      <c r="VJX36" s="377"/>
      <c r="VJY36" s="377"/>
      <c r="VJZ36" s="377"/>
      <c r="VKA36" s="377"/>
      <c r="VKB36" s="377"/>
      <c r="VKC36" s="377"/>
      <c r="VKD36" s="377"/>
      <c r="VKE36" s="377"/>
      <c r="VKF36" s="377"/>
      <c r="VKG36" s="377"/>
      <c r="VKH36" s="377"/>
      <c r="VKI36" s="377"/>
      <c r="VKJ36" s="377"/>
      <c r="VKK36" s="377"/>
      <c r="VKL36" s="377"/>
      <c r="VKM36" s="377"/>
      <c r="VKN36" s="377"/>
      <c r="VKO36" s="377"/>
      <c r="VKP36" s="377"/>
      <c r="VKQ36" s="377"/>
      <c r="VKR36" s="377"/>
      <c r="VKS36" s="377"/>
      <c r="VKT36" s="377"/>
      <c r="VKU36" s="377"/>
      <c r="VKV36" s="377"/>
      <c r="VKW36" s="377"/>
      <c r="VKX36" s="377"/>
      <c r="VKY36" s="377"/>
      <c r="VKZ36" s="377"/>
      <c r="VLA36" s="377"/>
      <c r="VLB36" s="377"/>
      <c r="VLC36" s="377"/>
      <c r="VLD36" s="377"/>
      <c r="VLE36" s="377"/>
      <c r="VLF36" s="377"/>
      <c r="VLG36" s="377"/>
      <c r="VLH36" s="377"/>
      <c r="VLI36" s="377"/>
      <c r="VLJ36" s="377"/>
      <c r="VLK36" s="377"/>
      <c r="VLL36" s="377"/>
      <c r="VLM36" s="377"/>
      <c r="VLN36" s="377"/>
      <c r="VLO36" s="377"/>
      <c r="VLP36" s="377"/>
      <c r="VLQ36" s="377"/>
      <c r="VLR36" s="377"/>
      <c r="VLS36" s="377"/>
      <c r="VLT36" s="377"/>
      <c r="VLU36" s="377"/>
      <c r="VLV36" s="377"/>
      <c r="VLW36" s="377"/>
      <c r="VLX36" s="377"/>
      <c r="VLY36" s="377"/>
      <c r="VLZ36" s="377"/>
      <c r="VMA36" s="377"/>
      <c r="VMB36" s="377"/>
      <c r="VMC36" s="377"/>
      <c r="VMD36" s="377"/>
      <c r="VME36" s="377"/>
      <c r="VMF36" s="377"/>
      <c r="VMG36" s="377"/>
      <c r="VMH36" s="377"/>
      <c r="VMI36" s="377"/>
      <c r="VMJ36" s="377"/>
      <c r="VMK36" s="377"/>
      <c r="VML36" s="377"/>
      <c r="VMM36" s="377"/>
      <c r="VMN36" s="377"/>
      <c r="VMO36" s="377"/>
      <c r="VMP36" s="377"/>
      <c r="VMQ36" s="377"/>
      <c r="VMR36" s="377"/>
      <c r="VMS36" s="377"/>
      <c r="VMT36" s="377"/>
      <c r="VMU36" s="377"/>
      <c r="VMV36" s="377"/>
      <c r="VMW36" s="377"/>
      <c r="VMX36" s="377"/>
      <c r="VMY36" s="377"/>
      <c r="VMZ36" s="377"/>
      <c r="VNA36" s="377"/>
      <c r="VNB36" s="377"/>
      <c r="VNC36" s="377"/>
      <c r="VND36" s="377"/>
      <c r="VNE36" s="377"/>
      <c r="VNF36" s="377"/>
      <c r="VNG36" s="377"/>
      <c r="VNH36" s="377"/>
      <c r="VNI36" s="377"/>
      <c r="VNJ36" s="377"/>
      <c r="VNK36" s="377"/>
      <c r="VNL36" s="377"/>
      <c r="VNM36" s="377"/>
      <c r="VNN36" s="377"/>
      <c r="VNO36" s="377"/>
      <c r="VNP36" s="377"/>
      <c r="VNQ36" s="377"/>
      <c r="VNR36" s="377"/>
      <c r="VNS36" s="377"/>
      <c r="VNT36" s="377"/>
      <c r="VNU36" s="377"/>
      <c r="VNV36" s="377"/>
      <c r="VNW36" s="377"/>
      <c r="VNX36" s="377"/>
      <c r="VNY36" s="377"/>
      <c r="VNZ36" s="377"/>
      <c r="VOA36" s="377"/>
      <c r="VOB36" s="377"/>
      <c r="VOC36" s="377"/>
      <c r="VOD36" s="377"/>
      <c r="VOE36" s="377"/>
      <c r="VOF36" s="377"/>
      <c r="VOG36" s="377"/>
      <c r="VOH36" s="377"/>
      <c r="VOI36" s="377"/>
      <c r="VOJ36" s="377"/>
      <c r="VOK36" s="377"/>
      <c r="VOL36" s="377"/>
      <c r="VOM36" s="377"/>
      <c r="VON36" s="377"/>
      <c r="VOO36" s="377"/>
      <c r="VOP36" s="377"/>
      <c r="VOQ36" s="377"/>
      <c r="VOR36" s="377"/>
      <c r="VOS36" s="377"/>
      <c r="VOT36" s="377"/>
      <c r="VOU36" s="377"/>
      <c r="VOV36" s="377"/>
      <c r="VOW36" s="377"/>
      <c r="VOX36" s="377"/>
      <c r="VOY36" s="377"/>
      <c r="VOZ36" s="377"/>
      <c r="VPA36" s="377"/>
      <c r="VPB36" s="377"/>
      <c r="VPC36" s="377"/>
      <c r="VPD36" s="377"/>
      <c r="VPE36" s="377"/>
      <c r="VPF36" s="377"/>
      <c r="VPG36" s="377"/>
      <c r="VPH36" s="377"/>
      <c r="VPI36" s="377"/>
      <c r="VPJ36" s="377"/>
      <c r="VPK36" s="377"/>
      <c r="VPL36" s="377"/>
      <c r="VPM36" s="377"/>
      <c r="VPN36" s="377"/>
      <c r="VPO36" s="377"/>
      <c r="VPP36" s="377"/>
      <c r="VPQ36" s="377"/>
      <c r="VPR36" s="377"/>
      <c r="VPS36" s="377"/>
      <c r="VPT36" s="377"/>
      <c r="VPU36" s="377"/>
      <c r="VPV36" s="377"/>
      <c r="VPW36" s="377"/>
      <c r="VPX36" s="377"/>
      <c r="VPY36" s="377"/>
      <c r="VPZ36" s="377"/>
      <c r="VQA36" s="377"/>
      <c r="VQB36" s="377"/>
      <c r="VQC36" s="377"/>
      <c r="VQD36" s="377"/>
      <c r="VQE36" s="377"/>
      <c r="VQF36" s="377"/>
      <c r="VQG36" s="377"/>
      <c r="VQH36" s="377"/>
      <c r="VQI36" s="377"/>
      <c r="VQJ36" s="377"/>
      <c r="VQK36" s="377"/>
      <c r="VQL36" s="377"/>
      <c r="VQM36" s="377"/>
      <c r="VQN36" s="377"/>
      <c r="VQO36" s="377"/>
      <c r="VQP36" s="377"/>
      <c r="VQQ36" s="377"/>
      <c r="VQR36" s="377"/>
      <c r="VQS36" s="377"/>
      <c r="VQT36" s="377"/>
      <c r="VQU36" s="377"/>
      <c r="VQV36" s="377"/>
      <c r="VQW36" s="377"/>
      <c r="VQX36" s="377"/>
      <c r="VQY36" s="377"/>
      <c r="VQZ36" s="377"/>
      <c r="VRA36" s="377"/>
      <c r="VRB36" s="377"/>
      <c r="VRC36" s="377"/>
      <c r="VRD36" s="377"/>
      <c r="VRE36" s="377"/>
      <c r="VRF36" s="377"/>
      <c r="VRG36" s="377"/>
      <c r="VRH36" s="377"/>
      <c r="VRI36" s="377"/>
      <c r="VRJ36" s="377"/>
      <c r="VRK36" s="377"/>
      <c r="VRL36" s="377"/>
      <c r="VRM36" s="377"/>
      <c r="VRN36" s="377"/>
      <c r="VRO36" s="377"/>
      <c r="VRP36" s="377"/>
      <c r="VRQ36" s="377"/>
      <c r="VRR36" s="377"/>
      <c r="VRS36" s="377"/>
      <c r="VRT36" s="377"/>
      <c r="VRU36" s="377"/>
      <c r="VRV36" s="377"/>
      <c r="VRW36" s="377"/>
      <c r="VRX36" s="377"/>
      <c r="VRY36" s="377"/>
      <c r="VRZ36" s="377"/>
      <c r="VSA36" s="377"/>
      <c r="VSB36" s="377"/>
      <c r="VSC36" s="377"/>
      <c r="VSD36" s="377"/>
      <c r="VSE36" s="377"/>
      <c r="VSF36" s="377"/>
      <c r="VSG36" s="377"/>
      <c r="VSH36" s="377"/>
      <c r="VSI36" s="377"/>
      <c r="VSJ36" s="377"/>
      <c r="VSK36" s="377"/>
      <c r="VSL36" s="377"/>
      <c r="VSM36" s="377"/>
      <c r="VSN36" s="377"/>
      <c r="VSO36" s="377"/>
      <c r="VSP36" s="377"/>
      <c r="VSQ36" s="377"/>
      <c r="VSR36" s="377"/>
      <c r="VSS36" s="377"/>
      <c r="VST36" s="377"/>
      <c r="VSU36" s="377"/>
      <c r="VSV36" s="377"/>
      <c r="VSW36" s="377"/>
      <c r="VSX36" s="377"/>
      <c r="VSY36" s="377"/>
      <c r="VSZ36" s="377"/>
      <c r="VTA36" s="377"/>
      <c r="VTB36" s="377"/>
      <c r="VTC36" s="377"/>
      <c r="VTD36" s="377"/>
      <c r="VTE36" s="377"/>
      <c r="VTF36" s="377"/>
      <c r="VTG36" s="377"/>
      <c r="VTH36" s="377"/>
      <c r="VTI36" s="377"/>
      <c r="VTJ36" s="377"/>
      <c r="VTK36" s="377"/>
      <c r="VTL36" s="377"/>
      <c r="VTM36" s="377"/>
      <c r="VTN36" s="377"/>
      <c r="VTO36" s="377"/>
      <c r="VTP36" s="377"/>
      <c r="VTQ36" s="377"/>
      <c r="VTR36" s="377"/>
      <c r="VTS36" s="377"/>
      <c r="VTT36" s="377"/>
      <c r="VTU36" s="377"/>
      <c r="VTV36" s="377"/>
      <c r="VTW36" s="377"/>
      <c r="VTX36" s="377"/>
      <c r="VTY36" s="377"/>
      <c r="VTZ36" s="377"/>
      <c r="VUA36" s="377"/>
      <c r="VUB36" s="377"/>
      <c r="VUC36" s="377"/>
      <c r="VUD36" s="377"/>
      <c r="VUE36" s="377"/>
      <c r="VUF36" s="377"/>
      <c r="VUG36" s="377"/>
      <c r="VUH36" s="377"/>
      <c r="VUI36" s="377"/>
      <c r="VUJ36" s="377"/>
      <c r="VUK36" s="377"/>
      <c r="VUL36" s="377"/>
      <c r="VUM36" s="377"/>
      <c r="VUN36" s="377"/>
      <c r="VUO36" s="377"/>
      <c r="VUP36" s="377"/>
      <c r="VUQ36" s="377"/>
      <c r="VUR36" s="377"/>
      <c r="VUS36" s="377"/>
      <c r="VUT36" s="377"/>
      <c r="VUU36" s="377"/>
      <c r="VUV36" s="377"/>
      <c r="VUW36" s="377"/>
      <c r="VUX36" s="377"/>
      <c r="VUY36" s="377"/>
      <c r="VUZ36" s="377"/>
      <c r="VVA36" s="377"/>
      <c r="VVB36" s="377"/>
      <c r="VVC36" s="377"/>
      <c r="VVD36" s="377"/>
      <c r="VVE36" s="377"/>
      <c r="VVF36" s="377"/>
      <c r="VVG36" s="377"/>
      <c r="VVH36" s="377"/>
      <c r="VVI36" s="377"/>
      <c r="VVJ36" s="377"/>
      <c r="VVK36" s="377"/>
      <c r="VVL36" s="377"/>
      <c r="VVM36" s="377"/>
      <c r="VVN36" s="377"/>
      <c r="VVO36" s="377"/>
      <c r="VVP36" s="377"/>
      <c r="VVQ36" s="377"/>
      <c r="VVR36" s="377"/>
      <c r="VVS36" s="377"/>
      <c r="VVT36" s="377"/>
      <c r="VVU36" s="377"/>
      <c r="VVV36" s="377"/>
      <c r="VVW36" s="377"/>
      <c r="VVX36" s="377"/>
      <c r="VVY36" s="377"/>
      <c r="VVZ36" s="377"/>
      <c r="VWA36" s="377"/>
      <c r="VWB36" s="377"/>
      <c r="VWC36" s="377"/>
      <c r="VWD36" s="377"/>
      <c r="VWE36" s="377"/>
      <c r="VWF36" s="377"/>
      <c r="VWG36" s="377"/>
      <c r="VWH36" s="377"/>
      <c r="VWI36" s="377"/>
      <c r="VWJ36" s="377"/>
      <c r="VWK36" s="377"/>
      <c r="VWL36" s="377"/>
      <c r="VWM36" s="377"/>
      <c r="VWN36" s="377"/>
      <c r="VWO36" s="377"/>
      <c r="VWP36" s="377"/>
      <c r="VWQ36" s="377"/>
      <c r="VWR36" s="377"/>
      <c r="VWS36" s="377"/>
      <c r="VWT36" s="377"/>
      <c r="VWU36" s="377"/>
      <c r="VWV36" s="377"/>
      <c r="VWW36" s="377"/>
      <c r="VWX36" s="377"/>
      <c r="VWY36" s="377"/>
      <c r="VWZ36" s="377"/>
      <c r="VXA36" s="377"/>
      <c r="VXB36" s="377"/>
      <c r="VXC36" s="377"/>
      <c r="VXD36" s="377"/>
      <c r="VXE36" s="377"/>
      <c r="VXF36" s="377"/>
      <c r="VXG36" s="377"/>
      <c r="VXH36" s="377"/>
      <c r="VXI36" s="377"/>
      <c r="VXJ36" s="377"/>
      <c r="VXK36" s="377"/>
      <c r="VXL36" s="377"/>
      <c r="VXM36" s="377"/>
      <c r="VXN36" s="377"/>
      <c r="VXO36" s="377"/>
      <c r="VXP36" s="377"/>
      <c r="VXQ36" s="377"/>
      <c r="VXR36" s="377"/>
      <c r="VXS36" s="377"/>
      <c r="VXT36" s="377"/>
      <c r="VXU36" s="377"/>
      <c r="VXV36" s="377"/>
      <c r="VXW36" s="377"/>
      <c r="VXX36" s="377"/>
      <c r="VXY36" s="377"/>
      <c r="VXZ36" s="377"/>
      <c r="VYA36" s="377"/>
      <c r="VYB36" s="377"/>
      <c r="VYC36" s="377"/>
      <c r="VYD36" s="377"/>
      <c r="VYE36" s="377"/>
      <c r="VYF36" s="377"/>
      <c r="VYG36" s="377"/>
      <c r="VYH36" s="377"/>
      <c r="VYI36" s="377"/>
      <c r="VYJ36" s="377"/>
      <c r="VYK36" s="377"/>
      <c r="VYL36" s="377"/>
      <c r="VYM36" s="377"/>
      <c r="VYN36" s="377"/>
      <c r="VYO36" s="377"/>
      <c r="VYP36" s="377"/>
      <c r="VYQ36" s="377"/>
      <c r="VYR36" s="377"/>
      <c r="VYS36" s="377"/>
      <c r="VYT36" s="377"/>
      <c r="VYU36" s="377"/>
      <c r="VYV36" s="377"/>
      <c r="VYW36" s="377"/>
      <c r="VYX36" s="377"/>
      <c r="VYY36" s="377"/>
      <c r="VYZ36" s="377"/>
      <c r="VZA36" s="377"/>
      <c r="VZB36" s="377"/>
      <c r="VZC36" s="377"/>
      <c r="VZD36" s="377"/>
      <c r="VZE36" s="377"/>
      <c r="VZF36" s="377"/>
      <c r="VZG36" s="377"/>
      <c r="VZH36" s="377"/>
      <c r="VZI36" s="377"/>
      <c r="VZJ36" s="377"/>
      <c r="VZK36" s="377"/>
      <c r="VZL36" s="377"/>
      <c r="VZM36" s="377"/>
      <c r="VZN36" s="377"/>
      <c r="VZO36" s="377"/>
      <c r="VZP36" s="377"/>
      <c r="VZQ36" s="377"/>
      <c r="VZR36" s="377"/>
      <c r="VZS36" s="377"/>
      <c r="VZT36" s="377"/>
      <c r="VZU36" s="377"/>
      <c r="VZV36" s="377"/>
      <c r="VZW36" s="377"/>
      <c r="VZX36" s="377"/>
      <c r="VZY36" s="377"/>
      <c r="VZZ36" s="377"/>
      <c r="WAA36" s="377"/>
      <c r="WAB36" s="377"/>
      <c r="WAC36" s="377"/>
      <c r="WAD36" s="377"/>
      <c r="WAE36" s="377"/>
      <c r="WAF36" s="377"/>
      <c r="WAG36" s="377"/>
      <c r="WAH36" s="377"/>
      <c r="WAI36" s="377"/>
      <c r="WAJ36" s="377"/>
      <c r="WAK36" s="377"/>
      <c r="WAL36" s="377"/>
      <c r="WAM36" s="377"/>
      <c r="WAN36" s="377"/>
      <c r="WAO36" s="377"/>
      <c r="WAP36" s="377"/>
      <c r="WAQ36" s="377"/>
      <c r="WAR36" s="377"/>
      <c r="WAS36" s="377"/>
      <c r="WAT36" s="377"/>
      <c r="WAU36" s="377"/>
      <c r="WAV36" s="377"/>
      <c r="WAW36" s="377"/>
      <c r="WAX36" s="377"/>
      <c r="WAY36" s="377"/>
      <c r="WAZ36" s="377"/>
      <c r="WBA36" s="377"/>
      <c r="WBB36" s="377"/>
      <c r="WBC36" s="377"/>
      <c r="WBD36" s="377"/>
      <c r="WBE36" s="377"/>
      <c r="WBF36" s="377"/>
      <c r="WBG36" s="377"/>
      <c r="WBH36" s="377"/>
      <c r="WBI36" s="377"/>
      <c r="WBJ36" s="377"/>
      <c r="WBK36" s="377"/>
      <c r="WBL36" s="377"/>
      <c r="WBM36" s="377"/>
      <c r="WBN36" s="377"/>
      <c r="WBO36" s="377"/>
      <c r="WBP36" s="377"/>
      <c r="WBQ36" s="377"/>
      <c r="WBR36" s="377"/>
      <c r="WBS36" s="377"/>
      <c r="WBT36" s="377"/>
      <c r="WBU36" s="377"/>
      <c r="WBV36" s="377"/>
      <c r="WBW36" s="377"/>
      <c r="WBX36" s="377"/>
      <c r="WBY36" s="377"/>
      <c r="WBZ36" s="377"/>
      <c r="WCA36" s="377"/>
      <c r="WCB36" s="377"/>
      <c r="WCC36" s="377"/>
      <c r="WCD36" s="377"/>
      <c r="WCE36" s="377"/>
      <c r="WCF36" s="377"/>
      <c r="WCG36" s="377"/>
      <c r="WCH36" s="377"/>
      <c r="WCI36" s="377"/>
      <c r="WCJ36" s="377"/>
      <c r="WCK36" s="377"/>
      <c r="WCL36" s="377"/>
      <c r="WCM36" s="377"/>
      <c r="WCN36" s="377"/>
      <c r="WCO36" s="377"/>
      <c r="WCP36" s="377"/>
      <c r="WCQ36" s="377"/>
      <c r="WCR36" s="377"/>
      <c r="WCS36" s="377"/>
      <c r="WCT36" s="377"/>
      <c r="WCU36" s="377"/>
      <c r="WCV36" s="377"/>
      <c r="WCW36" s="377"/>
      <c r="WCX36" s="377"/>
      <c r="WCY36" s="377"/>
      <c r="WCZ36" s="377"/>
      <c r="WDA36" s="377"/>
      <c r="WDB36" s="377"/>
      <c r="WDC36" s="377"/>
      <c r="WDD36" s="377"/>
      <c r="WDE36" s="377"/>
      <c r="WDF36" s="377"/>
      <c r="WDG36" s="377"/>
      <c r="WDH36" s="377"/>
      <c r="WDI36" s="377"/>
      <c r="WDJ36" s="377"/>
      <c r="WDK36" s="377"/>
      <c r="WDL36" s="377"/>
      <c r="WDM36" s="377"/>
      <c r="WDN36" s="377"/>
      <c r="WDO36" s="377"/>
      <c r="WDP36" s="377"/>
      <c r="WDQ36" s="377"/>
      <c r="WDR36" s="377"/>
      <c r="WDS36" s="377"/>
      <c r="WDT36" s="377"/>
      <c r="WDU36" s="377"/>
      <c r="WDV36" s="377"/>
      <c r="WDW36" s="377"/>
      <c r="WDX36" s="377"/>
      <c r="WDY36" s="377"/>
      <c r="WDZ36" s="377"/>
      <c r="WEA36" s="377"/>
      <c r="WEB36" s="377"/>
      <c r="WEC36" s="377"/>
      <c r="WED36" s="377"/>
      <c r="WEE36" s="377"/>
      <c r="WEF36" s="377"/>
      <c r="WEG36" s="377"/>
      <c r="WEH36" s="377"/>
      <c r="WEI36" s="377"/>
      <c r="WEJ36" s="377"/>
      <c r="WEK36" s="377"/>
      <c r="WEL36" s="377"/>
      <c r="WEM36" s="377"/>
      <c r="WEN36" s="377"/>
      <c r="WEO36" s="377"/>
      <c r="WEP36" s="377"/>
      <c r="WEQ36" s="377"/>
      <c r="WER36" s="377"/>
      <c r="WES36" s="377"/>
      <c r="WET36" s="377"/>
      <c r="WEU36" s="377"/>
      <c r="WEV36" s="377"/>
      <c r="WEW36" s="377"/>
      <c r="WEX36" s="377"/>
      <c r="WEY36" s="377"/>
      <c r="WEZ36" s="377"/>
      <c r="WFA36" s="377"/>
      <c r="WFB36" s="377"/>
      <c r="WFC36" s="377"/>
      <c r="WFD36" s="377"/>
      <c r="WFE36" s="377"/>
      <c r="WFF36" s="377"/>
      <c r="WFG36" s="377"/>
      <c r="WFH36" s="377"/>
      <c r="WFI36" s="377"/>
      <c r="WFJ36" s="377"/>
      <c r="WFK36" s="377"/>
      <c r="WFL36" s="377"/>
      <c r="WFM36" s="377"/>
      <c r="WFN36" s="377"/>
      <c r="WFO36" s="377"/>
      <c r="WFP36" s="377"/>
      <c r="WFQ36" s="377"/>
      <c r="WFR36" s="377"/>
      <c r="WFS36" s="377"/>
      <c r="WFT36" s="377"/>
      <c r="WFU36" s="377"/>
      <c r="WFV36" s="377"/>
      <c r="WFW36" s="377"/>
      <c r="WFX36" s="377"/>
      <c r="WFY36" s="377"/>
      <c r="WFZ36" s="377"/>
      <c r="WGA36" s="377"/>
      <c r="WGB36" s="377"/>
      <c r="WGC36" s="377"/>
      <c r="WGD36" s="377"/>
      <c r="WGE36" s="377"/>
      <c r="WGF36" s="377"/>
      <c r="WGG36" s="377"/>
      <c r="WGH36" s="377"/>
      <c r="WGI36" s="377"/>
      <c r="WGJ36" s="377"/>
      <c r="WGK36" s="377"/>
      <c r="WGL36" s="377"/>
      <c r="WGM36" s="377"/>
      <c r="WGN36" s="377"/>
      <c r="WGO36" s="377"/>
      <c r="WGP36" s="377"/>
      <c r="WGQ36" s="377"/>
      <c r="WGR36" s="377"/>
      <c r="WGS36" s="377"/>
      <c r="WGT36" s="377"/>
      <c r="WGU36" s="377"/>
      <c r="WGV36" s="377"/>
      <c r="WGW36" s="377"/>
      <c r="WGX36" s="377"/>
      <c r="WGY36" s="377"/>
      <c r="WGZ36" s="377"/>
      <c r="WHA36" s="377"/>
      <c r="WHB36" s="377"/>
      <c r="WHC36" s="377"/>
      <c r="WHD36" s="377"/>
      <c r="WHE36" s="377"/>
      <c r="WHF36" s="377"/>
      <c r="WHG36" s="377"/>
      <c r="WHH36" s="377"/>
      <c r="WHI36" s="377"/>
      <c r="WHJ36" s="377"/>
      <c r="WHK36" s="377"/>
      <c r="WHL36" s="377"/>
      <c r="WHM36" s="377"/>
      <c r="WHN36" s="377"/>
      <c r="WHO36" s="377"/>
      <c r="WHP36" s="377"/>
      <c r="WHQ36" s="377"/>
      <c r="WHR36" s="377"/>
      <c r="WHS36" s="377"/>
      <c r="WHT36" s="377"/>
      <c r="WHU36" s="377"/>
      <c r="WHV36" s="377"/>
      <c r="WHW36" s="377"/>
      <c r="WHX36" s="377"/>
      <c r="WHY36" s="377"/>
      <c r="WHZ36" s="377"/>
      <c r="WIA36" s="377"/>
      <c r="WIB36" s="377"/>
      <c r="WIC36" s="377"/>
      <c r="WID36" s="377"/>
      <c r="WIE36" s="377"/>
      <c r="WIF36" s="377"/>
      <c r="WIG36" s="377"/>
      <c r="WIH36" s="377"/>
      <c r="WII36" s="377"/>
      <c r="WIJ36" s="377"/>
      <c r="WIK36" s="377"/>
      <c r="WIL36" s="377"/>
      <c r="WIM36" s="377"/>
      <c r="WIN36" s="377"/>
      <c r="WIO36" s="377"/>
      <c r="WIP36" s="377"/>
      <c r="WIQ36" s="377"/>
      <c r="WIR36" s="377"/>
      <c r="WIS36" s="377"/>
      <c r="WIT36" s="377"/>
      <c r="WIU36" s="377"/>
      <c r="WIV36" s="377"/>
      <c r="WIW36" s="377"/>
      <c r="WIX36" s="377"/>
      <c r="WIY36" s="377"/>
      <c r="WIZ36" s="377"/>
      <c r="WJA36" s="377"/>
      <c r="WJB36" s="377"/>
      <c r="WJC36" s="377"/>
      <c r="WJD36" s="377"/>
      <c r="WJE36" s="377"/>
      <c r="WJF36" s="377"/>
      <c r="WJG36" s="377"/>
      <c r="WJH36" s="377"/>
      <c r="WJI36" s="377"/>
      <c r="WJJ36" s="377"/>
      <c r="WJK36" s="377"/>
      <c r="WJL36" s="377"/>
      <c r="WJM36" s="377"/>
      <c r="WJN36" s="377"/>
      <c r="WJO36" s="377"/>
      <c r="WJP36" s="377"/>
      <c r="WJQ36" s="377"/>
      <c r="WJR36" s="377"/>
      <c r="WJS36" s="377"/>
      <c r="WJT36" s="377"/>
      <c r="WJU36" s="377"/>
      <c r="WJV36" s="377"/>
      <c r="WJW36" s="377"/>
      <c r="WJX36" s="377"/>
      <c r="WJY36" s="377"/>
      <c r="WJZ36" s="377"/>
      <c r="WKA36" s="377"/>
      <c r="WKB36" s="377"/>
      <c r="WKC36" s="377"/>
      <c r="WKD36" s="377"/>
      <c r="WKE36" s="377"/>
      <c r="WKF36" s="377"/>
      <c r="WKG36" s="377"/>
      <c r="WKH36" s="377"/>
      <c r="WKI36" s="377"/>
      <c r="WKJ36" s="377"/>
      <c r="WKK36" s="377"/>
      <c r="WKL36" s="377"/>
      <c r="WKM36" s="377"/>
      <c r="WKN36" s="377"/>
      <c r="WKO36" s="377"/>
      <c r="WKP36" s="377"/>
      <c r="WKQ36" s="377"/>
      <c r="WKR36" s="377"/>
      <c r="WKS36" s="377"/>
      <c r="WKT36" s="377"/>
      <c r="WKU36" s="377"/>
      <c r="WKV36" s="377"/>
      <c r="WKW36" s="377"/>
      <c r="WKX36" s="377"/>
      <c r="WKY36" s="377"/>
      <c r="WKZ36" s="377"/>
      <c r="WLA36" s="377"/>
      <c r="WLB36" s="377"/>
      <c r="WLC36" s="377"/>
      <c r="WLD36" s="377"/>
      <c r="WLE36" s="377"/>
      <c r="WLF36" s="377"/>
      <c r="WLG36" s="377"/>
      <c r="WLH36" s="377"/>
      <c r="WLI36" s="377"/>
      <c r="WLJ36" s="377"/>
      <c r="WLK36" s="377"/>
      <c r="WLL36" s="377"/>
      <c r="WLM36" s="377"/>
      <c r="WLN36" s="377"/>
      <c r="WLO36" s="377"/>
      <c r="WLP36" s="377"/>
      <c r="WLQ36" s="377"/>
      <c r="WLR36" s="377"/>
      <c r="WLS36" s="377"/>
      <c r="WLT36" s="377"/>
      <c r="WLU36" s="377"/>
      <c r="WLV36" s="377"/>
      <c r="WLW36" s="377"/>
      <c r="WLX36" s="377"/>
      <c r="WLY36" s="377"/>
      <c r="WLZ36" s="377"/>
      <c r="WMA36" s="377"/>
      <c r="WMB36" s="377"/>
      <c r="WMC36" s="377"/>
      <c r="WMD36" s="377"/>
      <c r="WME36" s="377"/>
      <c r="WMF36" s="377"/>
      <c r="WMG36" s="377"/>
      <c r="WMH36" s="377"/>
      <c r="WMI36" s="377"/>
      <c r="WMJ36" s="377"/>
      <c r="WMK36" s="377"/>
      <c r="WML36" s="377"/>
      <c r="WMM36" s="377"/>
      <c r="WMN36" s="377"/>
      <c r="WMO36" s="377"/>
      <c r="WMP36" s="377"/>
      <c r="WMQ36" s="377"/>
      <c r="WMR36" s="377"/>
      <c r="WMS36" s="377"/>
      <c r="WMT36" s="377"/>
      <c r="WMU36" s="377"/>
      <c r="WMV36" s="377"/>
      <c r="WMW36" s="377"/>
      <c r="WMX36" s="377"/>
      <c r="WMY36" s="377"/>
      <c r="WMZ36" s="377"/>
      <c r="WNA36" s="377"/>
      <c r="WNB36" s="377"/>
      <c r="WNC36" s="377"/>
      <c r="WND36" s="377"/>
      <c r="WNE36" s="377"/>
      <c r="WNF36" s="377"/>
      <c r="WNG36" s="377"/>
      <c r="WNH36" s="377"/>
      <c r="WNI36" s="377"/>
      <c r="WNJ36" s="377"/>
      <c r="WNK36" s="377"/>
      <c r="WNL36" s="377"/>
      <c r="WNM36" s="377"/>
      <c r="WNN36" s="377"/>
      <c r="WNO36" s="377"/>
      <c r="WNP36" s="377"/>
      <c r="WNQ36" s="377"/>
      <c r="WNR36" s="377"/>
      <c r="WNS36" s="377"/>
      <c r="WNT36" s="377"/>
      <c r="WNU36" s="377"/>
      <c r="WNV36" s="377"/>
      <c r="WNW36" s="377"/>
      <c r="WNX36" s="377"/>
      <c r="WNY36" s="377"/>
      <c r="WNZ36" s="377"/>
      <c r="WOA36" s="377"/>
      <c r="WOB36" s="377"/>
      <c r="WOC36" s="377"/>
      <c r="WOD36" s="377"/>
      <c r="WOE36" s="377"/>
      <c r="WOF36" s="377"/>
      <c r="WOG36" s="377"/>
      <c r="WOH36" s="377"/>
      <c r="WOI36" s="377"/>
      <c r="WOJ36" s="377"/>
      <c r="WOK36" s="377"/>
      <c r="WOL36" s="377"/>
      <c r="WOM36" s="377"/>
      <c r="WON36" s="377"/>
      <c r="WOO36" s="377"/>
      <c r="WOP36" s="377"/>
      <c r="WOQ36" s="377"/>
      <c r="WOR36" s="377"/>
      <c r="WOS36" s="377"/>
      <c r="WOT36" s="377"/>
      <c r="WOU36" s="377"/>
      <c r="WOV36" s="377"/>
      <c r="WOW36" s="377"/>
      <c r="WOX36" s="377"/>
      <c r="WOY36" s="377"/>
      <c r="WOZ36" s="377"/>
      <c r="WPA36" s="377"/>
      <c r="WPB36" s="377"/>
      <c r="WPC36" s="377"/>
      <c r="WPD36" s="377"/>
      <c r="WPE36" s="377"/>
      <c r="WPF36" s="377"/>
      <c r="WPG36" s="377"/>
      <c r="WPH36" s="377"/>
      <c r="WPI36" s="377"/>
      <c r="WPJ36" s="377"/>
      <c r="WPK36" s="377"/>
      <c r="WPL36" s="377"/>
      <c r="WPM36" s="377"/>
      <c r="WPN36" s="377"/>
      <c r="WPO36" s="377"/>
      <c r="WPP36" s="377"/>
      <c r="WPQ36" s="377"/>
      <c r="WPR36" s="377"/>
      <c r="WPS36" s="377"/>
      <c r="WPT36" s="377"/>
      <c r="WPU36" s="377"/>
      <c r="WPV36" s="377"/>
      <c r="WPW36" s="377"/>
      <c r="WPX36" s="377"/>
      <c r="WPY36" s="377"/>
      <c r="WPZ36" s="377"/>
      <c r="WQA36" s="377"/>
      <c r="WQB36" s="377"/>
      <c r="WQC36" s="377"/>
      <c r="WQD36" s="377"/>
      <c r="WQE36" s="377"/>
      <c r="WQF36" s="377"/>
      <c r="WQG36" s="377"/>
      <c r="WQH36" s="377"/>
      <c r="WQI36" s="377"/>
      <c r="WQJ36" s="377"/>
      <c r="WQK36" s="377"/>
      <c r="WQL36" s="377"/>
      <c r="WQM36" s="377"/>
      <c r="WQN36" s="377"/>
      <c r="WQO36" s="377"/>
      <c r="WQP36" s="377"/>
      <c r="WQQ36" s="377"/>
      <c r="WQR36" s="377"/>
      <c r="WQS36" s="377"/>
      <c r="WQT36" s="377"/>
      <c r="WQU36" s="377"/>
      <c r="WQV36" s="377"/>
      <c r="WQW36" s="377"/>
      <c r="WQX36" s="377"/>
      <c r="WQY36" s="377"/>
      <c r="WQZ36" s="377"/>
      <c r="WRA36" s="377"/>
      <c r="WRB36" s="377"/>
      <c r="WRC36" s="377"/>
      <c r="WRD36" s="377"/>
      <c r="WRE36" s="377"/>
      <c r="WRF36" s="377"/>
      <c r="WRG36" s="377"/>
      <c r="WRH36" s="377"/>
      <c r="WRI36" s="377"/>
      <c r="WRJ36" s="377"/>
      <c r="WRK36" s="377"/>
      <c r="WRL36" s="377"/>
      <c r="WRM36" s="377"/>
      <c r="WRN36" s="377"/>
      <c r="WRO36" s="377"/>
      <c r="WRP36" s="377"/>
      <c r="WRQ36" s="377"/>
      <c r="WRR36" s="377"/>
      <c r="WRS36" s="377"/>
      <c r="WRT36" s="377"/>
      <c r="WRU36" s="377"/>
      <c r="WRV36" s="377"/>
      <c r="WRW36" s="377"/>
      <c r="WRX36" s="377"/>
      <c r="WRY36" s="377"/>
      <c r="WRZ36" s="377"/>
      <c r="WSA36" s="377"/>
      <c r="WSB36" s="377"/>
      <c r="WSC36" s="377"/>
      <c r="WSD36" s="377"/>
      <c r="WSE36" s="377"/>
      <c r="WSF36" s="377"/>
      <c r="WSG36" s="377"/>
      <c r="WSH36" s="377"/>
      <c r="WSI36" s="377"/>
      <c r="WSJ36" s="377"/>
      <c r="WSK36" s="377"/>
      <c r="WSL36" s="377"/>
      <c r="WSM36" s="377"/>
      <c r="WSN36" s="377"/>
      <c r="WSO36" s="377"/>
      <c r="WSP36" s="377"/>
      <c r="WSQ36" s="377"/>
      <c r="WSR36" s="377"/>
      <c r="WSS36" s="377"/>
      <c r="WST36" s="377"/>
      <c r="WSU36" s="377"/>
      <c r="WSV36" s="377"/>
      <c r="WSW36" s="377"/>
      <c r="WSX36" s="377"/>
      <c r="WSY36" s="377"/>
      <c r="WSZ36" s="377"/>
      <c r="WTA36" s="377"/>
      <c r="WTB36" s="377"/>
      <c r="WTC36" s="377"/>
      <c r="WTD36" s="377"/>
      <c r="WTE36" s="377"/>
      <c r="WTF36" s="377"/>
      <c r="WTG36" s="377"/>
      <c r="WTH36" s="377"/>
      <c r="WTI36" s="377"/>
      <c r="WTJ36" s="377"/>
      <c r="WTK36" s="377"/>
      <c r="WTL36" s="377"/>
      <c r="WTM36" s="377"/>
      <c r="WTN36" s="377"/>
      <c r="WTO36" s="377"/>
      <c r="WTP36" s="377"/>
      <c r="WTQ36" s="377"/>
      <c r="WTR36" s="377"/>
      <c r="WTS36" s="377"/>
      <c r="WTT36" s="377"/>
      <c r="WTU36" s="377"/>
      <c r="WTV36" s="377"/>
      <c r="WTW36" s="377"/>
      <c r="WTX36" s="377"/>
      <c r="WTY36" s="377"/>
      <c r="WTZ36" s="377"/>
      <c r="WUA36" s="377"/>
      <c r="WUB36" s="377"/>
      <c r="WUC36" s="377"/>
      <c r="WUD36" s="377"/>
      <c r="WUE36" s="377"/>
      <c r="WUF36" s="377"/>
      <c r="WUG36" s="377"/>
      <c r="WUH36" s="377"/>
      <c r="WUI36" s="377"/>
      <c r="WUJ36" s="377"/>
      <c r="WUK36" s="377"/>
      <c r="WUL36" s="377"/>
      <c r="WUM36" s="377"/>
      <c r="WUN36" s="377"/>
      <c r="WUO36" s="377"/>
      <c r="WUP36" s="377"/>
      <c r="WUQ36" s="377"/>
      <c r="WUR36" s="377"/>
      <c r="WUS36" s="377"/>
      <c r="WUT36" s="377"/>
      <c r="WUU36" s="377"/>
      <c r="WUV36" s="377"/>
      <c r="WUW36" s="377"/>
      <c r="WUX36" s="377"/>
      <c r="WUY36" s="377"/>
      <c r="WUZ36" s="377"/>
      <c r="WVA36" s="377"/>
      <c r="WVB36" s="377"/>
      <c r="WVC36" s="377"/>
      <c r="WVD36" s="377"/>
      <c r="WVE36" s="377"/>
      <c r="WVF36" s="377"/>
      <c r="WVG36" s="377"/>
      <c r="WVH36" s="377"/>
      <c r="WVI36" s="377"/>
      <c r="WVJ36" s="377"/>
      <c r="WVK36" s="377"/>
      <c r="WVL36" s="377"/>
      <c r="WVM36" s="377"/>
      <c r="WVN36" s="377"/>
      <c r="WVO36" s="377"/>
      <c r="WVP36" s="377"/>
      <c r="WVQ36" s="377"/>
      <c r="WVR36" s="377"/>
      <c r="WVS36" s="377"/>
      <c r="WVT36" s="377"/>
      <c r="WVU36" s="377"/>
      <c r="WVV36" s="377"/>
      <c r="WVW36" s="377"/>
      <c r="WVX36" s="377"/>
      <c r="WVY36" s="377"/>
      <c r="WVZ36" s="377"/>
      <c r="WWA36" s="377"/>
      <c r="WWB36" s="377"/>
      <c r="WWC36" s="377"/>
      <c r="WWD36" s="377"/>
      <c r="WWE36" s="377"/>
      <c r="WWF36" s="377"/>
      <c r="WWG36" s="377"/>
      <c r="WWH36" s="377"/>
      <c r="WWI36" s="377"/>
      <c r="WWJ36" s="377"/>
      <c r="WWK36" s="377"/>
      <c r="WWL36" s="377"/>
      <c r="WWM36" s="377"/>
      <c r="WWN36" s="377"/>
      <c r="WWO36" s="377"/>
      <c r="WWP36" s="377"/>
      <c r="WWQ36" s="377"/>
      <c r="WWR36" s="377"/>
      <c r="WWS36" s="377"/>
      <c r="WWT36" s="377"/>
      <c r="WWU36" s="377"/>
      <c r="WWV36" s="377"/>
      <c r="WWW36" s="377"/>
      <c r="WWX36" s="377"/>
      <c r="WWY36" s="377"/>
      <c r="WWZ36" s="377"/>
      <c r="WXA36" s="377"/>
      <c r="WXB36" s="377"/>
      <c r="WXC36" s="377"/>
      <c r="WXD36" s="377"/>
      <c r="WXE36" s="377"/>
      <c r="WXF36" s="377"/>
      <c r="WXG36" s="377"/>
      <c r="WXH36" s="377"/>
      <c r="WXI36" s="377"/>
      <c r="WXJ36" s="377"/>
      <c r="WXK36" s="377"/>
      <c r="WXL36" s="377"/>
      <c r="WXM36" s="377"/>
      <c r="WXN36" s="377"/>
      <c r="WXO36" s="377"/>
      <c r="WXP36" s="377"/>
      <c r="WXQ36" s="377"/>
      <c r="WXR36" s="377"/>
      <c r="WXS36" s="377"/>
      <c r="WXT36" s="377"/>
      <c r="WXU36" s="377"/>
      <c r="WXV36" s="377"/>
      <c r="WXW36" s="377"/>
      <c r="WXX36" s="377"/>
      <c r="WXY36" s="377"/>
      <c r="WXZ36" s="377"/>
      <c r="WYA36" s="377"/>
      <c r="WYB36" s="377"/>
      <c r="WYC36" s="377"/>
      <c r="WYD36" s="377"/>
      <c r="WYE36" s="377"/>
      <c r="WYF36" s="377"/>
      <c r="WYG36" s="377"/>
      <c r="WYH36" s="377"/>
      <c r="WYI36" s="377"/>
      <c r="WYJ36" s="377"/>
      <c r="WYK36" s="377"/>
      <c r="WYL36" s="377"/>
      <c r="WYM36" s="377"/>
      <c r="WYN36" s="377"/>
      <c r="WYO36" s="377"/>
      <c r="WYP36" s="377"/>
      <c r="WYQ36" s="377"/>
      <c r="WYR36" s="377"/>
      <c r="WYS36" s="377"/>
      <c r="WYT36" s="377"/>
      <c r="WYU36" s="377"/>
      <c r="WYV36" s="377"/>
      <c r="WYW36" s="377"/>
      <c r="WYX36" s="377"/>
      <c r="WYY36" s="377"/>
      <c r="WYZ36" s="377"/>
      <c r="WZA36" s="377"/>
      <c r="WZB36" s="377"/>
      <c r="WZC36" s="377"/>
      <c r="WZD36" s="377"/>
      <c r="WZE36" s="377"/>
      <c r="WZF36" s="377"/>
      <c r="WZG36" s="377"/>
      <c r="WZH36" s="377"/>
      <c r="WZI36" s="377"/>
      <c r="WZJ36" s="377"/>
      <c r="WZK36" s="377"/>
      <c r="WZL36" s="377"/>
      <c r="WZM36" s="377"/>
      <c r="WZN36" s="377"/>
      <c r="WZO36" s="377"/>
      <c r="WZP36" s="377"/>
      <c r="WZQ36" s="377"/>
      <c r="WZR36" s="377"/>
      <c r="WZS36" s="377"/>
      <c r="WZT36" s="377"/>
      <c r="WZU36" s="377"/>
      <c r="WZV36" s="377"/>
      <c r="WZW36" s="377"/>
      <c r="WZX36" s="377"/>
      <c r="WZY36" s="377"/>
      <c r="WZZ36" s="377"/>
      <c r="XAA36" s="377"/>
      <c r="XAB36" s="377"/>
      <c r="XAC36" s="377"/>
      <c r="XAD36" s="377"/>
      <c r="XAE36" s="377"/>
      <c r="XAF36" s="377"/>
      <c r="XAG36" s="377"/>
      <c r="XAH36" s="377"/>
      <c r="XAI36" s="377"/>
      <c r="XAJ36" s="377"/>
      <c r="XAK36" s="377"/>
      <c r="XAL36" s="377"/>
      <c r="XAM36" s="377"/>
      <c r="XAN36" s="377"/>
      <c r="XAO36" s="377"/>
      <c r="XAP36" s="377"/>
      <c r="XAQ36" s="377"/>
      <c r="XAR36" s="377"/>
      <c r="XAS36" s="377"/>
      <c r="XAT36" s="377"/>
      <c r="XAU36" s="377"/>
      <c r="XAV36" s="377"/>
      <c r="XAW36" s="377"/>
      <c r="XAX36" s="377"/>
      <c r="XAY36" s="377"/>
      <c r="XAZ36" s="377"/>
      <c r="XBA36" s="377"/>
      <c r="XBB36" s="377"/>
      <c r="XBC36" s="377"/>
      <c r="XBD36" s="377"/>
      <c r="XBE36" s="377"/>
      <c r="XBF36" s="377"/>
      <c r="XBG36" s="377"/>
      <c r="XBH36" s="377"/>
      <c r="XBI36" s="377"/>
      <c r="XBJ36" s="377"/>
      <c r="XBK36" s="377"/>
      <c r="XBL36" s="377"/>
      <c r="XBM36" s="377"/>
      <c r="XBN36" s="377"/>
      <c r="XBO36" s="377"/>
      <c r="XBP36" s="377"/>
      <c r="XBQ36" s="377"/>
      <c r="XBR36" s="377"/>
      <c r="XBS36" s="377"/>
      <c r="XBT36" s="377"/>
      <c r="XBU36" s="377"/>
      <c r="XBV36" s="377"/>
      <c r="XBW36" s="377"/>
      <c r="XBX36" s="377"/>
      <c r="XBY36" s="377"/>
      <c r="XBZ36" s="377"/>
      <c r="XCA36" s="377"/>
      <c r="XCB36" s="377"/>
      <c r="XCC36" s="377"/>
      <c r="XCD36" s="377"/>
      <c r="XCE36" s="377"/>
      <c r="XCF36" s="377"/>
      <c r="XCG36" s="377"/>
      <c r="XCH36" s="377"/>
      <c r="XCI36" s="377"/>
      <c r="XCJ36" s="377"/>
      <c r="XCK36" s="377"/>
      <c r="XCL36" s="377"/>
      <c r="XCM36" s="377"/>
      <c r="XCN36" s="377"/>
      <c r="XCO36" s="377"/>
      <c r="XCP36" s="377"/>
      <c r="XCQ36" s="377"/>
      <c r="XCR36" s="377"/>
      <c r="XCS36" s="377"/>
      <c r="XCT36" s="377"/>
      <c r="XCU36" s="377"/>
      <c r="XCV36" s="377"/>
      <c r="XCW36" s="377"/>
      <c r="XCX36" s="377"/>
      <c r="XCY36" s="377"/>
      <c r="XCZ36" s="377"/>
      <c r="XDA36" s="377"/>
      <c r="XDB36" s="377"/>
      <c r="XDC36" s="377"/>
      <c r="XDD36" s="377"/>
      <c r="XDE36" s="377"/>
      <c r="XDF36" s="377"/>
      <c r="XDG36" s="377"/>
      <c r="XDH36" s="377"/>
      <c r="XDI36" s="377"/>
      <c r="XDJ36" s="377"/>
      <c r="XDK36" s="377"/>
      <c r="XDL36" s="377"/>
      <c r="XDM36" s="377"/>
      <c r="XDN36" s="377"/>
      <c r="XDO36" s="377"/>
      <c r="XDP36" s="377"/>
      <c r="XDQ36" s="377"/>
      <c r="XDR36" s="377"/>
      <c r="XDS36" s="377"/>
      <c r="XDT36" s="377"/>
      <c r="XDU36" s="377"/>
      <c r="XDV36" s="377"/>
      <c r="XDW36" s="377"/>
      <c r="XDX36" s="377"/>
      <c r="XDY36" s="377"/>
      <c r="XDZ36" s="377"/>
      <c r="XEA36" s="377"/>
      <c r="XEB36" s="377"/>
      <c r="XEC36" s="377"/>
      <c r="XED36" s="377"/>
      <c r="XEE36" s="377"/>
      <c r="XEF36" s="377"/>
      <c r="XEG36" s="377"/>
      <c r="XEH36" s="377"/>
      <c r="XEI36" s="377"/>
      <c r="XEJ36" s="377"/>
      <c r="XEK36" s="377"/>
      <c r="XEL36" s="377"/>
      <c r="XEM36" s="377"/>
      <c r="XEN36" s="377"/>
      <c r="XEO36" s="377"/>
      <c r="XEP36" s="377"/>
      <c r="XEQ36" s="377"/>
    </row>
    <row r="37" spans="1:16371">
      <c r="A37" s="392">
        <v>6</v>
      </c>
      <c r="B37" s="376" t="s">
        <v>494</v>
      </c>
      <c r="C37" s="350" t="s">
        <v>143</v>
      </c>
      <c r="D37" s="396">
        <v>6.9986000000000006</v>
      </c>
      <c r="E37" s="396">
        <v>6.9986000000000006</v>
      </c>
      <c r="F37" s="350" t="s">
        <v>495</v>
      </c>
      <c r="G37" s="350"/>
    </row>
    <row r="38" spans="1:16371">
      <c r="A38" s="392">
        <v>7</v>
      </c>
      <c r="B38" s="387" t="s">
        <v>496</v>
      </c>
      <c r="C38" s="364" t="s">
        <v>143</v>
      </c>
      <c r="D38" s="345">
        <v>0.26600000000000001</v>
      </c>
      <c r="E38" s="345">
        <v>0.26600000000000001</v>
      </c>
      <c r="F38" s="375" t="s">
        <v>404</v>
      </c>
      <c r="G38" s="375"/>
    </row>
    <row r="39" spans="1:16371">
      <c r="A39" s="392">
        <v>8</v>
      </c>
      <c r="B39" s="374" t="s">
        <v>497</v>
      </c>
      <c r="C39" s="350" t="s">
        <v>143</v>
      </c>
      <c r="D39" s="365">
        <v>3.6</v>
      </c>
      <c r="E39" s="365">
        <v>1</v>
      </c>
      <c r="F39" s="397" t="s">
        <v>411</v>
      </c>
      <c r="G39" s="397"/>
    </row>
    <row r="40" spans="1:16371">
      <c r="A40" s="392">
        <v>9</v>
      </c>
      <c r="B40" s="374" t="s">
        <v>498</v>
      </c>
      <c r="C40" s="350" t="s">
        <v>143</v>
      </c>
      <c r="D40" s="365">
        <v>7.8600000000000012</v>
      </c>
      <c r="E40" s="365">
        <v>5.73</v>
      </c>
      <c r="F40" s="397" t="s">
        <v>400</v>
      </c>
      <c r="G40" s="397"/>
    </row>
    <row r="41" spans="1:16371">
      <c r="A41" s="392">
        <v>10</v>
      </c>
      <c r="B41" s="343" t="s">
        <v>499</v>
      </c>
      <c r="C41" s="354" t="s">
        <v>143</v>
      </c>
      <c r="D41" s="386">
        <v>10.57</v>
      </c>
      <c r="E41" s="386">
        <v>10.57</v>
      </c>
      <c r="F41" s="347" t="s">
        <v>404</v>
      </c>
      <c r="G41" s="347"/>
    </row>
    <row r="42" spans="1:16371">
      <c r="A42" s="392">
        <v>11</v>
      </c>
      <c r="B42" s="398" t="s">
        <v>500</v>
      </c>
      <c r="C42" s="354" t="s">
        <v>143</v>
      </c>
      <c r="D42" s="345">
        <v>10.65</v>
      </c>
      <c r="E42" s="345">
        <v>10.54</v>
      </c>
      <c r="F42" s="346" t="s">
        <v>501</v>
      </c>
      <c r="G42" s="346"/>
    </row>
    <row r="43" spans="1:16371">
      <c r="A43" s="392">
        <v>12</v>
      </c>
      <c r="B43" s="399" t="s">
        <v>502</v>
      </c>
      <c r="C43" s="354" t="s">
        <v>143</v>
      </c>
      <c r="D43" s="345">
        <v>20</v>
      </c>
      <c r="E43" s="345">
        <v>3.5</v>
      </c>
      <c r="F43" s="346" t="s">
        <v>444</v>
      </c>
      <c r="G43" s="346"/>
    </row>
    <row r="44" spans="1:16371">
      <c r="A44" s="392">
        <v>13</v>
      </c>
      <c r="B44" s="376" t="s">
        <v>503</v>
      </c>
      <c r="C44" s="350" t="s">
        <v>140</v>
      </c>
      <c r="D44" s="345">
        <v>10.6</v>
      </c>
      <c r="E44" s="345">
        <v>4.0499999999999989</v>
      </c>
      <c r="F44" s="375" t="s">
        <v>368</v>
      </c>
      <c r="G44" s="375"/>
      <c r="H44" s="377"/>
      <c r="I44" s="377"/>
      <c r="J44" s="377"/>
      <c r="K44" s="377"/>
      <c r="L44" s="377"/>
      <c r="M44" s="377"/>
      <c r="N44" s="377"/>
      <c r="O44" s="377"/>
      <c r="P44" s="377"/>
      <c r="Q44" s="377"/>
      <c r="R44" s="377"/>
      <c r="S44" s="377"/>
      <c r="T44" s="377"/>
      <c r="U44" s="377"/>
      <c r="V44" s="377"/>
      <c r="W44" s="377"/>
      <c r="X44" s="377"/>
      <c r="Y44" s="377"/>
      <c r="Z44" s="377"/>
      <c r="AA44" s="377"/>
      <c r="AB44" s="377"/>
      <c r="AC44" s="377"/>
      <c r="AD44" s="377"/>
      <c r="AE44" s="377"/>
      <c r="AF44" s="377"/>
      <c r="AG44" s="377"/>
      <c r="AH44" s="377"/>
      <c r="AI44" s="377"/>
      <c r="AJ44" s="377"/>
      <c r="AK44" s="377"/>
      <c r="AL44" s="377"/>
      <c r="AM44" s="377"/>
      <c r="AN44" s="377"/>
      <c r="AO44" s="377"/>
      <c r="AP44" s="377"/>
      <c r="AQ44" s="377"/>
      <c r="AR44" s="377"/>
      <c r="AS44" s="377"/>
      <c r="AT44" s="377"/>
      <c r="AU44" s="377"/>
      <c r="AV44" s="377"/>
      <c r="AW44" s="377"/>
      <c r="AX44" s="377"/>
      <c r="AY44" s="377"/>
      <c r="AZ44" s="377"/>
      <c r="BA44" s="377"/>
      <c r="BB44" s="377"/>
      <c r="BC44" s="377"/>
      <c r="BD44" s="377"/>
      <c r="BE44" s="377"/>
      <c r="BF44" s="377"/>
      <c r="BG44" s="377"/>
      <c r="BH44" s="377"/>
      <c r="BI44" s="377"/>
      <c r="BJ44" s="377"/>
      <c r="BK44" s="377"/>
      <c r="BL44" s="377"/>
      <c r="BM44" s="377"/>
      <c r="BN44" s="377"/>
      <c r="BO44" s="377"/>
      <c r="BP44" s="377"/>
      <c r="BQ44" s="377"/>
      <c r="BR44" s="377"/>
      <c r="BS44" s="377"/>
      <c r="BT44" s="377"/>
      <c r="BU44" s="377"/>
      <c r="BV44" s="377"/>
      <c r="BW44" s="377"/>
      <c r="BX44" s="377"/>
      <c r="BY44" s="377"/>
      <c r="BZ44" s="377"/>
      <c r="CA44" s="377"/>
      <c r="CB44" s="377"/>
      <c r="CC44" s="377"/>
      <c r="CD44" s="377"/>
      <c r="CE44" s="377"/>
      <c r="CF44" s="377"/>
      <c r="CG44" s="377"/>
      <c r="CH44" s="377"/>
      <c r="CI44" s="377"/>
      <c r="CJ44" s="377"/>
      <c r="CK44" s="377"/>
      <c r="CL44" s="377"/>
      <c r="CM44" s="377"/>
      <c r="CN44" s="377"/>
      <c r="CO44" s="377"/>
      <c r="CP44" s="377"/>
      <c r="CQ44" s="377"/>
      <c r="CR44" s="377"/>
      <c r="CS44" s="377"/>
      <c r="CT44" s="377"/>
      <c r="CU44" s="377"/>
      <c r="CV44" s="377"/>
      <c r="CW44" s="377"/>
      <c r="CX44" s="377"/>
      <c r="CY44" s="377"/>
      <c r="CZ44" s="377"/>
      <c r="DA44" s="377"/>
      <c r="DB44" s="377"/>
      <c r="DC44" s="377"/>
      <c r="DD44" s="377"/>
      <c r="DE44" s="377"/>
      <c r="DF44" s="377"/>
      <c r="DG44" s="377"/>
      <c r="DH44" s="377"/>
      <c r="DI44" s="377"/>
      <c r="DJ44" s="377"/>
      <c r="DK44" s="377"/>
      <c r="DL44" s="377"/>
      <c r="DM44" s="377"/>
      <c r="DN44" s="377"/>
      <c r="DO44" s="377"/>
      <c r="DP44" s="377"/>
      <c r="DQ44" s="377"/>
      <c r="DR44" s="377"/>
      <c r="DS44" s="377"/>
      <c r="DT44" s="377"/>
      <c r="DU44" s="377"/>
      <c r="DV44" s="377"/>
      <c r="DW44" s="377"/>
      <c r="DX44" s="377"/>
      <c r="DY44" s="377"/>
      <c r="DZ44" s="377"/>
      <c r="EA44" s="377"/>
      <c r="EB44" s="377"/>
      <c r="EC44" s="377"/>
      <c r="ED44" s="377"/>
      <c r="EE44" s="377"/>
      <c r="EF44" s="377"/>
      <c r="EG44" s="377"/>
      <c r="EH44" s="377"/>
      <c r="EI44" s="377"/>
      <c r="EJ44" s="377"/>
      <c r="EK44" s="377"/>
      <c r="EL44" s="377"/>
      <c r="EM44" s="377"/>
      <c r="EN44" s="377"/>
      <c r="EO44" s="377"/>
      <c r="EP44" s="377"/>
      <c r="EQ44" s="377"/>
      <c r="ER44" s="377"/>
      <c r="ES44" s="377"/>
      <c r="ET44" s="377"/>
      <c r="EU44" s="377"/>
      <c r="EV44" s="377"/>
      <c r="EW44" s="377"/>
      <c r="EX44" s="377"/>
      <c r="EY44" s="377"/>
      <c r="EZ44" s="377"/>
      <c r="FA44" s="377"/>
      <c r="FB44" s="377"/>
      <c r="FC44" s="377"/>
      <c r="FD44" s="377"/>
      <c r="FE44" s="377"/>
      <c r="FF44" s="377"/>
      <c r="FG44" s="377"/>
      <c r="FH44" s="377"/>
      <c r="FI44" s="377"/>
      <c r="FJ44" s="377"/>
      <c r="FK44" s="377"/>
      <c r="FL44" s="377"/>
      <c r="FM44" s="377"/>
      <c r="FN44" s="377"/>
      <c r="FO44" s="377"/>
      <c r="FP44" s="377"/>
      <c r="FQ44" s="377"/>
      <c r="FR44" s="377"/>
      <c r="FS44" s="377"/>
      <c r="FT44" s="377"/>
      <c r="FU44" s="377"/>
      <c r="FV44" s="377"/>
      <c r="FW44" s="377"/>
      <c r="FX44" s="377"/>
      <c r="FY44" s="377"/>
      <c r="FZ44" s="377"/>
      <c r="GA44" s="377"/>
      <c r="GB44" s="377"/>
      <c r="GC44" s="377"/>
      <c r="GD44" s="377"/>
      <c r="GE44" s="377"/>
      <c r="GF44" s="377"/>
      <c r="GG44" s="377"/>
      <c r="GH44" s="377"/>
      <c r="GI44" s="377"/>
      <c r="GJ44" s="377"/>
      <c r="GK44" s="377"/>
      <c r="GL44" s="377"/>
      <c r="GM44" s="377"/>
      <c r="GN44" s="377"/>
      <c r="GO44" s="377"/>
      <c r="GP44" s="377"/>
      <c r="GQ44" s="377"/>
      <c r="GR44" s="377"/>
      <c r="GS44" s="377"/>
      <c r="GT44" s="377"/>
      <c r="GU44" s="377"/>
      <c r="GV44" s="377"/>
      <c r="GW44" s="377"/>
      <c r="GX44" s="377"/>
      <c r="GY44" s="377"/>
      <c r="GZ44" s="377"/>
      <c r="HA44" s="377"/>
      <c r="HB44" s="377"/>
      <c r="HC44" s="377"/>
      <c r="HD44" s="377"/>
      <c r="HE44" s="377"/>
      <c r="HF44" s="377"/>
      <c r="HG44" s="377"/>
      <c r="HH44" s="377"/>
      <c r="HI44" s="377"/>
      <c r="HJ44" s="377"/>
      <c r="HK44" s="377"/>
      <c r="HL44" s="377"/>
      <c r="HM44" s="377"/>
      <c r="HN44" s="377"/>
      <c r="HO44" s="377"/>
      <c r="HP44" s="377"/>
      <c r="HQ44" s="377"/>
      <c r="HR44" s="377"/>
      <c r="HS44" s="377"/>
      <c r="HT44" s="377"/>
      <c r="HU44" s="377"/>
      <c r="HV44" s="377"/>
      <c r="HW44" s="377"/>
      <c r="HX44" s="377"/>
      <c r="HY44" s="377"/>
      <c r="HZ44" s="377"/>
      <c r="IA44" s="377"/>
      <c r="IB44" s="377"/>
      <c r="IC44" s="377"/>
      <c r="ID44" s="377"/>
      <c r="IE44" s="377"/>
      <c r="IF44" s="377"/>
      <c r="IG44" s="377"/>
      <c r="IH44" s="377"/>
      <c r="II44" s="377"/>
      <c r="IJ44" s="377"/>
      <c r="IK44" s="377"/>
      <c r="IL44" s="377"/>
      <c r="IM44" s="377"/>
      <c r="IN44" s="377"/>
      <c r="IO44" s="377"/>
      <c r="IP44" s="377"/>
      <c r="IQ44" s="377"/>
      <c r="IR44" s="377"/>
      <c r="IS44" s="377"/>
      <c r="IT44" s="377"/>
      <c r="IU44" s="377"/>
      <c r="IV44" s="377"/>
      <c r="IW44" s="377"/>
      <c r="IX44" s="377"/>
      <c r="IY44" s="377"/>
      <c r="IZ44" s="377"/>
      <c r="JA44" s="377"/>
      <c r="JB44" s="377"/>
      <c r="JC44" s="377"/>
      <c r="JD44" s="377"/>
      <c r="JE44" s="377"/>
      <c r="JF44" s="377"/>
      <c r="JG44" s="377"/>
      <c r="JH44" s="377"/>
      <c r="JI44" s="377"/>
      <c r="JJ44" s="377"/>
      <c r="JK44" s="377"/>
      <c r="JL44" s="377"/>
      <c r="JM44" s="377"/>
      <c r="JN44" s="377"/>
      <c r="JO44" s="377"/>
      <c r="JP44" s="377"/>
      <c r="JQ44" s="377"/>
      <c r="JR44" s="377"/>
      <c r="JS44" s="377"/>
      <c r="JT44" s="377"/>
      <c r="JU44" s="377"/>
      <c r="JV44" s="377"/>
      <c r="JW44" s="377"/>
      <c r="JX44" s="377"/>
      <c r="JY44" s="377"/>
      <c r="JZ44" s="377"/>
      <c r="KA44" s="377"/>
      <c r="KB44" s="377"/>
      <c r="KC44" s="377"/>
      <c r="KD44" s="377"/>
      <c r="KE44" s="377"/>
      <c r="KF44" s="377"/>
      <c r="KG44" s="377"/>
      <c r="KH44" s="377"/>
      <c r="KI44" s="377"/>
      <c r="KJ44" s="377"/>
      <c r="KK44" s="377"/>
      <c r="KL44" s="377"/>
      <c r="KM44" s="377"/>
      <c r="KN44" s="377"/>
      <c r="KO44" s="377"/>
      <c r="KP44" s="377"/>
      <c r="KQ44" s="377"/>
      <c r="KR44" s="377"/>
      <c r="KS44" s="377"/>
      <c r="KT44" s="377"/>
      <c r="KU44" s="377"/>
      <c r="KV44" s="377"/>
      <c r="KW44" s="377"/>
      <c r="KX44" s="377"/>
      <c r="KY44" s="377"/>
      <c r="KZ44" s="377"/>
      <c r="LA44" s="377"/>
      <c r="LB44" s="377"/>
      <c r="LC44" s="377"/>
      <c r="LD44" s="377"/>
      <c r="LE44" s="377"/>
      <c r="LF44" s="377"/>
      <c r="LG44" s="377"/>
      <c r="LH44" s="377"/>
      <c r="LI44" s="377"/>
      <c r="LJ44" s="377"/>
      <c r="LK44" s="377"/>
      <c r="LL44" s="377"/>
      <c r="LM44" s="377"/>
      <c r="LN44" s="377"/>
      <c r="LO44" s="377"/>
      <c r="LP44" s="377"/>
      <c r="LQ44" s="377"/>
      <c r="LR44" s="377"/>
      <c r="LS44" s="377"/>
      <c r="LT44" s="377"/>
      <c r="LU44" s="377"/>
      <c r="LV44" s="377"/>
      <c r="LW44" s="377"/>
      <c r="LX44" s="377"/>
      <c r="LY44" s="377"/>
      <c r="LZ44" s="377"/>
      <c r="MA44" s="377"/>
      <c r="MB44" s="377"/>
      <c r="MC44" s="377"/>
      <c r="MD44" s="377"/>
      <c r="ME44" s="377"/>
      <c r="MF44" s="377"/>
      <c r="MG44" s="377"/>
      <c r="MH44" s="377"/>
      <c r="MI44" s="377"/>
      <c r="MJ44" s="377"/>
      <c r="MK44" s="377"/>
      <c r="ML44" s="377"/>
      <c r="MM44" s="377"/>
      <c r="MN44" s="377"/>
      <c r="MO44" s="377"/>
      <c r="MP44" s="377"/>
      <c r="MQ44" s="377"/>
      <c r="MR44" s="377"/>
      <c r="MS44" s="377"/>
      <c r="MT44" s="377"/>
      <c r="MU44" s="377"/>
      <c r="MV44" s="377"/>
      <c r="MW44" s="377"/>
      <c r="MX44" s="377"/>
      <c r="MY44" s="377"/>
      <c r="MZ44" s="377"/>
      <c r="NA44" s="377"/>
      <c r="NB44" s="377"/>
      <c r="NC44" s="377"/>
      <c r="ND44" s="377"/>
      <c r="NE44" s="377"/>
      <c r="NF44" s="377"/>
      <c r="NG44" s="377"/>
      <c r="NH44" s="377"/>
      <c r="NI44" s="377"/>
      <c r="NJ44" s="377"/>
      <c r="NK44" s="377"/>
      <c r="NL44" s="377"/>
      <c r="NM44" s="377"/>
      <c r="NN44" s="377"/>
      <c r="NO44" s="377"/>
      <c r="NP44" s="377"/>
      <c r="NQ44" s="377"/>
      <c r="NR44" s="377"/>
      <c r="NS44" s="377"/>
      <c r="NT44" s="377"/>
      <c r="NU44" s="377"/>
      <c r="NV44" s="377"/>
      <c r="NW44" s="377"/>
      <c r="NX44" s="377"/>
      <c r="NY44" s="377"/>
      <c r="NZ44" s="377"/>
      <c r="OA44" s="377"/>
      <c r="OB44" s="377"/>
      <c r="OC44" s="377"/>
      <c r="OD44" s="377"/>
      <c r="OE44" s="377"/>
      <c r="OF44" s="377"/>
      <c r="OG44" s="377"/>
      <c r="OH44" s="377"/>
      <c r="OI44" s="377"/>
      <c r="OJ44" s="377"/>
      <c r="OK44" s="377"/>
      <c r="OL44" s="377"/>
      <c r="OM44" s="377"/>
      <c r="ON44" s="377"/>
      <c r="OO44" s="377"/>
      <c r="OP44" s="377"/>
      <c r="OQ44" s="377"/>
      <c r="OR44" s="377"/>
      <c r="OS44" s="377"/>
      <c r="OT44" s="377"/>
      <c r="OU44" s="377"/>
      <c r="OV44" s="377"/>
      <c r="OW44" s="377"/>
      <c r="OX44" s="377"/>
      <c r="OY44" s="377"/>
      <c r="OZ44" s="377"/>
      <c r="PA44" s="377"/>
      <c r="PB44" s="377"/>
      <c r="PC44" s="377"/>
      <c r="PD44" s="377"/>
      <c r="PE44" s="377"/>
      <c r="PF44" s="377"/>
      <c r="PG44" s="377"/>
      <c r="PH44" s="377"/>
      <c r="PI44" s="377"/>
      <c r="PJ44" s="377"/>
      <c r="PK44" s="377"/>
      <c r="PL44" s="377"/>
      <c r="PM44" s="377"/>
      <c r="PN44" s="377"/>
      <c r="PO44" s="377"/>
      <c r="PP44" s="377"/>
      <c r="PQ44" s="377"/>
      <c r="PR44" s="377"/>
      <c r="PS44" s="377"/>
      <c r="PT44" s="377"/>
      <c r="PU44" s="377"/>
      <c r="PV44" s="377"/>
      <c r="PW44" s="377"/>
      <c r="PX44" s="377"/>
      <c r="PY44" s="377"/>
      <c r="PZ44" s="377"/>
      <c r="QA44" s="377"/>
      <c r="QB44" s="377"/>
      <c r="QC44" s="377"/>
      <c r="QD44" s="377"/>
      <c r="QE44" s="377"/>
      <c r="QF44" s="377"/>
      <c r="QG44" s="377"/>
      <c r="QH44" s="377"/>
      <c r="QI44" s="377"/>
      <c r="QJ44" s="377"/>
      <c r="QK44" s="377"/>
      <c r="QL44" s="377"/>
      <c r="QM44" s="377"/>
      <c r="QN44" s="377"/>
      <c r="QO44" s="377"/>
      <c r="QP44" s="377"/>
      <c r="QQ44" s="377"/>
      <c r="QR44" s="377"/>
      <c r="QS44" s="377"/>
      <c r="QT44" s="377"/>
      <c r="QU44" s="377"/>
      <c r="QV44" s="377"/>
      <c r="QW44" s="377"/>
      <c r="QX44" s="377"/>
      <c r="QY44" s="377"/>
      <c r="QZ44" s="377"/>
      <c r="RA44" s="377"/>
      <c r="RB44" s="377"/>
      <c r="RC44" s="377"/>
      <c r="RD44" s="377"/>
      <c r="RE44" s="377"/>
      <c r="RF44" s="377"/>
      <c r="RG44" s="377"/>
      <c r="RH44" s="377"/>
      <c r="RI44" s="377"/>
      <c r="RJ44" s="377"/>
      <c r="RK44" s="377"/>
      <c r="RL44" s="377"/>
      <c r="RM44" s="377"/>
      <c r="RN44" s="377"/>
      <c r="RO44" s="377"/>
      <c r="RP44" s="377"/>
      <c r="RQ44" s="377"/>
      <c r="RR44" s="377"/>
      <c r="RS44" s="377"/>
      <c r="RT44" s="377"/>
      <c r="RU44" s="377"/>
      <c r="RV44" s="377"/>
      <c r="RW44" s="377"/>
      <c r="RX44" s="377"/>
      <c r="RY44" s="377"/>
      <c r="RZ44" s="377"/>
      <c r="SA44" s="377"/>
      <c r="SB44" s="377"/>
      <c r="SC44" s="377"/>
      <c r="SD44" s="377"/>
      <c r="SE44" s="377"/>
      <c r="SF44" s="377"/>
      <c r="SG44" s="377"/>
      <c r="SH44" s="377"/>
      <c r="SI44" s="377"/>
      <c r="SJ44" s="377"/>
      <c r="SK44" s="377"/>
      <c r="SL44" s="377"/>
      <c r="SM44" s="377"/>
      <c r="SN44" s="377"/>
      <c r="SO44" s="377"/>
      <c r="SP44" s="377"/>
      <c r="SQ44" s="377"/>
      <c r="SR44" s="377"/>
      <c r="SS44" s="377"/>
      <c r="ST44" s="377"/>
      <c r="SU44" s="377"/>
      <c r="SV44" s="377"/>
      <c r="SW44" s="377"/>
      <c r="SX44" s="377"/>
      <c r="SY44" s="377"/>
      <c r="SZ44" s="377"/>
      <c r="TA44" s="377"/>
      <c r="TB44" s="377"/>
      <c r="TC44" s="377"/>
      <c r="TD44" s="377"/>
      <c r="TE44" s="377"/>
      <c r="TF44" s="377"/>
      <c r="TG44" s="377"/>
      <c r="TH44" s="377"/>
      <c r="TI44" s="377"/>
      <c r="TJ44" s="377"/>
      <c r="TK44" s="377"/>
      <c r="TL44" s="377"/>
      <c r="TM44" s="377"/>
      <c r="TN44" s="377"/>
      <c r="TO44" s="377"/>
      <c r="TP44" s="377"/>
      <c r="TQ44" s="377"/>
      <c r="TR44" s="377"/>
      <c r="TS44" s="377"/>
      <c r="TT44" s="377"/>
      <c r="TU44" s="377"/>
      <c r="TV44" s="377"/>
      <c r="TW44" s="377"/>
      <c r="TX44" s="377"/>
      <c r="TY44" s="377"/>
      <c r="TZ44" s="377"/>
      <c r="UA44" s="377"/>
      <c r="UB44" s="377"/>
      <c r="UC44" s="377"/>
      <c r="UD44" s="377"/>
      <c r="UE44" s="377"/>
      <c r="UF44" s="377"/>
      <c r="UG44" s="377"/>
      <c r="UH44" s="377"/>
      <c r="UI44" s="377"/>
      <c r="UJ44" s="377"/>
      <c r="UK44" s="377"/>
      <c r="UL44" s="377"/>
      <c r="UM44" s="377"/>
      <c r="UN44" s="377"/>
      <c r="UO44" s="377"/>
      <c r="UP44" s="377"/>
      <c r="UQ44" s="377"/>
      <c r="UR44" s="377"/>
      <c r="US44" s="377"/>
      <c r="UT44" s="377"/>
      <c r="UU44" s="377"/>
      <c r="UV44" s="377"/>
      <c r="UW44" s="377"/>
      <c r="UX44" s="377"/>
      <c r="UY44" s="377"/>
      <c r="UZ44" s="377"/>
      <c r="VA44" s="377"/>
      <c r="VB44" s="377"/>
      <c r="VC44" s="377"/>
      <c r="VD44" s="377"/>
      <c r="VE44" s="377"/>
      <c r="VF44" s="377"/>
      <c r="VG44" s="377"/>
      <c r="VH44" s="377"/>
      <c r="VI44" s="377"/>
      <c r="VJ44" s="377"/>
      <c r="VK44" s="377"/>
      <c r="VL44" s="377"/>
      <c r="VM44" s="377"/>
      <c r="VN44" s="377"/>
      <c r="VO44" s="377"/>
      <c r="VP44" s="377"/>
      <c r="VQ44" s="377"/>
      <c r="VR44" s="377"/>
      <c r="VS44" s="377"/>
      <c r="VT44" s="377"/>
      <c r="VU44" s="377"/>
      <c r="VV44" s="377"/>
      <c r="VW44" s="377"/>
      <c r="VX44" s="377"/>
      <c r="VY44" s="377"/>
      <c r="VZ44" s="377"/>
      <c r="WA44" s="377"/>
      <c r="WB44" s="377"/>
      <c r="WC44" s="377"/>
      <c r="WD44" s="377"/>
      <c r="WE44" s="377"/>
      <c r="WF44" s="377"/>
      <c r="WG44" s="377"/>
      <c r="WH44" s="377"/>
      <c r="WI44" s="377"/>
      <c r="WJ44" s="377"/>
      <c r="WK44" s="377"/>
      <c r="WL44" s="377"/>
      <c r="WM44" s="377"/>
      <c r="WN44" s="377"/>
      <c r="WO44" s="377"/>
      <c r="WP44" s="377"/>
      <c r="WQ44" s="377"/>
      <c r="WR44" s="377"/>
      <c r="WS44" s="377"/>
      <c r="WT44" s="377"/>
      <c r="WU44" s="377"/>
      <c r="WV44" s="377"/>
      <c r="WW44" s="377"/>
      <c r="WX44" s="377"/>
      <c r="WY44" s="377"/>
      <c r="WZ44" s="377"/>
      <c r="XA44" s="377"/>
      <c r="XB44" s="377"/>
      <c r="XC44" s="377"/>
      <c r="XD44" s="377"/>
      <c r="XE44" s="377"/>
      <c r="XF44" s="377"/>
      <c r="XG44" s="377"/>
      <c r="XH44" s="377"/>
      <c r="XI44" s="377"/>
      <c r="XJ44" s="377"/>
      <c r="XK44" s="377"/>
      <c r="XL44" s="377"/>
      <c r="XM44" s="377"/>
      <c r="XN44" s="377"/>
      <c r="XO44" s="377"/>
      <c r="XP44" s="377"/>
      <c r="XQ44" s="377"/>
      <c r="XR44" s="377"/>
      <c r="XS44" s="377"/>
      <c r="XT44" s="377"/>
      <c r="XU44" s="377"/>
      <c r="XV44" s="377"/>
      <c r="XW44" s="377"/>
      <c r="XX44" s="377"/>
      <c r="XY44" s="377"/>
      <c r="XZ44" s="377"/>
      <c r="YA44" s="377"/>
      <c r="YB44" s="377"/>
      <c r="YC44" s="377"/>
      <c r="YD44" s="377"/>
      <c r="YE44" s="377"/>
      <c r="YF44" s="377"/>
      <c r="YG44" s="377"/>
      <c r="YH44" s="377"/>
      <c r="YI44" s="377"/>
      <c r="YJ44" s="377"/>
      <c r="YK44" s="377"/>
      <c r="YL44" s="377"/>
      <c r="YM44" s="377"/>
      <c r="YN44" s="377"/>
      <c r="YO44" s="377"/>
      <c r="YP44" s="377"/>
      <c r="YQ44" s="377"/>
      <c r="YR44" s="377"/>
      <c r="YS44" s="377"/>
      <c r="YT44" s="377"/>
      <c r="YU44" s="377"/>
      <c r="YV44" s="377"/>
      <c r="YW44" s="377"/>
      <c r="YX44" s="377"/>
      <c r="YY44" s="377"/>
      <c r="YZ44" s="377"/>
      <c r="ZA44" s="377"/>
      <c r="ZB44" s="377"/>
      <c r="ZC44" s="377"/>
      <c r="ZD44" s="377"/>
      <c r="ZE44" s="377"/>
      <c r="ZF44" s="377"/>
      <c r="ZG44" s="377"/>
      <c r="ZH44" s="377"/>
      <c r="ZI44" s="377"/>
      <c r="ZJ44" s="377"/>
      <c r="ZK44" s="377"/>
      <c r="ZL44" s="377"/>
      <c r="ZM44" s="377"/>
      <c r="ZN44" s="377"/>
      <c r="ZO44" s="377"/>
      <c r="ZP44" s="377"/>
      <c r="ZQ44" s="377"/>
      <c r="ZR44" s="377"/>
      <c r="ZS44" s="377"/>
      <c r="ZT44" s="377"/>
      <c r="ZU44" s="377"/>
      <c r="ZV44" s="377"/>
      <c r="ZW44" s="377"/>
      <c r="ZX44" s="377"/>
      <c r="ZY44" s="377"/>
      <c r="ZZ44" s="377"/>
      <c r="AAA44" s="377"/>
      <c r="AAB44" s="377"/>
      <c r="AAC44" s="377"/>
      <c r="AAD44" s="377"/>
      <c r="AAE44" s="377"/>
      <c r="AAF44" s="377"/>
      <c r="AAG44" s="377"/>
      <c r="AAH44" s="377"/>
      <c r="AAI44" s="377"/>
      <c r="AAJ44" s="377"/>
      <c r="AAK44" s="377"/>
      <c r="AAL44" s="377"/>
      <c r="AAM44" s="377"/>
      <c r="AAN44" s="377"/>
      <c r="AAO44" s="377"/>
      <c r="AAP44" s="377"/>
      <c r="AAQ44" s="377"/>
      <c r="AAR44" s="377"/>
      <c r="AAS44" s="377"/>
      <c r="AAT44" s="377"/>
      <c r="AAU44" s="377"/>
      <c r="AAV44" s="377"/>
      <c r="AAW44" s="377"/>
      <c r="AAX44" s="377"/>
      <c r="AAY44" s="377"/>
      <c r="AAZ44" s="377"/>
      <c r="ABA44" s="377"/>
      <c r="ABB44" s="377"/>
      <c r="ABC44" s="377"/>
      <c r="ABD44" s="377"/>
      <c r="ABE44" s="377"/>
      <c r="ABF44" s="377"/>
      <c r="ABG44" s="377"/>
      <c r="ABH44" s="377"/>
      <c r="ABI44" s="377"/>
      <c r="ABJ44" s="377"/>
      <c r="ABK44" s="377"/>
      <c r="ABL44" s="377"/>
      <c r="ABM44" s="377"/>
      <c r="ABN44" s="377"/>
      <c r="ABO44" s="377"/>
      <c r="ABP44" s="377"/>
      <c r="ABQ44" s="377"/>
      <c r="ABR44" s="377"/>
      <c r="ABS44" s="377"/>
      <c r="ABT44" s="377"/>
      <c r="ABU44" s="377"/>
      <c r="ABV44" s="377"/>
      <c r="ABW44" s="377"/>
      <c r="ABX44" s="377"/>
      <c r="ABY44" s="377"/>
      <c r="ABZ44" s="377"/>
      <c r="ACA44" s="377"/>
      <c r="ACB44" s="377"/>
      <c r="ACC44" s="377"/>
      <c r="ACD44" s="377"/>
      <c r="ACE44" s="377"/>
      <c r="ACF44" s="377"/>
      <c r="ACG44" s="377"/>
      <c r="ACH44" s="377"/>
      <c r="ACI44" s="377"/>
      <c r="ACJ44" s="377"/>
      <c r="ACK44" s="377"/>
      <c r="ACL44" s="377"/>
      <c r="ACM44" s="377"/>
      <c r="ACN44" s="377"/>
      <c r="ACO44" s="377"/>
      <c r="ACP44" s="377"/>
      <c r="ACQ44" s="377"/>
      <c r="ACR44" s="377"/>
      <c r="ACS44" s="377"/>
      <c r="ACT44" s="377"/>
      <c r="ACU44" s="377"/>
      <c r="ACV44" s="377"/>
      <c r="ACW44" s="377"/>
      <c r="ACX44" s="377"/>
      <c r="ACY44" s="377"/>
      <c r="ACZ44" s="377"/>
      <c r="ADA44" s="377"/>
      <c r="ADB44" s="377"/>
      <c r="ADC44" s="377"/>
      <c r="ADD44" s="377"/>
      <c r="ADE44" s="377"/>
      <c r="ADF44" s="377"/>
      <c r="ADG44" s="377"/>
      <c r="ADH44" s="377"/>
      <c r="ADI44" s="377"/>
      <c r="ADJ44" s="377"/>
      <c r="ADK44" s="377"/>
      <c r="ADL44" s="377"/>
      <c r="ADM44" s="377"/>
      <c r="ADN44" s="377"/>
      <c r="ADO44" s="377"/>
      <c r="ADP44" s="377"/>
      <c r="ADQ44" s="377"/>
      <c r="ADR44" s="377"/>
      <c r="ADS44" s="377"/>
      <c r="ADT44" s="377"/>
      <c r="ADU44" s="377"/>
      <c r="ADV44" s="377"/>
      <c r="ADW44" s="377"/>
      <c r="ADX44" s="377"/>
      <c r="ADY44" s="377"/>
      <c r="ADZ44" s="377"/>
      <c r="AEA44" s="377"/>
      <c r="AEB44" s="377"/>
      <c r="AEC44" s="377"/>
      <c r="AED44" s="377"/>
      <c r="AEE44" s="377"/>
      <c r="AEF44" s="377"/>
      <c r="AEG44" s="377"/>
      <c r="AEH44" s="377"/>
      <c r="AEI44" s="377"/>
      <c r="AEJ44" s="377"/>
      <c r="AEK44" s="377"/>
      <c r="AEL44" s="377"/>
      <c r="AEM44" s="377"/>
      <c r="AEN44" s="377"/>
      <c r="AEO44" s="377"/>
      <c r="AEP44" s="377"/>
      <c r="AEQ44" s="377"/>
      <c r="AER44" s="377"/>
      <c r="AES44" s="377"/>
      <c r="AET44" s="377"/>
      <c r="AEU44" s="377"/>
      <c r="AEV44" s="377"/>
      <c r="AEW44" s="377"/>
      <c r="AEX44" s="377"/>
      <c r="AEY44" s="377"/>
      <c r="AEZ44" s="377"/>
      <c r="AFA44" s="377"/>
      <c r="AFB44" s="377"/>
      <c r="AFC44" s="377"/>
      <c r="AFD44" s="377"/>
      <c r="AFE44" s="377"/>
      <c r="AFF44" s="377"/>
      <c r="AFG44" s="377"/>
      <c r="AFH44" s="377"/>
      <c r="AFI44" s="377"/>
      <c r="AFJ44" s="377"/>
      <c r="AFK44" s="377"/>
      <c r="AFL44" s="377"/>
      <c r="AFM44" s="377"/>
      <c r="AFN44" s="377"/>
      <c r="AFO44" s="377"/>
      <c r="AFP44" s="377"/>
      <c r="AFQ44" s="377"/>
      <c r="AFR44" s="377"/>
      <c r="AFS44" s="377"/>
      <c r="AFT44" s="377"/>
      <c r="AFU44" s="377"/>
      <c r="AFV44" s="377"/>
      <c r="AFW44" s="377"/>
      <c r="AFX44" s="377"/>
      <c r="AFY44" s="377"/>
      <c r="AFZ44" s="377"/>
      <c r="AGA44" s="377"/>
      <c r="AGB44" s="377"/>
      <c r="AGC44" s="377"/>
      <c r="AGD44" s="377"/>
      <c r="AGE44" s="377"/>
      <c r="AGF44" s="377"/>
      <c r="AGG44" s="377"/>
      <c r="AGH44" s="377"/>
      <c r="AGI44" s="377"/>
      <c r="AGJ44" s="377"/>
      <c r="AGK44" s="377"/>
      <c r="AGL44" s="377"/>
      <c r="AGM44" s="377"/>
      <c r="AGN44" s="377"/>
      <c r="AGO44" s="377"/>
      <c r="AGP44" s="377"/>
      <c r="AGQ44" s="377"/>
      <c r="AGR44" s="377"/>
      <c r="AGS44" s="377"/>
      <c r="AGT44" s="377"/>
      <c r="AGU44" s="377"/>
      <c r="AGV44" s="377"/>
      <c r="AGW44" s="377"/>
      <c r="AGX44" s="377"/>
      <c r="AGY44" s="377"/>
      <c r="AGZ44" s="377"/>
      <c r="AHA44" s="377"/>
      <c r="AHB44" s="377"/>
      <c r="AHC44" s="377"/>
      <c r="AHD44" s="377"/>
      <c r="AHE44" s="377"/>
      <c r="AHF44" s="377"/>
      <c r="AHG44" s="377"/>
      <c r="AHH44" s="377"/>
      <c r="AHI44" s="377"/>
      <c r="AHJ44" s="377"/>
      <c r="AHK44" s="377"/>
      <c r="AHL44" s="377"/>
      <c r="AHM44" s="377"/>
      <c r="AHN44" s="377"/>
      <c r="AHO44" s="377"/>
      <c r="AHP44" s="377"/>
      <c r="AHQ44" s="377"/>
      <c r="AHR44" s="377"/>
      <c r="AHS44" s="377"/>
      <c r="AHT44" s="377"/>
      <c r="AHU44" s="377"/>
      <c r="AHV44" s="377"/>
      <c r="AHW44" s="377"/>
      <c r="AHX44" s="377"/>
      <c r="AHY44" s="377"/>
      <c r="AHZ44" s="377"/>
      <c r="AIA44" s="377"/>
      <c r="AIB44" s="377"/>
      <c r="AIC44" s="377"/>
      <c r="AID44" s="377"/>
      <c r="AIE44" s="377"/>
      <c r="AIF44" s="377"/>
      <c r="AIG44" s="377"/>
      <c r="AIH44" s="377"/>
      <c r="AII44" s="377"/>
      <c r="AIJ44" s="377"/>
      <c r="AIK44" s="377"/>
      <c r="AIL44" s="377"/>
      <c r="AIM44" s="377"/>
      <c r="AIN44" s="377"/>
      <c r="AIO44" s="377"/>
      <c r="AIP44" s="377"/>
      <c r="AIQ44" s="377"/>
      <c r="AIR44" s="377"/>
      <c r="AIS44" s="377"/>
      <c r="AIT44" s="377"/>
      <c r="AIU44" s="377"/>
      <c r="AIV44" s="377"/>
      <c r="AIW44" s="377"/>
      <c r="AIX44" s="377"/>
      <c r="AIY44" s="377"/>
      <c r="AIZ44" s="377"/>
      <c r="AJA44" s="377"/>
      <c r="AJB44" s="377"/>
      <c r="AJC44" s="377"/>
      <c r="AJD44" s="377"/>
      <c r="AJE44" s="377"/>
      <c r="AJF44" s="377"/>
      <c r="AJG44" s="377"/>
      <c r="AJH44" s="377"/>
      <c r="AJI44" s="377"/>
      <c r="AJJ44" s="377"/>
      <c r="AJK44" s="377"/>
      <c r="AJL44" s="377"/>
      <c r="AJM44" s="377"/>
      <c r="AJN44" s="377"/>
      <c r="AJO44" s="377"/>
      <c r="AJP44" s="377"/>
      <c r="AJQ44" s="377"/>
      <c r="AJR44" s="377"/>
      <c r="AJS44" s="377"/>
      <c r="AJT44" s="377"/>
      <c r="AJU44" s="377"/>
      <c r="AJV44" s="377"/>
      <c r="AJW44" s="377"/>
      <c r="AJX44" s="377"/>
      <c r="AJY44" s="377"/>
      <c r="AJZ44" s="377"/>
      <c r="AKA44" s="377"/>
      <c r="AKB44" s="377"/>
      <c r="AKC44" s="377"/>
      <c r="AKD44" s="377"/>
      <c r="AKE44" s="377"/>
      <c r="AKF44" s="377"/>
      <c r="AKG44" s="377"/>
      <c r="AKH44" s="377"/>
      <c r="AKI44" s="377"/>
      <c r="AKJ44" s="377"/>
      <c r="AKK44" s="377"/>
      <c r="AKL44" s="377"/>
      <c r="AKM44" s="377"/>
      <c r="AKN44" s="377"/>
      <c r="AKO44" s="377"/>
      <c r="AKP44" s="377"/>
      <c r="AKQ44" s="377"/>
      <c r="AKR44" s="377"/>
      <c r="AKS44" s="377"/>
      <c r="AKT44" s="377"/>
      <c r="AKU44" s="377"/>
      <c r="AKV44" s="377"/>
      <c r="AKW44" s="377"/>
      <c r="AKX44" s="377"/>
      <c r="AKY44" s="377"/>
      <c r="AKZ44" s="377"/>
      <c r="ALA44" s="377"/>
      <c r="ALB44" s="377"/>
      <c r="ALC44" s="377"/>
      <c r="ALD44" s="377"/>
      <c r="ALE44" s="377"/>
      <c r="ALF44" s="377"/>
      <c r="ALG44" s="377"/>
      <c r="ALH44" s="377"/>
      <c r="ALI44" s="377"/>
      <c r="ALJ44" s="377"/>
      <c r="ALK44" s="377"/>
      <c r="ALL44" s="377"/>
      <c r="ALM44" s="377"/>
      <c r="ALN44" s="377"/>
      <c r="ALO44" s="377"/>
      <c r="ALP44" s="377"/>
      <c r="ALQ44" s="377"/>
      <c r="ALR44" s="377"/>
      <c r="ALS44" s="377"/>
      <c r="ALT44" s="377"/>
      <c r="ALU44" s="377"/>
      <c r="ALV44" s="377"/>
      <c r="ALW44" s="377"/>
      <c r="ALX44" s="377"/>
      <c r="ALY44" s="377"/>
      <c r="ALZ44" s="377"/>
      <c r="AMA44" s="377"/>
      <c r="AMB44" s="377"/>
      <c r="AMC44" s="377"/>
      <c r="AMD44" s="377"/>
      <c r="AME44" s="377"/>
      <c r="AMF44" s="377"/>
      <c r="AMG44" s="377"/>
      <c r="AMH44" s="377"/>
      <c r="AMI44" s="377"/>
      <c r="AMJ44" s="377"/>
      <c r="AMK44" s="377"/>
      <c r="AML44" s="377"/>
      <c r="AMM44" s="377"/>
      <c r="AMN44" s="377"/>
      <c r="AMO44" s="377"/>
      <c r="AMP44" s="377"/>
      <c r="AMQ44" s="377"/>
      <c r="AMR44" s="377"/>
      <c r="AMS44" s="377"/>
      <c r="AMT44" s="377"/>
      <c r="AMU44" s="377"/>
      <c r="AMV44" s="377"/>
      <c r="AMW44" s="377"/>
      <c r="AMX44" s="377"/>
      <c r="AMY44" s="377"/>
      <c r="AMZ44" s="377"/>
      <c r="ANA44" s="377"/>
      <c r="ANB44" s="377"/>
      <c r="ANC44" s="377"/>
      <c r="AND44" s="377"/>
      <c r="ANE44" s="377"/>
      <c r="ANF44" s="377"/>
      <c r="ANG44" s="377"/>
      <c r="ANH44" s="377"/>
      <c r="ANI44" s="377"/>
      <c r="ANJ44" s="377"/>
      <c r="ANK44" s="377"/>
      <c r="ANL44" s="377"/>
      <c r="ANM44" s="377"/>
      <c r="ANN44" s="377"/>
      <c r="ANO44" s="377"/>
      <c r="ANP44" s="377"/>
      <c r="ANQ44" s="377"/>
      <c r="ANR44" s="377"/>
      <c r="ANS44" s="377"/>
      <c r="ANT44" s="377"/>
      <c r="ANU44" s="377"/>
      <c r="ANV44" s="377"/>
      <c r="ANW44" s="377"/>
      <c r="ANX44" s="377"/>
      <c r="ANY44" s="377"/>
      <c r="ANZ44" s="377"/>
      <c r="AOA44" s="377"/>
      <c r="AOB44" s="377"/>
      <c r="AOC44" s="377"/>
      <c r="AOD44" s="377"/>
      <c r="AOE44" s="377"/>
      <c r="AOF44" s="377"/>
      <c r="AOG44" s="377"/>
      <c r="AOH44" s="377"/>
      <c r="AOI44" s="377"/>
      <c r="AOJ44" s="377"/>
      <c r="AOK44" s="377"/>
      <c r="AOL44" s="377"/>
      <c r="AOM44" s="377"/>
      <c r="AON44" s="377"/>
      <c r="AOO44" s="377"/>
      <c r="AOP44" s="377"/>
      <c r="AOQ44" s="377"/>
      <c r="AOR44" s="377"/>
      <c r="AOS44" s="377"/>
      <c r="AOT44" s="377"/>
      <c r="AOU44" s="377"/>
      <c r="AOV44" s="377"/>
      <c r="AOW44" s="377"/>
      <c r="AOX44" s="377"/>
      <c r="AOY44" s="377"/>
      <c r="AOZ44" s="377"/>
      <c r="APA44" s="377"/>
      <c r="APB44" s="377"/>
      <c r="APC44" s="377"/>
      <c r="APD44" s="377"/>
      <c r="APE44" s="377"/>
      <c r="APF44" s="377"/>
      <c r="APG44" s="377"/>
      <c r="APH44" s="377"/>
      <c r="API44" s="377"/>
      <c r="APJ44" s="377"/>
      <c r="APK44" s="377"/>
      <c r="APL44" s="377"/>
      <c r="APM44" s="377"/>
      <c r="APN44" s="377"/>
      <c r="APO44" s="377"/>
      <c r="APP44" s="377"/>
      <c r="APQ44" s="377"/>
      <c r="APR44" s="377"/>
      <c r="APS44" s="377"/>
      <c r="APT44" s="377"/>
      <c r="APU44" s="377"/>
      <c r="APV44" s="377"/>
      <c r="APW44" s="377"/>
      <c r="APX44" s="377"/>
      <c r="APY44" s="377"/>
      <c r="APZ44" s="377"/>
      <c r="AQA44" s="377"/>
      <c r="AQB44" s="377"/>
      <c r="AQC44" s="377"/>
      <c r="AQD44" s="377"/>
      <c r="AQE44" s="377"/>
      <c r="AQF44" s="377"/>
      <c r="AQG44" s="377"/>
      <c r="AQH44" s="377"/>
      <c r="AQI44" s="377"/>
      <c r="AQJ44" s="377"/>
      <c r="AQK44" s="377"/>
      <c r="AQL44" s="377"/>
      <c r="AQM44" s="377"/>
      <c r="AQN44" s="377"/>
      <c r="AQO44" s="377"/>
      <c r="AQP44" s="377"/>
      <c r="AQQ44" s="377"/>
      <c r="AQR44" s="377"/>
      <c r="AQS44" s="377"/>
      <c r="AQT44" s="377"/>
      <c r="AQU44" s="377"/>
      <c r="AQV44" s="377"/>
      <c r="AQW44" s="377"/>
      <c r="AQX44" s="377"/>
      <c r="AQY44" s="377"/>
      <c r="AQZ44" s="377"/>
      <c r="ARA44" s="377"/>
      <c r="ARB44" s="377"/>
      <c r="ARC44" s="377"/>
      <c r="ARD44" s="377"/>
      <c r="ARE44" s="377"/>
      <c r="ARF44" s="377"/>
      <c r="ARG44" s="377"/>
      <c r="ARH44" s="377"/>
      <c r="ARI44" s="377"/>
      <c r="ARJ44" s="377"/>
      <c r="ARK44" s="377"/>
      <c r="ARL44" s="377"/>
      <c r="ARM44" s="377"/>
      <c r="ARN44" s="377"/>
      <c r="ARO44" s="377"/>
      <c r="ARP44" s="377"/>
      <c r="ARQ44" s="377"/>
      <c r="ARR44" s="377"/>
      <c r="ARS44" s="377"/>
      <c r="ART44" s="377"/>
      <c r="ARU44" s="377"/>
      <c r="ARV44" s="377"/>
      <c r="ARW44" s="377"/>
      <c r="ARX44" s="377"/>
      <c r="ARY44" s="377"/>
      <c r="ARZ44" s="377"/>
      <c r="ASA44" s="377"/>
      <c r="ASB44" s="377"/>
      <c r="ASC44" s="377"/>
      <c r="ASD44" s="377"/>
      <c r="ASE44" s="377"/>
      <c r="ASF44" s="377"/>
      <c r="ASG44" s="377"/>
      <c r="ASH44" s="377"/>
      <c r="ASI44" s="377"/>
      <c r="ASJ44" s="377"/>
      <c r="ASK44" s="377"/>
      <c r="ASL44" s="377"/>
      <c r="ASM44" s="377"/>
      <c r="ASN44" s="377"/>
      <c r="ASO44" s="377"/>
      <c r="ASP44" s="377"/>
      <c r="ASQ44" s="377"/>
      <c r="ASR44" s="377"/>
      <c r="ASS44" s="377"/>
      <c r="AST44" s="377"/>
      <c r="ASU44" s="377"/>
      <c r="ASV44" s="377"/>
      <c r="ASW44" s="377"/>
      <c r="ASX44" s="377"/>
      <c r="ASY44" s="377"/>
      <c r="ASZ44" s="377"/>
      <c r="ATA44" s="377"/>
      <c r="ATB44" s="377"/>
      <c r="ATC44" s="377"/>
      <c r="ATD44" s="377"/>
      <c r="ATE44" s="377"/>
      <c r="ATF44" s="377"/>
      <c r="ATG44" s="377"/>
      <c r="ATH44" s="377"/>
      <c r="ATI44" s="377"/>
      <c r="ATJ44" s="377"/>
      <c r="ATK44" s="377"/>
      <c r="ATL44" s="377"/>
      <c r="ATM44" s="377"/>
      <c r="ATN44" s="377"/>
      <c r="ATO44" s="377"/>
      <c r="ATP44" s="377"/>
      <c r="ATQ44" s="377"/>
      <c r="ATR44" s="377"/>
      <c r="ATS44" s="377"/>
      <c r="ATT44" s="377"/>
      <c r="ATU44" s="377"/>
      <c r="ATV44" s="377"/>
      <c r="ATW44" s="377"/>
      <c r="ATX44" s="377"/>
      <c r="ATY44" s="377"/>
      <c r="ATZ44" s="377"/>
      <c r="AUA44" s="377"/>
      <c r="AUB44" s="377"/>
      <c r="AUC44" s="377"/>
      <c r="AUD44" s="377"/>
      <c r="AUE44" s="377"/>
      <c r="AUF44" s="377"/>
      <c r="AUG44" s="377"/>
      <c r="AUH44" s="377"/>
      <c r="AUI44" s="377"/>
      <c r="AUJ44" s="377"/>
      <c r="AUK44" s="377"/>
      <c r="AUL44" s="377"/>
      <c r="AUM44" s="377"/>
      <c r="AUN44" s="377"/>
      <c r="AUO44" s="377"/>
      <c r="AUP44" s="377"/>
      <c r="AUQ44" s="377"/>
      <c r="AUR44" s="377"/>
      <c r="AUS44" s="377"/>
      <c r="AUT44" s="377"/>
      <c r="AUU44" s="377"/>
      <c r="AUV44" s="377"/>
      <c r="AUW44" s="377"/>
      <c r="AUX44" s="377"/>
      <c r="AUY44" s="377"/>
      <c r="AUZ44" s="377"/>
      <c r="AVA44" s="377"/>
      <c r="AVB44" s="377"/>
      <c r="AVC44" s="377"/>
      <c r="AVD44" s="377"/>
      <c r="AVE44" s="377"/>
      <c r="AVF44" s="377"/>
      <c r="AVG44" s="377"/>
      <c r="AVH44" s="377"/>
      <c r="AVI44" s="377"/>
      <c r="AVJ44" s="377"/>
      <c r="AVK44" s="377"/>
      <c r="AVL44" s="377"/>
      <c r="AVM44" s="377"/>
      <c r="AVN44" s="377"/>
      <c r="AVO44" s="377"/>
      <c r="AVP44" s="377"/>
      <c r="AVQ44" s="377"/>
      <c r="AVR44" s="377"/>
      <c r="AVS44" s="377"/>
      <c r="AVT44" s="377"/>
      <c r="AVU44" s="377"/>
      <c r="AVV44" s="377"/>
      <c r="AVW44" s="377"/>
      <c r="AVX44" s="377"/>
      <c r="AVY44" s="377"/>
      <c r="AVZ44" s="377"/>
      <c r="AWA44" s="377"/>
      <c r="AWB44" s="377"/>
      <c r="AWC44" s="377"/>
      <c r="AWD44" s="377"/>
      <c r="AWE44" s="377"/>
      <c r="AWF44" s="377"/>
      <c r="AWG44" s="377"/>
      <c r="AWH44" s="377"/>
      <c r="AWI44" s="377"/>
      <c r="AWJ44" s="377"/>
      <c r="AWK44" s="377"/>
      <c r="AWL44" s="377"/>
      <c r="AWM44" s="377"/>
      <c r="AWN44" s="377"/>
      <c r="AWO44" s="377"/>
      <c r="AWP44" s="377"/>
      <c r="AWQ44" s="377"/>
      <c r="AWR44" s="377"/>
      <c r="AWS44" s="377"/>
      <c r="AWT44" s="377"/>
      <c r="AWU44" s="377"/>
      <c r="AWV44" s="377"/>
      <c r="AWW44" s="377"/>
      <c r="AWX44" s="377"/>
      <c r="AWY44" s="377"/>
      <c r="AWZ44" s="377"/>
      <c r="AXA44" s="377"/>
      <c r="AXB44" s="377"/>
      <c r="AXC44" s="377"/>
      <c r="AXD44" s="377"/>
      <c r="AXE44" s="377"/>
      <c r="AXF44" s="377"/>
      <c r="AXG44" s="377"/>
      <c r="AXH44" s="377"/>
      <c r="AXI44" s="377"/>
      <c r="AXJ44" s="377"/>
      <c r="AXK44" s="377"/>
      <c r="AXL44" s="377"/>
      <c r="AXM44" s="377"/>
      <c r="AXN44" s="377"/>
      <c r="AXO44" s="377"/>
      <c r="AXP44" s="377"/>
      <c r="AXQ44" s="377"/>
      <c r="AXR44" s="377"/>
      <c r="AXS44" s="377"/>
      <c r="AXT44" s="377"/>
      <c r="AXU44" s="377"/>
      <c r="AXV44" s="377"/>
      <c r="AXW44" s="377"/>
      <c r="AXX44" s="377"/>
      <c r="AXY44" s="377"/>
      <c r="AXZ44" s="377"/>
      <c r="AYA44" s="377"/>
      <c r="AYB44" s="377"/>
      <c r="AYC44" s="377"/>
      <c r="AYD44" s="377"/>
      <c r="AYE44" s="377"/>
      <c r="AYF44" s="377"/>
      <c r="AYG44" s="377"/>
      <c r="AYH44" s="377"/>
      <c r="AYI44" s="377"/>
      <c r="AYJ44" s="377"/>
      <c r="AYK44" s="377"/>
      <c r="AYL44" s="377"/>
      <c r="AYM44" s="377"/>
      <c r="AYN44" s="377"/>
      <c r="AYO44" s="377"/>
      <c r="AYP44" s="377"/>
      <c r="AYQ44" s="377"/>
      <c r="AYR44" s="377"/>
      <c r="AYS44" s="377"/>
      <c r="AYT44" s="377"/>
      <c r="AYU44" s="377"/>
      <c r="AYV44" s="377"/>
      <c r="AYW44" s="377"/>
      <c r="AYX44" s="377"/>
      <c r="AYY44" s="377"/>
      <c r="AYZ44" s="377"/>
      <c r="AZA44" s="377"/>
      <c r="AZB44" s="377"/>
      <c r="AZC44" s="377"/>
      <c r="AZD44" s="377"/>
      <c r="AZE44" s="377"/>
      <c r="AZF44" s="377"/>
      <c r="AZG44" s="377"/>
      <c r="AZH44" s="377"/>
      <c r="AZI44" s="377"/>
      <c r="AZJ44" s="377"/>
      <c r="AZK44" s="377"/>
      <c r="AZL44" s="377"/>
      <c r="AZM44" s="377"/>
      <c r="AZN44" s="377"/>
      <c r="AZO44" s="377"/>
      <c r="AZP44" s="377"/>
      <c r="AZQ44" s="377"/>
      <c r="AZR44" s="377"/>
      <c r="AZS44" s="377"/>
      <c r="AZT44" s="377"/>
      <c r="AZU44" s="377"/>
      <c r="AZV44" s="377"/>
      <c r="AZW44" s="377"/>
      <c r="AZX44" s="377"/>
      <c r="AZY44" s="377"/>
      <c r="AZZ44" s="377"/>
      <c r="BAA44" s="377"/>
      <c r="BAB44" s="377"/>
      <c r="BAC44" s="377"/>
      <c r="BAD44" s="377"/>
      <c r="BAE44" s="377"/>
      <c r="BAF44" s="377"/>
      <c r="BAG44" s="377"/>
      <c r="BAH44" s="377"/>
      <c r="BAI44" s="377"/>
      <c r="BAJ44" s="377"/>
      <c r="BAK44" s="377"/>
      <c r="BAL44" s="377"/>
      <c r="BAM44" s="377"/>
      <c r="BAN44" s="377"/>
      <c r="BAO44" s="377"/>
      <c r="BAP44" s="377"/>
      <c r="BAQ44" s="377"/>
      <c r="BAR44" s="377"/>
      <c r="BAS44" s="377"/>
      <c r="BAT44" s="377"/>
      <c r="BAU44" s="377"/>
      <c r="BAV44" s="377"/>
      <c r="BAW44" s="377"/>
      <c r="BAX44" s="377"/>
      <c r="BAY44" s="377"/>
      <c r="BAZ44" s="377"/>
      <c r="BBA44" s="377"/>
      <c r="BBB44" s="377"/>
      <c r="BBC44" s="377"/>
      <c r="BBD44" s="377"/>
      <c r="BBE44" s="377"/>
      <c r="BBF44" s="377"/>
      <c r="BBG44" s="377"/>
      <c r="BBH44" s="377"/>
      <c r="BBI44" s="377"/>
      <c r="BBJ44" s="377"/>
      <c r="BBK44" s="377"/>
      <c r="BBL44" s="377"/>
      <c r="BBM44" s="377"/>
      <c r="BBN44" s="377"/>
      <c r="BBO44" s="377"/>
      <c r="BBP44" s="377"/>
      <c r="BBQ44" s="377"/>
      <c r="BBR44" s="377"/>
      <c r="BBS44" s="377"/>
      <c r="BBT44" s="377"/>
      <c r="BBU44" s="377"/>
      <c r="BBV44" s="377"/>
      <c r="BBW44" s="377"/>
      <c r="BBX44" s="377"/>
      <c r="BBY44" s="377"/>
      <c r="BBZ44" s="377"/>
      <c r="BCA44" s="377"/>
      <c r="BCB44" s="377"/>
      <c r="BCC44" s="377"/>
      <c r="BCD44" s="377"/>
      <c r="BCE44" s="377"/>
      <c r="BCF44" s="377"/>
      <c r="BCG44" s="377"/>
      <c r="BCH44" s="377"/>
      <c r="BCI44" s="377"/>
      <c r="BCJ44" s="377"/>
      <c r="BCK44" s="377"/>
      <c r="BCL44" s="377"/>
      <c r="BCM44" s="377"/>
      <c r="BCN44" s="377"/>
      <c r="BCO44" s="377"/>
      <c r="BCP44" s="377"/>
      <c r="BCQ44" s="377"/>
      <c r="BCR44" s="377"/>
      <c r="BCS44" s="377"/>
      <c r="BCT44" s="377"/>
      <c r="BCU44" s="377"/>
      <c r="BCV44" s="377"/>
      <c r="BCW44" s="377"/>
      <c r="BCX44" s="377"/>
      <c r="BCY44" s="377"/>
      <c r="BCZ44" s="377"/>
      <c r="BDA44" s="377"/>
      <c r="BDB44" s="377"/>
      <c r="BDC44" s="377"/>
      <c r="BDD44" s="377"/>
      <c r="BDE44" s="377"/>
      <c r="BDF44" s="377"/>
      <c r="BDG44" s="377"/>
      <c r="BDH44" s="377"/>
      <c r="BDI44" s="377"/>
      <c r="BDJ44" s="377"/>
      <c r="BDK44" s="377"/>
      <c r="BDL44" s="377"/>
      <c r="BDM44" s="377"/>
      <c r="BDN44" s="377"/>
      <c r="BDO44" s="377"/>
      <c r="BDP44" s="377"/>
      <c r="BDQ44" s="377"/>
      <c r="BDR44" s="377"/>
      <c r="BDS44" s="377"/>
      <c r="BDT44" s="377"/>
      <c r="BDU44" s="377"/>
      <c r="BDV44" s="377"/>
      <c r="BDW44" s="377"/>
      <c r="BDX44" s="377"/>
      <c r="BDY44" s="377"/>
      <c r="BDZ44" s="377"/>
      <c r="BEA44" s="377"/>
      <c r="BEB44" s="377"/>
      <c r="BEC44" s="377"/>
      <c r="BED44" s="377"/>
      <c r="BEE44" s="377"/>
      <c r="BEF44" s="377"/>
      <c r="BEG44" s="377"/>
      <c r="BEH44" s="377"/>
      <c r="BEI44" s="377"/>
      <c r="BEJ44" s="377"/>
      <c r="BEK44" s="377"/>
      <c r="BEL44" s="377"/>
      <c r="BEM44" s="377"/>
      <c r="BEN44" s="377"/>
      <c r="BEO44" s="377"/>
      <c r="BEP44" s="377"/>
      <c r="BEQ44" s="377"/>
      <c r="BER44" s="377"/>
      <c r="BES44" s="377"/>
      <c r="BET44" s="377"/>
      <c r="BEU44" s="377"/>
      <c r="BEV44" s="377"/>
      <c r="BEW44" s="377"/>
      <c r="BEX44" s="377"/>
      <c r="BEY44" s="377"/>
      <c r="BEZ44" s="377"/>
      <c r="BFA44" s="377"/>
      <c r="BFB44" s="377"/>
      <c r="BFC44" s="377"/>
      <c r="BFD44" s="377"/>
      <c r="BFE44" s="377"/>
      <c r="BFF44" s="377"/>
      <c r="BFG44" s="377"/>
      <c r="BFH44" s="377"/>
      <c r="BFI44" s="377"/>
      <c r="BFJ44" s="377"/>
      <c r="BFK44" s="377"/>
      <c r="BFL44" s="377"/>
      <c r="BFM44" s="377"/>
      <c r="BFN44" s="377"/>
      <c r="BFO44" s="377"/>
      <c r="BFP44" s="377"/>
      <c r="BFQ44" s="377"/>
      <c r="BFR44" s="377"/>
      <c r="BFS44" s="377"/>
      <c r="BFT44" s="377"/>
      <c r="BFU44" s="377"/>
      <c r="BFV44" s="377"/>
      <c r="BFW44" s="377"/>
      <c r="BFX44" s="377"/>
      <c r="BFY44" s="377"/>
      <c r="BFZ44" s="377"/>
      <c r="BGA44" s="377"/>
      <c r="BGB44" s="377"/>
      <c r="BGC44" s="377"/>
      <c r="BGD44" s="377"/>
      <c r="BGE44" s="377"/>
      <c r="BGF44" s="377"/>
      <c r="BGG44" s="377"/>
      <c r="BGH44" s="377"/>
      <c r="BGI44" s="377"/>
      <c r="BGJ44" s="377"/>
      <c r="BGK44" s="377"/>
      <c r="BGL44" s="377"/>
      <c r="BGM44" s="377"/>
      <c r="BGN44" s="377"/>
      <c r="BGO44" s="377"/>
      <c r="BGP44" s="377"/>
      <c r="BGQ44" s="377"/>
      <c r="BGR44" s="377"/>
      <c r="BGS44" s="377"/>
      <c r="BGT44" s="377"/>
      <c r="BGU44" s="377"/>
      <c r="BGV44" s="377"/>
      <c r="BGW44" s="377"/>
      <c r="BGX44" s="377"/>
      <c r="BGY44" s="377"/>
      <c r="BGZ44" s="377"/>
      <c r="BHA44" s="377"/>
      <c r="BHB44" s="377"/>
      <c r="BHC44" s="377"/>
      <c r="BHD44" s="377"/>
      <c r="BHE44" s="377"/>
      <c r="BHF44" s="377"/>
      <c r="BHG44" s="377"/>
      <c r="BHH44" s="377"/>
      <c r="BHI44" s="377"/>
      <c r="BHJ44" s="377"/>
      <c r="BHK44" s="377"/>
      <c r="BHL44" s="377"/>
      <c r="BHM44" s="377"/>
      <c r="BHN44" s="377"/>
      <c r="BHO44" s="377"/>
      <c r="BHP44" s="377"/>
      <c r="BHQ44" s="377"/>
      <c r="BHR44" s="377"/>
      <c r="BHS44" s="377"/>
      <c r="BHT44" s="377"/>
      <c r="BHU44" s="377"/>
      <c r="BHV44" s="377"/>
      <c r="BHW44" s="377"/>
      <c r="BHX44" s="377"/>
      <c r="BHY44" s="377"/>
      <c r="BHZ44" s="377"/>
      <c r="BIA44" s="377"/>
      <c r="BIB44" s="377"/>
      <c r="BIC44" s="377"/>
      <c r="BID44" s="377"/>
      <c r="BIE44" s="377"/>
      <c r="BIF44" s="377"/>
      <c r="BIG44" s="377"/>
      <c r="BIH44" s="377"/>
      <c r="BII44" s="377"/>
      <c r="BIJ44" s="377"/>
      <c r="BIK44" s="377"/>
      <c r="BIL44" s="377"/>
      <c r="BIM44" s="377"/>
      <c r="BIN44" s="377"/>
      <c r="BIO44" s="377"/>
      <c r="BIP44" s="377"/>
      <c r="BIQ44" s="377"/>
      <c r="BIR44" s="377"/>
      <c r="BIS44" s="377"/>
      <c r="BIT44" s="377"/>
      <c r="BIU44" s="377"/>
      <c r="BIV44" s="377"/>
      <c r="BIW44" s="377"/>
      <c r="BIX44" s="377"/>
      <c r="BIY44" s="377"/>
      <c r="BIZ44" s="377"/>
      <c r="BJA44" s="377"/>
      <c r="BJB44" s="377"/>
      <c r="BJC44" s="377"/>
      <c r="BJD44" s="377"/>
      <c r="BJE44" s="377"/>
      <c r="BJF44" s="377"/>
      <c r="BJG44" s="377"/>
      <c r="BJH44" s="377"/>
      <c r="BJI44" s="377"/>
      <c r="BJJ44" s="377"/>
      <c r="BJK44" s="377"/>
      <c r="BJL44" s="377"/>
      <c r="BJM44" s="377"/>
      <c r="BJN44" s="377"/>
      <c r="BJO44" s="377"/>
      <c r="BJP44" s="377"/>
      <c r="BJQ44" s="377"/>
      <c r="BJR44" s="377"/>
      <c r="BJS44" s="377"/>
      <c r="BJT44" s="377"/>
      <c r="BJU44" s="377"/>
      <c r="BJV44" s="377"/>
      <c r="BJW44" s="377"/>
      <c r="BJX44" s="377"/>
      <c r="BJY44" s="377"/>
      <c r="BJZ44" s="377"/>
      <c r="BKA44" s="377"/>
      <c r="BKB44" s="377"/>
      <c r="BKC44" s="377"/>
      <c r="BKD44" s="377"/>
      <c r="BKE44" s="377"/>
      <c r="BKF44" s="377"/>
      <c r="BKG44" s="377"/>
      <c r="BKH44" s="377"/>
      <c r="BKI44" s="377"/>
      <c r="BKJ44" s="377"/>
      <c r="BKK44" s="377"/>
      <c r="BKL44" s="377"/>
      <c r="BKM44" s="377"/>
      <c r="BKN44" s="377"/>
      <c r="BKO44" s="377"/>
      <c r="BKP44" s="377"/>
      <c r="BKQ44" s="377"/>
      <c r="BKR44" s="377"/>
      <c r="BKS44" s="377"/>
      <c r="BKT44" s="377"/>
      <c r="BKU44" s="377"/>
      <c r="BKV44" s="377"/>
      <c r="BKW44" s="377"/>
      <c r="BKX44" s="377"/>
      <c r="BKY44" s="377"/>
      <c r="BKZ44" s="377"/>
      <c r="BLA44" s="377"/>
      <c r="BLB44" s="377"/>
      <c r="BLC44" s="377"/>
      <c r="BLD44" s="377"/>
      <c r="BLE44" s="377"/>
      <c r="BLF44" s="377"/>
      <c r="BLG44" s="377"/>
      <c r="BLH44" s="377"/>
      <c r="BLI44" s="377"/>
      <c r="BLJ44" s="377"/>
      <c r="BLK44" s="377"/>
      <c r="BLL44" s="377"/>
      <c r="BLM44" s="377"/>
      <c r="BLN44" s="377"/>
      <c r="BLO44" s="377"/>
      <c r="BLP44" s="377"/>
      <c r="BLQ44" s="377"/>
      <c r="BLR44" s="377"/>
      <c r="BLS44" s="377"/>
      <c r="BLT44" s="377"/>
      <c r="BLU44" s="377"/>
      <c r="BLV44" s="377"/>
      <c r="BLW44" s="377"/>
      <c r="BLX44" s="377"/>
      <c r="BLY44" s="377"/>
      <c r="BLZ44" s="377"/>
      <c r="BMA44" s="377"/>
      <c r="BMB44" s="377"/>
      <c r="BMC44" s="377"/>
      <c r="BMD44" s="377"/>
      <c r="BME44" s="377"/>
      <c r="BMF44" s="377"/>
      <c r="BMG44" s="377"/>
      <c r="BMH44" s="377"/>
      <c r="BMI44" s="377"/>
      <c r="BMJ44" s="377"/>
      <c r="BMK44" s="377"/>
      <c r="BML44" s="377"/>
      <c r="BMM44" s="377"/>
      <c r="BMN44" s="377"/>
      <c r="BMO44" s="377"/>
      <c r="BMP44" s="377"/>
      <c r="BMQ44" s="377"/>
      <c r="BMR44" s="377"/>
      <c r="BMS44" s="377"/>
      <c r="BMT44" s="377"/>
      <c r="BMU44" s="377"/>
      <c r="BMV44" s="377"/>
      <c r="BMW44" s="377"/>
      <c r="BMX44" s="377"/>
      <c r="BMY44" s="377"/>
      <c r="BMZ44" s="377"/>
      <c r="BNA44" s="377"/>
      <c r="BNB44" s="377"/>
      <c r="BNC44" s="377"/>
      <c r="BND44" s="377"/>
      <c r="BNE44" s="377"/>
      <c r="BNF44" s="377"/>
      <c r="BNG44" s="377"/>
      <c r="BNH44" s="377"/>
      <c r="BNI44" s="377"/>
      <c r="BNJ44" s="377"/>
      <c r="BNK44" s="377"/>
      <c r="BNL44" s="377"/>
      <c r="BNM44" s="377"/>
      <c r="BNN44" s="377"/>
      <c r="BNO44" s="377"/>
      <c r="BNP44" s="377"/>
      <c r="BNQ44" s="377"/>
      <c r="BNR44" s="377"/>
      <c r="BNS44" s="377"/>
      <c r="BNT44" s="377"/>
      <c r="BNU44" s="377"/>
      <c r="BNV44" s="377"/>
      <c r="BNW44" s="377"/>
      <c r="BNX44" s="377"/>
      <c r="BNY44" s="377"/>
      <c r="BNZ44" s="377"/>
      <c r="BOA44" s="377"/>
      <c r="BOB44" s="377"/>
      <c r="BOC44" s="377"/>
      <c r="BOD44" s="377"/>
      <c r="BOE44" s="377"/>
      <c r="BOF44" s="377"/>
      <c r="BOG44" s="377"/>
      <c r="BOH44" s="377"/>
      <c r="BOI44" s="377"/>
      <c r="BOJ44" s="377"/>
      <c r="BOK44" s="377"/>
      <c r="BOL44" s="377"/>
      <c r="BOM44" s="377"/>
      <c r="BON44" s="377"/>
      <c r="BOO44" s="377"/>
      <c r="BOP44" s="377"/>
      <c r="BOQ44" s="377"/>
      <c r="BOR44" s="377"/>
      <c r="BOS44" s="377"/>
      <c r="BOT44" s="377"/>
      <c r="BOU44" s="377"/>
      <c r="BOV44" s="377"/>
      <c r="BOW44" s="377"/>
      <c r="BOX44" s="377"/>
      <c r="BOY44" s="377"/>
      <c r="BOZ44" s="377"/>
      <c r="BPA44" s="377"/>
      <c r="BPB44" s="377"/>
      <c r="BPC44" s="377"/>
      <c r="BPD44" s="377"/>
      <c r="BPE44" s="377"/>
      <c r="BPF44" s="377"/>
      <c r="BPG44" s="377"/>
      <c r="BPH44" s="377"/>
      <c r="BPI44" s="377"/>
      <c r="BPJ44" s="377"/>
      <c r="BPK44" s="377"/>
      <c r="BPL44" s="377"/>
      <c r="BPM44" s="377"/>
      <c r="BPN44" s="377"/>
      <c r="BPO44" s="377"/>
      <c r="BPP44" s="377"/>
      <c r="BPQ44" s="377"/>
      <c r="BPR44" s="377"/>
      <c r="BPS44" s="377"/>
      <c r="BPT44" s="377"/>
      <c r="BPU44" s="377"/>
      <c r="BPV44" s="377"/>
      <c r="BPW44" s="377"/>
      <c r="BPX44" s="377"/>
      <c r="BPY44" s="377"/>
      <c r="BPZ44" s="377"/>
      <c r="BQA44" s="377"/>
      <c r="BQB44" s="377"/>
      <c r="BQC44" s="377"/>
      <c r="BQD44" s="377"/>
      <c r="BQE44" s="377"/>
      <c r="BQF44" s="377"/>
      <c r="BQG44" s="377"/>
      <c r="BQH44" s="377"/>
      <c r="BQI44" s="377"/>
      <c r="BQJ44" s="377"/>
      <c r="BQK44" s="377"/>
      <c r="BQL44" s="377"/>
      <c r="BQM44" s="377"/>
      <c r="BQN44" s="377"/>
      <c r="BQO44" s="377"/>
      <c r="BQP44" s="377"/>
      <c r="BQQ44" s="377"/>
      <c r="BQR44" s="377"/>
      <c r="BQS44" s="377"/>
      <c r="BQT44" s="377"/>
      <c r="BQU44" s="377"/>
      <c r="BQV44" s="377"/>
      <c r="BQW44" s="377"/>
      <c r="BQX44" s="377"/>
      <c r="BQY44" s="377"/>
      <c r="BQZ44" s="377"/>
      <c r="BRA44" s="377"/>
      <c r="BRB44" s="377"/>
      <c r="BRC44" s="377"/>
      <c r="BRD44" s="377"/>
      <c r="BRE44" s="377"/>
      <c r="BRF44" s="377"/>
      <c r="BRG44" s="377"/>
      <c r="BRH44" s="377"/>
      <c r="BRI44" s="377"/>
      <c r="BRJ44" s="377"/>
      <c r="BRK44" s="377"/>
      <c r="BRL44" s="377"/>
      <c r="BRM44" s="377"/>
      <c r="BRN44" s="377"/>
      <c r="BRO44" s="377"/>
      <c r="BRP44" s="377"/>
      <c r="BRQ44" s="377"/>
      <c r="BRR44" s="377"/>
      <c r="BRS44" s="377"/>
      <c r="BRT44" s="377"/>
      <c r="BRU44" s="377"/>
      <c r="BRV44" s="377"/>
      <c r="BRW44" s="377"/>
      <c r="BRX44" s="377"/>
      <c r="BRY44" s="377"/>
      <c r="BRZ44" s="377"/>
      <c r="BSA44" s="377"/>
      <c r="BSB44" s="377"/>
      <c r="BSC44" s="377"/>
      <c r="BSD44" s="377"/>
      <c r="BSE44" s="377"/>
      <c r="BSF44" s="377"/>
      <c r="BSG44" s="377"/>
      <c r="BSH44" s="377"/>
      <c r="BSI44" s="377"/>
      <c r="BSJ44" s="377"/>
      <c r="BSK44" s="377"/>
      <c r="BSL44" s="377"/>
      <c r="BSM44" s="377"/>
      <c r="BSN44" s="377"/>
      <c r="BSO44" s="377"/>
      <c r="BSP44" s="377"/>
      <c r="BSQ44" s="377"/>
      <c r="BSR44" s="377"/>
      <c r="BSS44" s="377"/>
      <c r="BST44" s="377"/>
      <c r="BSU44" s="377"/>
      <c r="BSV44" s="377"/>
      <c r="BSW44" s="377"/>
      <c r="BSX44" s="377"/>
      <c r="BSY44" s="377"/>
      <c r="BSZ44" s="377"/>
      <c r="BTA44" s="377"/>
      <c r="BTB44" s="377"/>
      <c r="BTC44" s="377"/>
      <c r="BTD44" s="377"/>
      <c r="BTE44" s="377"/>
      <c r="BTF44" s="377"/>
      <c r="BTG44" s="377"/>
      <c r="BTH44" s="377"/>
      <c r="BTI44" s="377"/>
      <c r="BTJ44" s="377"/>
      <c r="BTK44" s="377"/>
      <c r="BTL44" s="377"/>
      <c r="BTM44" s="377"/>
      <c r="BTN44" s="377"/>
      <c r="BTO44" s="377"/>
      <c r="BTP44" s="377"/>
      <c r="BTQ44" s="377"/>
      <c r="BTR44" s="377"/>
      <c r="BTS44" s="377"/>
      <c r="BTT44" s="377"/>
      <c r="BTU44" s="377"/>
      <c r="BTV44" s="377"/>
      <c r="BTW44" s="377"/>
      <c r="BTX44" s="377"/>
      <c r="BTY44" s="377"/>
      <c r="BTZ44" s="377"/>
      <c r="BUA44" s="377"/>
      <c r="BUB44" s="377"/>
      <c r="BUC44" s="377"/>
      <c r="BUD44" s="377"/>
      <c r="BUE44" s="377"/>
      <c r="BUF44" s="377"/>
      <c r="BUG44" s="377"/>
      <c r="BUH44" s="377"/>
      <c r="BUI44" s="377"/>
      <c r="BUJ44" s="377"/>
      <c r="BUK44" s="377"/>
      <c r="BUL44" s="377"/>
      <c r="BUM44" s="377"/>
      <c r="BUN44" s="377"/>
      <c r="BUO44" s="377"/>
      <c r="BUP44" s="377"/>
      <c r="BUQ44" s="377"/>
      <c r="BUR44" s="377"/>
      <c r="BUS44" s="377"/>
      <c r="BUT44" s="377"/>
      <c r="BUU44" s="377"/>
      <c r="BUV44" s="377"/>
      <c r="BUW44" s="377"/>
      <c r="BUX44" s="377"/>
      <c r="BUY44" s="377"/>
      <c r="BUZ44" s="377"/>
      <c r="BVA44" s="377"/>
      <c r="BVB44" s="377"/>
      <c r="BVC44" s="377"/>
      <c r="BVD44" s="377"/>
      <c r="BVE44" s="377"/>
      <c r="BVF44" s="377"/>
      <c r="BVG44" s="377"/>
      <c r="BVH44" s="377"/>
      <c r="BVI44" s="377"/>
      <c r="BVJ44" s="377"/>
      <c r="BVK44" s="377"/>
      <c r="BVL44" s="377"/>
      <c r="BVM44" s="377"/>
      <c r="BVN44" s="377"/>
      <c r="BVO44" s="377"/>
      <c r="BVP44" s="377"/>
      <c r="BVQ44" s="377"/>
      <c r="BVR44" s="377"/>
      <c r="BVS44" s="377"/>
      <c r="BVT44" s="377"/>
      <c r="BVU44" s="377"/>
      <c r="BVV44" s="377"/>
      <c r="BVW44" s="377"/>
      <c r="BVX44" s="377"/>
      <c r="BVY44" s="377"/>
      <c r="BVZ44" s="377"/>
      <c r="BWA44" s="377"/>
      <c r="BWB44" s="377"/>
      <c r="BWC44" s="377"/>
      <c r="BWD44" s="377"/>
      <c r="BWE44" s="377"/>
      <c r="BWF44" s="377"/>
      <c r="BWG44" s="377"/>
      <c r="BWH44" s="377"/>
      <c r="BWI44" s="377"/>
      <c r="BWJ44" s="377"/>
      <c r="BWK44" s="377"/>
      <c r="BWL44" s="377"/>
      <c r="BWM44" s="377"/>
      <c r="BWN44" s="377"/>
      <c r="BWO44" s="377"/>
      <c r="BWP44" s="377"/>
      <c r="BWQ44" s="377"/>
      <c r="BWR44" s="377"/>
      <c r="BWS44" s="377"/>
      <c r="BWT44" s="377"/>
      <c r="BWU44" s="377"/>
      <c r="BWV44" s="377"/>
      <c r="BWW44" s="377"/>
      <c r="BWX44" s="377"/>
      <c r="BWY44" s="377"/>
      <c r="BWZ44" s="377"/>
      <c r="BXA44" s="377"/>
      <c r="BXB44" s="377"/>
      <c r="BXC44" s="377"/>
      <c r="BXD44" s="377"/>
      <c r="BXE44" s="377"/>
      <c r="BXF44" s="377"/>
      <c r="BXG44" s="377"/>
      <c r="BXH44" s="377"/>
      <c r="BXI44" s="377"/>
      <c r="BXJ44" s="377"/>
      <c r="BXK44" s="377"/>
      <c r="BXL44" s="377"/>
      <c r="BXM44" s="377"/>
      <c r="BXN44" s="377"/>
      <c r="BXO44" s="377"/>
      <c r="BXP44" s="377"/>
      <c r="BXQ44" s="377"/>
      <c r="BXR44" s="377"/>
      <c r="BXS44" s="377"/>
      <c r="BXT44" s="377"/>
      <c r="BXU44" s="377"/>
      <c r="BXV44" s="377"/>
      <c r="BXW44" s="377"/>
      <c r="BXX44" s="377"/>
      <c r="BXY44" s="377"/>
      <c r="BXZ44" s="377"/>
      <c r="BYA44" s="377"/>
      <c r="BYB44" s="377"/>
      <c r="BYC44" s="377"/>
      <c r="BYD44" s="377"/>
      <c r="BYE44" s="377"/>
      <c r="BYF44" s="377"/>
      <c r="BYG44" s="377"/>
      <c r="BYH44" s="377"/>
      <c r="BYI44" s="377"/>
      <c r="BYJ44" s="377"/>
      <c r="BYK44" s="377"/>
      <c r="BYL44" s="377"/>
      <c r="BYM44" s="377"/>
      <c r="BYN44" s="377"/>
      <c r="BYO44" s="377"/>
      <c r="BYP44" s="377"/>
      <c r="BYQ44" s="377"/>
      <c r="BYR44" s="377"/>
      <c r="BYS44" s="377"/>
      <c r="BYT44" s="377"/>
      <c r="BYU44" s="377"/>
      <c r="BYV44" s="377"/>
      <c r="BYW44" s="377"/>
      <c r="BYX44" s="377"/>
      <c r="BYY44" s="377"/>
      <c r="BYZ44" s="377"/>
      <c r="BZA44" s="377"/>
      <c r="BZB44" s="377"/>
      <c r="BZC44" s="377"/>
      <c r="BZD44" s="377"/>
      <c r="BZE44" s="377"/>
      <c r="BZF44" s="377"/>
      <c r="BZG44" s="377"/>
      <c r="BZH44" s="377"/>
      <c r="BZI44" s="377"/>
      <c r="BZJ44" s="377"/>
      <c r="BZK44" s="377"/>
      <c r="BZL44" s="377"/>
      <c r="BZM44" s="377"/>
      <c r="BZN44" s="377"/>
      <c r="BZO44" s="377"/>
      <c r="BZP44" s="377"/>
      <c r="BZQ44" s="377"/>
      <c r="BZR44" s="377"/>
      <c r="BZS44" s="377"/>
      <c r="BZT44" s="377"/>
      <c r="BZU44" s="377"/>
      <c r="BZV44" s="377"/>
      <c r="BZW44" s="377"/>
      <c r="BZX44" s="377"/>
      <c r="BZY44" s="377"/>
      <c r="BZZ44" s="377"/>
      <c r="CAA44" s="377"/>
      <c r="CAB44" s="377"/>
      <c r="CAC44" s="377"/>
      <c r="CAD44" s="377"/>
      <c r="CAE44" s="377"/>
      <c r="CAF44" s="377"/>
      <c r="CAG44" s="377"/>
      <c r="CAH44" s="377"/>
      <c r="CAI44" s="377"/>
      <c r="CAJ44" s="377"/>
      <c r="CAK44" s="377"/>
      <c r="CAL44" s="377"/>
      <c r="CAM44" s="377"/>
      <c r="CAN44" s="377"/>
      <c r="CAO44" s="377"/>
      <c r="CAP44" s="377"/>
      <c r="CAQ44" s="377"/>
      <c r="CAR44" s="377"/>
      <c r="CAS44" s="377"/>
      <c r="CAT44" s="377"/>
      <c r="CAU44" s="377"/>
      <c r="CAV44" s="377"/>
      <c r="CAW44" s="377"/>
      <c r="CAX44" s="377"/>
      <c r="CAY44" s="377"/>
      <c r="CAZ44" s="377"/>
      <c r="CBA44" s="377"/>
      <c r="CBB44" s="377"/>
      <c r="CBC44" s="377"/>
      <c r="CBD44" s="377"/>
      <c r="CBE44" s="377"/>
      <c r="CBF44" s="377"/>
      <c r="CBG44" s="377"/>
      <c r="CBH44" s="377"/>
      <c r="CBI44" s="377"/>
      <c r="CBJ44" s="377"/>
      <c r="CBK44" s="377"/>
      <c r="CBL44" s="377"/>
      <c r="CBM44" s="377"/>
      <c r="CBN44" s="377"/>
      <c r="CBO44" s="377"/>
      <c r="CBP44" s="377"/>
      <c r="CBQ44" s="377"/>
      <c r="CBR44" s="377"/>
      <c r="CBS44" s="377"/>
      <c r="CBT44" s="377"/>
      <c r="CBU44" s="377"/>
      <c r="CBV44" s="377"/>
      <c r="CBW44" s="377"/>
      <c r="CBX44" s="377"/>
      <c r="CBY44" s="377"/>
      <c r="CBZ44" s="377"/>
      <c r="CCA44" s="377"/>
      <c r="CCB44" s="377"/>
      <c r="CCC44" s="377"/>
      <c r="CCD44" s="377"/>
      <c r="CCE44" s="377"/>
      <c r="CCF44" s="377"/>
      <c r="CCG44" s="377"/>
      <c r="CCH44" s="377"/>
      <c r="CCI44" s="377"/>
      <c r="CCJ44" s="377"/>
      <c r="CCK44" s="377"/>
      <c r="CCL44" s="377"/>
      <c r="CCM44" s="377"/>
      <c r="CCN44" s="377"/>
      <c r="CCO44" s="377"/>
      <c r="CCP44" s="377"/>
      <c r="CCQ44" s="377"/>
      <c r="CCR44" s="377"/>
      <c r="CCS44" s="377"/>
      <c r="CCT44" s="377"/>
      <c r="CCU44" s="377"/>
      <c r="CCV44" s="377"/>
      <c r="CCW44" s="377"/>
      <c r="CCX44" s="377"/>
      <c r="CCY44" s="377"/>
      <c r="CCZ44" s="377"/>
      <c r="CDA44" s="377"/>
      <c r="CDB44" s="377"/>
      <c r="CDC44" s="377"/>
      <c r="CDD44" s="377"/>
      <c r="CDE44" s="377"/>
      <c r="CDF44" s="377"/>
      <c r="CDG44" s="377"/>
      <c r="CDH44" s="377"/>
      <c r="CDI44" s="377"/>
      <c r="CDJ44" s="377"/>
      <c r="CDK44" s="377"/>
      <c r="CDL44" s="377"/>
      <c r="CDM44" s="377"/>
      <c r="CDN44" s="377"/>
      <c r="CDO44" s="377"/>
      <c r="CDP44" s="377"/>
      <c r="CDQ44" s="377"/>
      <c r="CDR44" s="377"/>
      <c r="CDS44" s="377"/>
      <c r="CDT44" s="377"/>
      <c r="CDU44" s="377"/>
      <c r="CDV44" s="377"/>
      <c r="CDW44" s="377"/>
      <c r="CDX44" s="377"/>
      <c r="CDY44" s="377"/>
      <c r="CDZ44" s="377"/>
      <c r="CEA44" s="377"/>
      <c r="CEB44" s="377"/>
      <c r="CEC44" s="377"/>
      <c r="CED44" s="377"/>
      <c r="CEE44" s="377"/>
      <c r="CEF44" s="377"/>
      <c r="CEG44" s="377"/>
      <c r="CEH44" s="377"/>
      <c r="CEI44" s="377"/>
      <c r="CEJ44" s="377"/>
      <c r="CEK44" s="377"/>
      <c r="CEL44" s="377"/>
      <c r="CEM44" s="377"/>
      <c r="CEN44" s="377"/>
      <c r="CEO44" s="377"/>
      <c r="CEP44" s="377"/>
      <c r="CEQ44" s="377"/>
      <c r="CER44" s="377"/>
      <c r="CES44" s="377"/>
      <c r="CET44" s="377"/>
      <c r="CEU44" s="377"/>
      <c r="CEV44" s="377"/>
      <c r="CEW44" s="377"/>
      <c r="CEX44" s="377"/>
      <c r="CEY44" s="377"/>
      <c r="CEZ44" s="377"/>
      <c r="CFA44" s="377"/>
      <c r="CFB44" s="377"/>
      <c r="CFC44" s="377"/>
      <c r="CFD44" s="377"/>
      <c r="CFE44" s="377"/>
      <c r="CFF44" s="377"/>
      <c r="CFG44" s="377"/>
      <c r="CFH44" s="377"/>
      <c r="CFI44" s="377"/>
      <c r="CFJ44" s="377"/>
      <c r="CFK44" s="377"/>
      <c r="CFL44" s="377"/>
      <c r="CFM44" s="377"/>
      <c r="CFN44" s="377"/>
      <c r="CFO44" s="377"/>
      <c r="CFP44" s="377"/>
      <c r="CFQ44" s="377"/>
      <c r="CFR44" s="377"/>
      <c r="CFS44" s="377"/>
      <c r="CFT44" s="377"/>
      <c r="CFU44" s="377"/>
      <c r="CFV44" s="377"/>
      <c r="CFW44" s="377"/>
      <c r="CFX44" s="377"/>
      <c r="CFY44" s="377"/>
      <c r="CFZ44" s="377"/>
      <c r="CGA44" s="377"/>
      <c r="CGB44" s="377"/>
      <c r="CGC44" s="377"/>
      <c r="CGD44" s="377"/>
      <c r="CGE44" s="377"/>
      <c r="CGF44" s="377"/>
      <c r="CGG44" s="377"/>
      <c r="CGH44" s="377"/>
      <c r="CGI44" s="377"/>
      <c r="CGJ44" s="377"/>
      <c r="CGK44" s="377"/>
      <c r="CGL44" s="377"/>
      <c r="CGM44" s="377"/>
      <c r="CGN44" s="377"/>
      <c r="CGO44" s="377"/>
      <c r="CGP44" s="377"/>
      <c r="CGQ44" s="377"/>
      <c r="CGR44" s="377"/>
      <c r="CGS44" s="377"/>
      <c r="CGT44" s="377"/>
      <c r="CGU44" s="377"/>
      <c r="CGV44" s="377"/>
      <c r="CGW44" s="377"/>
      <c r="CGX44" s="377"/>
      <c r="CGY44" s="377"/>
      <c r="CGZ44" s="377"/>
      <c r="CHA44" s="377"/>
      <c r="CHB44" s="377"/>
      <c r="CHC44" s="377"/>
      <c r="CHD44" s="377"/>
      <c r="CHE44" s="377"/>
      <c r="CHF44" s="377"/>
      <c r="CHG44" s="377"/>
      <c r="CHH44" s="377"/>
      <c r="CHI44" s="377"/>
      <c r="CHJ44" s="377"/>
      <c r="CHK44" s="377"/>
      <c r="CHL44" s="377"/>
      <c r="CHM44" s="377"/>
      <c r="CHN44" s="377"/>
      <c r="CHO44" s="377"/>
      <c r="CHP44" s="377"/>
      <c r="CHQ44" s="377"/>
      <c r="CHR44" s="377"/>
      <c r="CHS44" s="377"/>
      <c r="CHT44" s="377"/>
      <c r="CHU44" s="377"/>
      <c r="CHV44" s="377"/>
      <c r="CHW44" s="377"/>
      <c r="CHX44" s="377"/>
      <c r="CHY44" s="377"/>
      <c r="CHZ44" s="377"/>
      <c r="CIA44" s="377"/>
      <c r="CIB44" s="377"/>
      <c r="CIC44" s="377"/>
      <c r="CID44" s="377"/>
      <c r="CIE44" s="377"/>
      <c r="CIF44" s="377"/>
      <c r="CIG44" s="377"/>
      <c r="CIH44" s="377"/>
      <c r="CII44" s="377"/>
      <c r="CIJ44" s="377"/>
      <c r="CIK44" s="377"/>
      <c r="CIL44" s="377"/>
      <c r="CIM44" s="377"/>
      <c r="CIN44" s="377"/>
      <c r="CIO44" s="377"/>
      <c r="CIP44" s="377"/>
      <c r="CIQ44" s="377"/>
      <c r="CIR44" s="377"/>
      <c r="CIS44" s="377"/>
      <c r="CIT44" s="377"/>
      <c r="CIU44" s="377"/>
      <c r="CIV44" s="377"/>
      <c r="CIW44" s="377"/>
      <c r="CIX44" s="377"/>
      <c r="CIY44" s="377"/>
      <c r="CIZ44" s="377"/>
      <c r="CJA44" s="377"/>
      <c r="CJB44" s="377"/>
      <c r="CJC44" s="377"/>
      <c r="CJD44" s="377"/>
      <c r="CJE44" s="377"/>
      <c r="CJF44" s="377"/>
      <c r="CJG44" s="377"/>
      <c r="CJH44" s="377"/>
      <c r="CJI44" s="377"/>
      <c r="CJJ44" s="377"/>
      <c r="CJK44" s="377"/>
      <c r="CJL44" s="377"/>
      <c r="CJM44" s="377"/>
      <c r="CJN44" s="377"/>
      <c r="CJO44" s="377"/>
      <c r="CJP44" s="377"/>
      <c r="CJQ44" s="377"/>
      <c r="CJR44" s="377"/>
      <c r="CJS44" s="377"/>
      <c r="CJT44" s="377"/>
      <c r="CJU44" s="377"/>
      <c r="CJV44" s="377"/>
      <c r="CJW44" s="377"/>
      <c r="CJX44" s="377"/>
      <c r="CJY44" s="377"/>
      <c r="CJZ44" s="377"/>
      <c r="CKA44" s="377"/>
      <c r="CKB44" s="377"/>
      <c r="CKC44" s="377"/>
      <c r="CKD44" s="377"/>
      <c r="CKE44" s="377"/>
      <c r="CKF44" s="377"/>
      <c r="CKG44" s="377"/>
      <c r="CKH44" s="377"/>
      <c r="CKI44" s="377"/>
      <c r="CKJ44" s="377"/>
      <c r="CKK44" s="377"/>
      <c r="CKL44" s="377"/>
      <c r="CKM44" s="377"/>
      <c r="CKN44" s="377"/>
      <c r="CKO44" s="377"/>
      <c r="CKP44" s="377"/>
      <c r="CKQ44" s="377"/>
      <c r="CKR44" s="377"/>
      <c r="CKS44" s="377"/>
      <c r="CKT44" s="377"/>
      <c r="CKU44" s="377"/>
      <c r="CKV44" s="377"/>
      <c r="CKW44" s="377"/>
      <c r="CKX44" s="377"/>
      <c r="CKY44" s="377"/>
      <c r="CKZ44" s="377"/>
      <c r="CLA44" s="377"/>
      <c r="CLB44" s="377"/>
      <c r="CLC44" s="377"/>
      <c r="CLD44" s="377"/>
      <c r="CLE44" s="377"/>
      <c r="CLF44" s="377"/>
      <c r="CLG44" s="377"/>
      <c r="CLH44" s="377"/>
      <c r="CLI44" s="377"/>
      <c r="CLJ44" s="377"/>
      <c r="CLK44" s="377"/>
      <c r="CLL44" s="377"/>
      <c r="CLM44" s="377"/>
      <c r="CLN44" s="377"/>
      <c r="CLO44" s="377"/>
      <c r="CLP44" s="377"/>
      <c r="CLQ44" s="377"/>
      <c r="CLR44" s="377"/>
      <c r="CLS44" s="377"/>
      <c r="CLT44" s="377"/>
      <c r="CLU44" s="377"/>
      <c r="CLV44" s="377"/>
      <c r="CLW44" s="377"/>
      <c r="CLX44" s="377"/>
      <c r="CLY44" s="377"/>
      <c r="CLZ44" s="377"/>
      <c r="CMA44" s="377"/>
      <c r="CMB44" s="377"/>
      <c r="CMC44" s="377"/>
      <c r="CMD44" s="377"/>
      <c r="CME44" s="377"/>
      <c r="CMF44" s="377"/>
      <c r="CMG44" s="377"/>
      <c r="CMH44" s="377"/>
      <c r="CMI44" s="377"/>
      <c r="CMJ44" s="377"/>
      <c r="CMK44" s="377"/>
      <c r="CML44" s="377"/>
      <c r="CMM44" s="377"/>
      <c r="CMN44" s="377"/>
      <c r="CMO44" s="377"/>
      <c r="CMP44" s="377"/>
      <c r="CMQ44" s="377"/>
      <c r="CMR44" s="377"/>
      <c r="CMS44" s="377"/>
      <c r="CMT44" s="377"/>
      <c r="CMU44" s="377"/>
      <c r="CMV44" s="377"/>
      <c r="CMW44" s="377"/>
      <c r="CMX44" s="377"/>
      <c r="CMY44" s="377"/>
      <c r="CMZ44" s="377"/>
      <c r="CNA44" s="377"/>
      <c r="CNB44" s="377"/>
      <c r="CNC44" s="377"/>
      <c r="CND44" s="377"/>
      <c r="CNE44" s="377"/>
      <c r="CNF44" s="377"/>
      <c r="CNG44" s="377"/>
      <c r="CNH44" s="377"/>
      <c r="CNI44" s="377"/>
      <c r="CNJ44" s="377"/>
      <c r="CNK44" s="377"/>
      <c r="CNL44" s="377"/>
      <c r="CNM44" s="377"/>
      <c r="CNN44" s="377"/>
      <c r="CNO44" s="377"/>
      <c r="CNP44" s="377"/>
      <c r="CNQ44" s="377"/>
      <c r="CNR44" s="377"/>
      <c r="CNS44" s="377"/>
      <c r="CNT44" s="377"/>
      <c r="CNU44" s="377"/>
      <c r="CNV44" s="377"/>
      <c r="CNW44" s="377"/>
      <c r="CNX44" s="377"/>
      <c r="CNY44" s="377"/>
      <c r="CNZ44" s="377"/>
      <c r="COA44" s="377"/>
      <c r="COB44" s="377"/>
      <c r="COC44" s="377"/>
      <c r="COD44" s="377"/>
      <c r="COE44" s="377"/>
      <c r="COF44" s="377"/>
      <c r="COG44" s="377"/>
      <c r="COH44" s="377"/>
      <c r="COI44" s="377"/>
      <c r="COJ44" s="377"/>
      <c r="COK44" s="377"/>
      <c r="COL44" s="377"/>
      <c r="COM44" s="377"/>
      <c r="CON44" s="377"/>
      <c r="COO44" s="377"/>
      <c r="COP44" s="377"/>
      <c r="COQ44" s="377"/>
      <c r="COR44" s="377"/>
      <c r="COS44" s="377"/>
      <c r="COT44" s="377"/>
      <c r="COU44" s="377"/>
      <c r="COV44" s="377"/>
      <c r="COW44" s="377"/>
      <c r="COX44" s="377"/>
      <c r="COY44" s="377"/>
      <c r="COZ44" s="377"/>
      <c r="CPA44" s="377"/>
      <c r="CPB44" s="377"/>
      <c r="CPC44" s="377"/>
      <c r="CPD44" s="377"/>
      <c r="CPE44" s="377"/>
      <c r="CPF44" s="377"/>
      <c r="CPG44" s="377"/>
      <c r="CPH44" s="377"/>
      <c r="CPI44" s="377"/>
      <c r="CPJ44" s="377"/>
      <c r="CPK44" s="377"/>
      <c r="CPL44" s="377"/>
      <c r="CPM44" s="377"/>
      <c r="CPN44" s="377"/>
      <c r="CPO44" s="377"/>
      <c r="CPP44" s="377"/>
      <c r="CPQ44" s="377"/>
      <c r="CPR44" s="377"/>
      <c r="CPS44" s="377"/>
      <c r="CPT44" s="377"/>
      <c r="CPU44" s="377"/>
      <c r="CPV44" s="377"/>
      <c r="CPW44" s="377"/>
      <c r="CPX44" s="377"/>
      <c r="CPY44" s="377"/>
      <c r="CPZ44" s="377"/>
      <c r="CQA44" s="377"/>
      <c r="CQB44" s="377"/>
      <c r="CQC44" s="377"/>
      <c r="CQD44" s="377"/>
      <c r="CQE44" s="377"/>
      <c r="CQF44" s="377"/>
      <c r="CQG44" s="377"/>
      <c r="CQH44" s="377"/>
      <c r="CQI44" s="377"/>
      <c r="CQJ44" s="377"/>
      <c r="CQK44" s="377"/>
      <c r="CQL44" s="377"/>
      <c r="CQM44" s="377"/>
      <c r="CQN44" s="377"/>
      <c r="CQO44" s="377"/>
      <c r="CQP44" s="377"/>
      <c r="CQQ44" s="377"/>
      <c r="CQR44" s="377"/>
      <c r="CQS44" s="377"/>
      <c r="CQT44" s="377"/>
      <c r="CQU44" s="377"/>
      <c r="CQV44" s="377"/>
      <c r="CQW44" s="377"/>
      <c r="CQX44" s="377"/>
      <c r="CQY44" s="377"/>
      <c r="CQZ44" s="377"/>
      <c r="CRA44" s="377"/>
      <c r="CRB44" s="377"/>
      <c r="CRC44" s="377"/>
      <c r="CRD44" s="377"/>
      <c r="CRE44" s="377"/>
      <c r="CRF44" s="377"/>
      <c r="CRG44" s="377"/>
      <c r="CRH44" s="377"/>
      <c r="CRI44" s="377"/>
      <c r="CRJ44" s="377"/>
      <c r="CRK44" s="377"/>
      <c r="CRL44" s="377"/>
      <c r="CRM44" s="377"/>
      <c r="CRN44" s="377"/>
      <c r="CRO44" s="377"/>
      <c r="CRP44" s="377"/>
      <c r="CRQ44" s="377"/>
      <c r="CRR44" s="377"/>
      <c r="CRS44" s="377"/>
      <c r="CRT44" s="377"/>
      <c r="CRU44" s="377"/>
      <c r="CRV44" s="377"/>
      <c r="CRW44" s="377"/>
      <c r="CRX44" s="377"/>
      <c r="CRY44" s="377"/>
      <c r="CRZ44" s="377"/>
      <c r="CSA44" s="377"/>
      <c r="CSB44" s="377"/>
      <c r="CSC44" s="377"/>
      <c r="CSD44" s="377"/>
      <c r="CSE44" s="377"/>
      <c r="CSF44" s="377"/>
      <c r="CSG44" s="377"/>
      <c r="CSH44" s="377"/>
      <c r="CSI44" s="377"/>
      <c r="CSJ44" s="377"/>
      <c r="CSK44" s="377"/>
      <c r="CSL44" s="377"/>
      <c r="CSM44" s="377"/>
      <c r="CSN44" s="377"/>
      <c r="CSO44" s="377"/>
      <c r="CSP44" s="377"/>
      <c r="CSQ44" s="377"/>
      <c r="CSR44" s="377"/>
      <c r="CSS44" s="377"/>
      <c r="CST44" s="377"/>
      <c r="CSU44" s="377"/>
      <c r="CSV44" s="377"/>
      <c r="CSW44" s="377"/>
      <c r="CSX44" s="377"/>
      <c r="CSY44" s="377"/>
      <c r="CSZ44" s="377"/>
      <c r="CTA44" s="377"/>
      <c r="CTB44" s="377"/>
      <c r="CTC44" s="377"/>
      <c r="CTD44" s="377"/>
      <c r="CTE44" s="377"/>
      <c r="CTF44" s="377"/>
      <c r="CTG44" s="377"/>
      <c r="CTH44" s="377"/>
      <c r="CTI44" s="377"/>
      <c r="CTJ44" s="377"/>
      <c r="CTK44" s="377"/>
      <c r="CTL44" s="377"/>
      <c r="CTM44" s="377"/>
      <c r="CTN44" s="377"/>
      <c r="CTO44" s="377"/>
      <c r="CTP44" s="377"/>
      <c r="CTQ44" s="377"/>
      <c r="CTR44" s="377"/>
      <c r="CTS44" s="377"/>
      <c r="CTT44" s="377"/>
      <c r="CTU44" s="377"/>
      <c r="CTV44" s="377"/>
      <c r="CTW44" s="377"/>
      <c r="CTX44" s="377"/>
      <c r="CTY44" s="377"/>
      <c r="CTZ44" s="377"/>
      <c r="CUA44" s="377"/>
      <c r="CUB44" s="377"/>
      <c r="CUC44" s="377"/>
      <c r="CUD44" s="377"/>
      <c r="CUE44" s="377"/>
      <c r="CUF44" s="377"/>
      <c r="CUG44" s="377"/>
      <c r="CUH44" s="377"/>
      <c r="CUI44" s="377"/>
      <c r="CUJ44" s="377"/>
      <c r="CUK44" s="377"/>
      <c r="CUL44" s="377"/>
      <c r="CUM44" s="377"/>
      <c r="CUN44" s="377"/>
      <c r="CUO44" s="377"/>
      <c r="CUP44" s="377"/>
      <c r="CUQ44" s="377"/>
      <c r="CUR44" s="377"/>
      <c r="CUS44" s="377"/>
      <c r="CUT44" s="377"/>
      <c r="CUU44" s="377"/>
      <c r="CUV44" s="377"/>
      <c r="CUW44" s="377"/>
      <c r="CUX44" s="377"/>
      <c r="CUY44" s="377"/>
      <c r="CUZ44" s="377"/>
      <c r="CVA44" s="377"/>
      <c r="CVB44" s="377"/>
      <c r="CVC44" s="377"/>
      <c r="CVD44" s="377"/>
      <c r="CVE44" s="377"/>
      <c r="CVF44" s="377"/>
      <c r="CVG44" s="377"/>
      <c r="CVH44" s="377"/>
      <c r="CVI44" s="377"/>
      <c r="CVJ44" s="377"/>
      <c r="CVK44" s="377"/>
      <c r="CVL44" s="377"/>
      <c r="CVM44" s="377"/>
      <c r="CVN44" s="377"/>
      <c r="CVO44" s="377"/>
      <c r="CVP44" s="377"/>
      <c r="CVQ44" s="377"/>
      <c r="CVR44" s="377"/>
      <c r="CVS44" s="377"/>
      <c r="CVT44" s="377"/>
      <c r="CVU44" s="377"/>
      <c r="CVV44" s="377"/>
      <c r="CVW44" s="377"/>
      <c r="CVX44" s="377"/>
      <c r="CVY44" s="377"/>
      <c r="CVZ44" s="377"/>
      <c r="CWA44" s="377"/>
      <c r="CWB44" s="377"/>
      <c r="CWC44" s="377"/>
      <c r="CWD44" s="377"/>
      <c r="CWE44" s="377"/>
      <c r="CWF44" s="377"/>
      <c r="CWG44" s="377"/>
      <c r="CWH44" s="377"/>
      <c r="CWI44" s="377"/>
      <c r="CWJ44" s="377"/>
      <c r="CWK44" s="377"/>
      <c r="CWL44" s="377"/>
      <c r="CWM44" s="377"/>
      <c r="CWN44" s="377"/>
      <c r="CWO44" s="377"/>
      <c r="CWP44" s="377"/>
      <c r="CWQ44" s="377"/>
      <c r="CWR44" s="377"/>
      <c r="CWS44" s="377"/>
      <c r="CWT44" s="377"/>
      <c r="CWU44" s="377"/>
      <c r="CWV44" s="377"/>
      <c r="CWW44" s="377"/>
      <c r="CWX44" s="377"/>
      <c r="CWY44" s="377"/>
      <c r="CWZ44" s="377"/>
      <c r="CXA44" s="377"/>
      <c r="CXB44" s="377"/>
      <c r="CXC44" s="377"/>
      <c r="CXD44" s="377"/>
      <c r="CXE44" s="377"/>
      <c r="CXF44" s="377"/>
      <c r="CXG44" s="377"/>
      <c r="CXH44" s="377"/>
      <c r="CXI44" s="377"/>
      <c r="CXJ44" s="377"/>
      <c r="CXK44" s="377"/>
      <c r="CXL44" s="377"/>
      <c r="CXM44" s="377"/>
      <c r="CXN44" s="377"/>
      <c r="CXO44" s="377"/>
      <c r="CXP44" s="377"/>
      <c r="CXQ44" s="377"/>
      <c r="CXR44" s="377"/>
      <c r="CXS44" s="377"/>
      <c r="CXT44" s="377"/>
      <c r="CXU44" s="377"/>
      <c r="CXV44" s="377"/>
      <c r="CXW44" s="377"/>
      <c r="CXX44" s="377"/>
      <c r="CXY44" s="377"/>
      <c r="CXZ44" s="377"/>
      <c r="CYA44" s="377"/>
      <c r="CYB44" s="377"/>
      <c r="CYC44" s="377"/>
      <c r="CYD44" s="377"/>
      <c r="CYE44" s="377"/>
      <c r="CYF44" s="377"/>
      <c r="CYG44" s="377"/>
      <c r="CYH44" s="377"/>
      <c r="CYI44" s="377"/>
      <c r="CYJ44" s="377"/>
      <c r="CYK44" s="377"/>
      <c r="CYL44" s="377"/>
      <c r="CYM44" s="377"/>
      <c r="CYN44" s="377"/>
      <c r="CYO44" s="377"/>
      <c r="CYP44" s="377"/>
      <c r="CYQ44" s="377"/>
      <c r="CYR44" s="377"/>
      <c r="CYS44" s="377"/>
      <c r="CYT44" s="377"/>
      <c r="CYU44" s="377"/>
      <c r="CYV44" s="377"/>
      <c r="CYW44" s="377"/>
      <c r="CYX44" s="377"/>
      <c r="CYY44" s="377"/>
      <c r="CYZ44" s="377"/>
      <c r="CZA44" s="377"/>
      <c r="CZB44" s="377"/>
      <c r="CZC44" s="377"/>
      <c r="CZD44" s="377"/>
      <c r="CZE44" s="377"/>
      <c r="CZF44" s="377"/>
      <c r="CZG44" s="377"/>
      <c r="CZH44" s="377"/>
      <c r="CZI44" s="377"/>
      <c r="CZJ44" s="377"/>
      <c r="CZK44" s="377"/>
      <c r="CZL44" s="377"/>
      <c r="CZM44" s="377"/>
      <c r="CZN44" s="377"/>
      <c r="CZO44" s="377"/>
      <c r="CZP44" s="377"/>
      <c r="CZQ44" s="377"/>
      <c r="CZR44" s="377"/>
      <c r="CZS44" s="377"/>
      <c r="CZT44" s="377"/>
      <c r="CZU44" s="377"/>
      <c r="CZV44" s="377"/>
      <c r="CZW44" s="377"/>
      <c r="CZX44" s="377"/>
      <c r="CZY44" s="377"/>
      <c r="CZZ44" s="377"/>
      <c r="DAA44" s="377"/>
      <c r="DAB44" s="377"/>
      <c r="DAC44" s="377"/>
      <c r="DAD44" s="377"/>
      <c r="DAE44" s="377"/>
      <c r="DAF44" s="377"/>
      <c r="DAG44" s="377"/>
      <c r="DAH44" s="377"/>
      <c r="DAI44" s="377"/>
      <c r="DAJ44" s="377"/>
      <c r="DAK44" s="377"/>
      <c r="DAL44" s="377"/>
      <c r="DAM44" s="377"/>
      <c r="DAN44" s="377"/>
      <c r="DAO44" s="377"/>
      <c r="DAP44" s="377"/>
      <c r="DAQ44" s="377"/>
      <c r="DAR44" s="377"/>
      <c r="DAS44" s="377"/>
      <c r="DAT44" s="377"/>
      <c r="DAU44" s="377"/>
      <c r="DAV44" s="377"/>
      <c r="DAW44" s="377"/>
      <c r="DAX44" s="377"/>
      <c r="DAY44" s="377"/>
      <c r="DAZ44" s="377"/>
      <c r="DBA44" s="377"/>
      <c r="DBB44" s="377"/>
      <c r="DBC44" s="377"/>
      <c r="DBD44" s="377"/>
      <c r="DBE44" s="377"/>
      <c r="DBF44" s="377"/>
      <c r="DBG44" s="377"/>
      <c r="DBH44" s="377"/>
      <c r="DBI44" s="377"/>
      <c r="DBJ44" s="377"/>
      <c r="DBK44" s="377"/>
      <c r="DBL44" s="377"/>
      <c r="DBM44" s="377"/>
      <c r="DBN44" s="377"/>
      <c r="DBO44" s="377"/>
      <c r="DBP44" s="377"/>
      <c r="DBQ44" s="377"/>
      <c r="DBR44" s="377"/>
      <c r="DBS44" s="377"/>
      <c r="DBT44" s="377"/>
      <c r="DBU44" s="377"/>
      <c r="DBV44" s="377"/>
      <c r="DBW44" s="377"/>
      <c r="DBX44" s="377"/>
      <c r="DBY44" s="377"/>
      <c r="DBZ44" s="377"/>
      <c r="DCA44" s="377"/>
      <c r="DCB44" s="377"/>
      <c r="DCC44" s="377"/>
      <c r="DCD44" s="377"/>
      <c r="DCE44" s="377"/>
      <c r="DCF44" s="377"/>
      <c r="DCG44" s="377"/>
      <c r="DCH44" s="377"/>
      <c r="DCI44" s="377"/>
      <c r="DCJ44" s="377"/>
      <c r="DCK44" s="377"/>
      <c r="DCL44" s="377"/>
      <c r="DCM44" s="377"/>
      <c r="DCN44" s="377"/>
      <c r="DCO44" s="377"/>
      <c r="DCP44" s="377"/>
      <c r="DCQ44" s="377"/>
      <c r="DCR44" s="377"/>
      <c r="DCS44" s="377"/>
      <c r="DCT44" s="377"/>
      <c r="DCU44" s="377"/>
      <c r="DCV44" s="377"/>
      <c r="DCW44" s="377"/>
      <c r="DCX44" s="377"/>
      <c r="DCY44" s="377"/>
      <c r="DCZ44" s="377"/>
      <c r="DDA44" s="377"/>
      <c r="DDB44" s="377"/>
      <c r="DDC44" s="377"/>
      <c r="DDD44" s="377"/>
      <c r="DDE44" s="377"/>
      <c r="DDF44" s="377"/>
      <c r="DDG44" s="377"/>
      <c r="DDH44" s="377"/>
      <c r="DDI44" s="377"/>
      <c r="DDJ44" s="377"/>
      <c r="DDK44" s="377"/>
      <c r="DDL44" s="377"/>
      <c r="DDM44" s="377"/>
      <c r="DDN44" s="377"/>
      <c r="DDO44" s="377"/>
      <c r="DDP44" s="377"/>
      <c r="DDQ44" s="377"/>
      <c r="DDR44" s="377"/>
      <c r="DDS44" s="377"/>
      <c r="DDT44" s="377"/>
      <c r="DDU44" s="377"/>
      <c r="DDV44" s="377"/>
      <c r="DDW44" s="377"/>
      <c r="DDX44" s="377"/>
      <c r="DDY44" s="377"/>
      <c r="DDZ44" s="377"/>
      <c r="DEA44" s="377"/>
      <c r="DEB44" s="377"/>
      <c r="DEC44" s="377"/>
      <c r="DED44" s="377"/>
      <c r="DEE44" s="377"/>
      <c r="DEF44" s="377"/>
      <c r="DEG44" s="377"/>
      <c r="DEH44" s="377"/>
      <c r="DEI44" s="377"/>
      <c r="DEJ44" s="377"/>
      <c r="DEK44" s="377"/>
      <c r="DEL44" s="377"/>
      <c r="DEM44" s="377"/>
      <c r="DEN44" s="377"/>
      <c r="DEO44" s="377"/>
      <c r="DEP44" s="377"/>
      <c r="DEQ44" s="377"/>
      <c r="DER44" s="377"/>
      <c r="DES44" s="377"/>
      <c r="DET44" s="377"/>
      <c r="DEU44" s="377"/>
      <c r="DEV44" s="377"/>
      <c r="DEW44" s="377"/>
      <c r="DEX44" s="377"/>
      <c r="DEY44" s="377"/>
      <c r="DEZ44" s="377"/>
      <c r="DFA44" s="377"/>
      <c r="DFB44" s="377"/>
      <c r="DFC44" s="377"/>
      <c r="DFD44" s="377"/>
      <c r="DFE44" s="377"/>
      <c r="DFF44" s="377"/>
      <c r="DFG44" s="377"/>
      <c r="DFH44" s="377"/>
      <c r="DFI44" s="377"/>
      <c r="DFJ44" s="377"/>
      <c r="DFK44" s="377"/>
      <c r="DFL44" s="377"/>
      <c r="DFM44" s="377"/>
      <c r="DFN44" s="377"/>
      <c r="DFO44" s="377"/>
      <c r="DFP44" s="377"/>
      <c r="DFQ44" s="377"/>
      <c r="DFR44" s="377"/>
      <c r="DFS44" s="377"/>
      <c r="DFT44" s="377"/>
      <c r="DFU44" s="377"/>
      <c r="DFV44" s="377"/>
      <c r="DFW44" s="377"/>
      <c r="DFX44" s="377"/>
      <c r="DFY44" s="377"/>
      <c r="DFZ44" s="377"/>
      <c r="DGA44" s="377"/>
      <c r="DGB44" s="377"/>
      <c r="DGC44" s="377"/>
      <c r="DGD44" s="377"/>
      <c r="DGE44" s="377"/>
      <c r="DGF44" s="377"/>
      <c r="DGG44" s="377"/>
      <c r="DGH44" s="377"/>
      <c r="DGI44" s="377"/>
      <c r="DGJ44" s="377"/>
      <c r="DGK44" s="377"/>
      <c r="DGL44" s="377"/>
      <c r="DGM44" s="377"/>
      <c r="DGN44" s="377"/>
      <c r="DGO44" s="377"/>
      <c r="DGP44" s="377"/>
      <c r="DGQ44" s="377"/>
      <c r="DGR44" s="377"/>
      <c r="DGS44" s="377"/>
      <c r="DGT44" s="377"/>
      <c r="DGU44" s="377"/>
      <c r="DGV44" s="377"/>
      <c r="DGW44" s="377"/>
      <c r="DGX44" s="377"/>
      <c r="DGY44" s="377"/>
      <c r="DGZ44" s="377"/>
      <c r="DHA44" s="377"/>
      <c r="DHB44" s="377"/>
      <c r="DHC44" s="377"/>
      <c r="DHD44" s="377"/>
      <c r="DHE44" s="377"/>
      <c r="DHF44" s="377"/>
      <c r="DHG44" s="377"/>
      <c r="DHH44" s="377"/>
      <c r="DHI44" s="377"/>
      <c r="DHJ44" s="377"/>
      <c r="DHK44" s="377"/>
      <c r="DHL44" s="377"/>
      <c r="DHM44" s="377"/>
      <c r="DHN44" s="377"/>
      <c r="DHO44" s="377"/>
      <c r="DHP44" s="377"/>
      <c r="DHQ44" s="377"/>
      <c r="DHR44" s="377"/>
      <c r="DHS44" s="377"/>
      <c r="DHT44" s="377"/>
      <c r="DHU44" s="377"/>
      <c r="DHV44" s="377"/>
      <c r="DHW44" s="377"/>
      <c r="DHX44" s="377"/>
      <c r="DHY44" s="377"/>
      <c r="DHZ44" s="377"/>
      <c r="DIA44" s="377"/>
      <c r="DIB44" s="377"/>
      <c r="DIC44" s="377"/>
      <c r="DID44" s="377"/>
      <c r="DIE44" s="377"/>
      <c r="DIF44" s="377"/>
      <c r="DIG44" s="377"/>
      <c r="DIH44" s="377"/>
      <c r="DII44" s="377"/>
      <c r="DIJ44" s="377"/>
      <c r="DIK44" s="377"/>
      <c r="DIL44" s="377"/>
      <c r="DIM44" s="377"/>
      <c r="DIN44" s="377"/>
      <c r="DIO44" s="377"/>
      <c r="DIP44" s="377"/>
      <c r="DIQ44" s="377"/>
      <c r="DIR44" s="377"/>
      <c r="DIS44" s="377"/>
      <c r="DIT44" s="377"/>
      <c r="DIU44" s="377"/>
      <c r="DIV44" s="377"/>
      <c r="DIW44" s="377"/>
      <c r="DIX44" s="377"/>
      <c r="DIY44" s="377"/>
      <c r="DIZ44" s="377"/>
      <c r="DJA44" s="377"/>
      <c r="DJB44" s="377"/>
      <c r="DJC44" s="377"/>
      <c r="DJD44" s="377"/>
      <c r="DJE44" s="377"/>
      <c r="DJF44" s="377"/>
      <c r="DJG44" s="377"/>
      <c r="DJH44" s="377"/>
      <c r="DJI44" s="377"/>
      <c r="DJJ44" s="377"/>
      <c r="DJK44" s="377"/>
      <c r="DJL44" s="377"/>
      <c r="DJM44" s="377"/>
      <c r="DJN44" s="377"/>
      <c r="DJO44" s="377"/>
      <c r="DJP44" s="377"/>
      <c r="DJQ44" s="377"/>
      <c r="DJR44" s="377"/>
      <c r="DJS44" s="377"/>
      <c r="DJT44" s="377"/>
      <c r="DJU44" s="377"/>
      <c r="DJV44" s="377"/>
      <c r="DJW44" s="377"/>
      <c r="DJX44" s="377"/>
      <c r="DJY44" s="377"/>
      <c r="DJZ44" s="377"/>
      <c r="DKA44" s="377"/>
      <c r="DKB44" s="377"/>
      <c r="DKC44" s="377"/>
      <c r="DKD44" s="377"/>
      <c r="DKE44" s="377"/>
      <c r="DKF44" s="377"/>
      <c r="DKG44" s="377"/>
      <c r="DKH44" s="377"/>
      <c r="DKI44" s="377"/>
      <c r="DKJ44" s="377"/>
      <c r="DKK44" s="377"/>
      <c r="DKL44" s="377"/>
      <c r="DKM44" s="377"/>
      <c r="DKN44" s="377"/>
      <c r="DKO44" s="377"/>
      <c r="DKP44" s="377"/>
      <c r="DKQ44" s="377"/>
      <c r="DKR44" s="377"/>
      <c r="DKS44" s="377"/>
      <c r="DKT44" s="377"/>
      <c r="DKU44" s="377"/>
      <c r="DKV44" s="377"/>
      <c r="DKW44" s="377"/>
      <c r="DKX44" s="377"/>
      <c r="DKY44" s="377"/>
      <c r="DKZ44" s="377"/>
      <c r="DLA44" s="377"/>
      <c r="DLB44" s="377"/>
      <c r="DLC44" s="377"/>
      <c r="DLD44" s="377"/>
      <c r="DLE44" s="377"/>
      <c r="DLF44" s="377"/>
      <c r="DLG44" s="377"/>
      <c r="DLH44" s="377"/>
      <c r="DLI44" s="377"/>
      <c r="DLJ44" s="377"/>
      <c r="DLK44" s="377"/>
      <c r="DLL44" s="377"/>
      <c r="DLM44" s="377"/>
      <c r="DLN44" s="377"/>
      <c r="DLO44" s="377"/>
      <c r="DLP44" s="377"/>
      <c r="DLQ44" s="377"/>
      <c r="DLR44" s="377"/>
      <c r="DLS44" s="377"/>
      <c r="DLT44" s="377"/>
      <c r="DLU44" s="377"/>
      <c r="DLV44" s="377"/>
      <c r="DLW44" s="377"/>
      <c r="DLX44" s="377"/>
      <c r="DLY44" s="377"/>
      <c r="DLZ44" s="377"/>
      <c r="DMA44" s="377"/>
      <c r="DMB44" s="377"/>
      <c r="DMC44" s="377"/>
      <c r="DMD44" s="377"/>
      <c r="DME44" s="377"/>
      <c r="DMF44" s="377"/>
      <c r="DMG44" s="377"/>
      <c r="DMH44" s="377"/>
      <c r="DMI44" s="377"/>
      <c r="DMJ44" s="377"/>
      <c r="DMK44" s="377"/>
      <c r="DML44" s="377"/>
      <c r="DMM44" s="377"/>
      <c r="DMN44" s="377"/>
      <c r="DMO44" s="377"/>
      <c r="DMP44" s="377"/>
      <c r="DMQ44" s="377"/>
      <c r="DMR44" s="377"/>
      <c r="DMS44" s="377"/>
      <c r="DMT44" s="377"/>
      <c r="DMU44" s="377"/>
      <c r="DMV44" s="377"/>
      <c r="DMW44" s="377"/>
      <c r="DMX44" s="377"/>
      <c r="DMY44" s="377"/>
      <c r="DMZ44" s="377"/>
      <c r="DNA44" s="377"/>
      <c r="DNB44" s="377"/>
      <c r="DNC44" s="377"/>
      <c r="DND44" s="377"/>
      <c r="DNE44" s="377"/>
      <c r="DNF44" s="377"/>
      <c r="DNG44" s="377"/>
      <c r="DNH44" s="377"/>
      <c r="DNI44" s="377"/>
      <c r="DNJ44" s="377"/>
      <c r="DNK44" s="377"/>
      <c r="DNL44" s="377"/>
      <c r="DNM44" s="377"/>
      <c r="DNN44" s="377"/>
      <c r="DNO44" s="377"/>
      <c r="DNP44" s="377"/>
      <c r="DNQ44" s="377"/>
      <c r="DNR44" s="377"/>
      <c r="DNS44" s="377"/>
      <c r="DNT44" s="377"/>
      <c r="DNU44" s="377"/>
      <c r="DNV44" s="377"/>
      <c r="DNW44" s="377"/>
      <c r="DNX44" s="377"/>
      <c r="DNY44" s="377"/>
      <c r="DNZ44" s="377"/>
      <c r="DOA44" s="377"/>
      <c r="DOB44" s="377"/>
      <c r="DOC44" s="377"/>
      <c r="DOD44" s="377"/>
      <c r="DOE44" s="377"/>
      <c r="DOF44" s="377"/>
      <c r="DOG44" s="377"/>
      <c r="DOH44" s="377"/>
      <c r="DOI44" s="377"/>
      <c r="DOJ44" s="377"/>
      <c r="DOK44" s="377"/>
      <c r="DOL44" s="377"/>
      <c r="DOM44" s="377"/>
      <c r="DON44" s="377"/>
      <c r="DOO44" s="377"/>
      <c r="DOP44" s="377"/>
      <c r="DOQ44" s="377"/>
      <c r="DOR44" s="377"/>
      <c r="DOS44" s="377"/>
      <c r="DOT44" s="377"/>
      <c r="DOU44" s="377"/>
      <c r="DOV44" s="377"/>
      <c r="DOW44" s="377"/>
      <c r="DOX44" s="377"/>
      <c r="DOY44" s="377"/>
      <c r="DOZ44" s="377"/>
      <c r="DPA44" s="377"/>
      <c r="DPB44" s="377"/>
      <c r="DPC44" s="377"/>
      <c r="DPD44" s="377"/>
      <c r="DPE44" s="377"/>
      <c r="DPF44" s="377"/>
      <c r="DPG44" s="377"/>
      <c r="DPH44" s="377"/>
      <c r="DPI44" s="377"/>
      <c r="DPJ44" s="377"/>
      <c r="DPK44" s="377"/>
      <c r="DPL44" s="377"/>
      <c r="DPM44" s="377"/>
      <c r="DPN44" s="377"/>
      <c r="DPO44" s="377"/>
      <c r="DPP44" s="377"/>
      <c r="DPQ44" s="377"/>
      <c r="DPR44" s="377"/>
      <c r="DPS44" s="377"/>
      <c r="DPT44" s="377"/>
      <c r="DPU44" s="377"/>
      <c r="DPV44" s="377"/>
      <c r="DPW44" s="377"/>
      <c r="DPX44" s="377"/>
      <c r="DPY44" s="377"/>
      <c r="DPZ44" s="377"/>
      <c r="DQA44" s="377"/>
      <c r="DQB44" s="377"/>
      <c r="DQC44" s="377"/>
      <c r="DQD44" s="377"/>
      <c r="DQE44" s="377"/>
      <c r="DQF44" s="377"/>
      <c r="DQG44" s="377"/>
      <c r="DQH44" s="377"/>
      <c r="DQI44" s="377"/>
      <c r="DQJ44" s="377"/>
      <c r="DQK44" s="377"/>
      <c r="DQL44" s="377"/>
      <c r="DQM44" s="377"/>
      <c r="DQN44" s="377"/>
      <c r="DQO44" s="377"/>
      <c r="DQP44" s="377"/>
      <c r="DQQ44" s="377"/>
      <c r="DQR44" s="377"/>
      <c r="DQS44" s="377"/>
      <c r="DQT44" s="377"/>
      <c r="DQU44" s="377"/>
      <c r="DQV44" s="377"/>
      <c r="DQW44" s="377"/>
      <c r="DQX44" s="377"/>
      <c r="DQY44" s="377"/>
      <c r="DQZ44" s="377"/>
      <c r="DRA44" s="377"/>
      <c r="DRB44" s="377"/>
      <c r="DRC44" s="377"/>
      <c r="DRD44" s="377"/>
      <c r="DRE44" s="377"/>
      <c r="DRF44" s="377"/>
      <c r="DRG44" s="377"/>
      <c r="DRH44" s="377"/>
      <c r="DRI44" s="377"/>
      <c r="DRJ44" s="377"/>
      <c r="DRK44" s="377"/>
      <c r="DRL44" s="377"/>
      <c r="DRM44" s="377"/>
      <c r="DRN44" s="377"/>
      <c r="DRO44" s="377"/>
      <c r="DRP44" s="377"/>
      <c r="DRQ44" s="377"/>
      <c r="DRR44" s="377"/>
      <c r="DRS44" s="377"/>
      <c r="DRT44" s="377"/>
      <c r="DRU44" s="377"/>
      <c r="DRV44" s="377"/>
      <c r="DRW44" s="377"/>
      <c r="DRX44" s="377"/>
      <c r="DRY44" s="377"/>
      <c r="DRZ44" s="377"/>
      <c r="DSA44" s="377"/>
      <c r="DSB44" s="377"/>
      <c r="DSC44" s="377"/>
      <c r="DSD44" s="377"/>
      <c r="DSE44" s="377"/>
      <c r="DSF44" s="377"/>
      <c r="DSG44" s="377"/>
      <c r="DSH44" s="377"/>
      <c r="DSI44" s="377"/>
      <c r="DSJ44" s="377"/>
      <c r="DSK44" s="377"/>
      <c r="DSL44" s="377"/>
      <c r="DSM44" s="377"/>
      <c r="DSN44" s="377"/>
      <c r="DSO44" s="377"/>
      <c r="DSP44" s="377"/>
      <c r="DSQ44" s="377"/>
      <c r="DSR44" s="377"/>
      <c r="DSS44" s="377"/>
      <c r="DST44" s="377"/>
      <c r="DSU44" s="377"/>
      <c r="DSV44" s="377"/>
      <c r="DSW44" s="377"/>
      <c r="DSX44" s="377"/>
      <c r="DSY44" s="377"/>
      <c r="DSZ44" s="377"/>
      <c r="DTA44" s="377"/>
      <c r="DTB44" s="377"/>
      <c r="DTC44" s="377"/>
      <c r="DTD44" s="377"/>
      <c r="DTE44" s="377"/>
      <c r="DTF44" s="377"/>
      <c r="DTG44" s="377"/>
      <c r="DTH44" s="377"/>
      <c r="DTI44" s="377"/>
      <c r="DTJ44" s="377"/>
      <c r="DTK44" s="377"/>
      <c r="DTL44" s="377"/>
      <c r="DTM44" s="377"/>
      <c r="DTN44" s="377"/>
      <c r="DTO44" s="377"/>
      <c r="DTP44" s="377"/>
      <c r="DTQ44" s="377"/>
      <c r="DTR44" s="377"/>
      <c r="DTS44" s="377"/>
      <c r="DTT44" s="377"/>
      <c r="DTU44" s="377"/>
      <c r="DTV44" s="377"/>
      <c r="DTW44" s="377"/>
      <c r="DTX44" s="377"/>
      <c r="DTY44" s="377"/>
      <c r="DTZ44" s="377"/>
      <c r="DUA44" s="377"/>
      <c r="DUB44" s="377"/>
      <c r="DUC44" s="377"/>
      <c r="DUD44" s="377"/>
      <c r="DUE44" s="377"/>
      <c r="DUF44" s="377"/>
      <c r="DUG44" s="377"/>
      <c r="DUH44" s="377"/>
      <c r="DUI44" s="377"/>
      <c r="DUJ44" s="377"/>
      <c r="DUK44" s="377"/>
      <c r="DUL44" s="377"/>
      <c r="DUM44" s="377"/>
      <c r="DUN44" s="377"/>
      <c r="DUO44" s="377"/>
      <c r="DUP44" s="377"/>
      <c r="DUQ44" s="377"/>
      <c r="DUR44" s="377"/>
      <c r="DUS44" s="377"/>
      <c r="DUT44" s="377"/>
      <c r="DUU44" s="377"/>
      <c r="DUV44" s="377"/>
      <c r="DUW44" s="377"/>
      <c r="DUX44" s="377"/>
      <c r="DUY44" s="377"/>
      <c r="DUZ44" s="377"/>
      <c r="DVA44" s="377"/>
      <c r="DVB44" s="377"/>
      <c r="DVC44" s="377"/>
      <c r="DVD44" s="377"/>
      <c r="DVE44" s="377"/>
      <c r="DVF44" s="377"/>
      <c r="DVG44" s="377"/>
      <c r="DVH44" s="377"/>
      <c r="DVI44" s="377"/>
      <c r="DVJ44" s="377"/>
      <c r="DVK44" s="377"/>
      <c r="DVL44" s="377"/>
      <c r="DVM44" s="377"/>
      <c r="DVN44" s="377"/>
      <c r="DVO44" s="377"/>
      <c r="DVP44" s="377"/>
      <c r="DVQ44" s="377"/>
      <c r="DVR44" s="377"/>
      <c r="DVS44" s="377"/>
      <c r="DVT44" s="377"/>
      <c r="DVU44" s="377"/>
      <c r="DVV44" s="377"/>
      <c r="DVW44" s="377"/>
      <c r="DVX44" s="377"/>
      <c r="DVY44" s="377"/>
      <c r="DVZ44" s="377"/>
      <c r="DWA44" s="377"/>
      <c r="DWB44" s="377"/>
      <c r="DWC44" s="377"/>
      <c r="DWD44" s="377"/>
      <c r="DWE44" s="377"/>
      <c r="DWF44" s="377"/>
      <c r="DWG44" s="377"/>
      <c r="DWH44" s="377"/>
      <c r="DWI44" s="377"/>
      <c r="DWJ44" s="377"/>
      <c r="DWK44" s="377"/>
      <c r="DWL44" s="377"/>
      <c r="DWM44" s="377"/>
      <c r="DWN44" s="377"/>
      <c r="DWO44" s="377"/>
      <c r="DWP44" s="377"/>
      <c r="DWQ44" s="377"/>
      <c r="DWR44" s="377"/>
      <c r="DWS44" s="377"/>
      <c r="DWT44" s="377"/>
      <c r="DWU44" s="377"/>
      <c r="DWV44" s="377"/>
      <c r="DWW44" s="377"/>
      <c r="DWX44" s="377"/>
      <c r="DWY44" s="377"/>
      <c r="DWZ44" s="377"/>
      <c r="DXA44" s="377"/>
      <c r="DXB44" s="377"/>
      <c r="DXC44" s="377"/>
      <c r="DXD44" s="377"/>
      <c r="DXE44" s="377"/>
      <c r="DXF44" s="377"/>
      <c r="DXG44" s="377"/>
      <c r="DXH44" s="377"/>
      <c r="DXI44" s="377"/>
      <c r="DXJ44" s="377"/>
      <c r="DXK44" s="377"/>
      <c r="DXL44" s="377"/>
      <c r="DXM44" s="377"/>
      <c r="DXN44" s="377"/>
      <c r="DXO44" s="377"/>
      <c r="DXP44" s="377"/>
      <c r="DXQ44" s="377"/>
      <c r="DXR44" s="377"/>
      <c r="DXS44" s="377"/>
      <c r="DXT44" s="377"/>
      <c r="DXU44" s="377"/>
      <c r="DXV44" s="377"/>
      <c r="DXW44" s="377"/>
      <c r="DXX44" s="377"/>
      <c r="DXY44" s="377"/>
      <c r="DXZ44" s="377"/>
      <c r="DYA44" s="377"/>
      <c r="DYB44" s="377"/>
      <c r="DYC44" s="377"/>
      <c r="DYD44" s="377"/>
      <c r="DYE44" s="377"/>
      <c r="DYF44" s="377"/>
      <c r="DYG44" s="377"/>
      <c r="DYH44" s="377"/>
      <c r="DYI44" s="377"/>
      <c r="DYJ44" s="377"/>
      <c r="DYK44" s="377"/>
      <c r="DYL44" s="377"/>
      <c r="DYM44" s="377"/>
      <c r="DYN44" s="377"/>
      <c r="DYO44" s="377"/>
      <c r="DYP44" s="377"/>
      <c r="DYQ44" s="377"/>
      <c r="DYR44" s="377"/>
      <c r="DYS44" s="377"/>
      <c r="DYT44" s="377"/>
      <c r="DYU44" s="377"/>
      <c r="DYV44" s="377"/>
      <c r="DYW44" s="377"/>
      <c r="DYX44" s="377"/>
      <c r="DYY44" s="377"/>
      <c r="DYZ44" s="377"/>
      <c r="DZA44" s="377"/>
      <c r="DZB44" s="377"/>
      <c r="DZC44" s="377"/>
      <c r="DZD44" s="377"/>
      <c r="DZE44" s="377"/>
      <c r="DZF44" s="377"/>
      <c r="DZG44" s="377"/>
      <c r="DZH44" s="377"/>
      <c r="DZI44" s="377"/>
      <c r="DZJ44" s="377"/>
      <c r="DZK44" s="377"/>
      <c r="DZL44" s="377"/>
      <c r="DZM44" s="377"/>
      <c r="DZN44" s="377"/>
      <c r="DZO44" s="377"/>
      <c r="DZP44" s="377"/>
      <c r="DZQ44" s="377"/>
      <c r="DZR44" s="377"/>
      <c r="DZS44" s="377"/>
      <c r="DZT44" s="377"/>
      <c r="DZU44" s="377"/>
      <c r="DZV44" s="377"/>
      <c r="DZW44" s="377"/>
      <c r="DZX44" s="377"/>
      <c r="DZY44" s="377"/>
      <c r="DZZ44" s="377"/>
      <c r="EAA44" s="377"/>
      <c r="EAB44" s="377"/>
      <c r="EAC44" s="377"/>
      <c r="EAD44" s="377"/>
      <c r="EAE44" s="377"/>
      <c r="EAF44" s="377"/>
      <c r="EAG44" s="377"/>
      <c r="EAH44" s="377"/>
      <c r="EAI44" s="377"/>
      <c r="EAJ44" s="377"/>
      <c r="EAK44" s="377"/>
      <c r="EAL44" s="377"/>
      <c r="EAM44" s="377"/>
      <c r="EAN44" s="377"/>
      <c r="EAO44" s="377"/>
      <c r="EAP44" s="377"/>
      <c r="EAQ44" s="377"/>
      <c r="EAR44" s="377"/>
      <c r="EAS44" s="377"/>
      <c r="EAT44" s="377"/>
      <c r="EAU44" s="377"/>
      <c r="EAV44" s="377"/>
      <c r="EAW44" s="377"/>
      <c r="EAX44" s="377"/>
      <c r="EAY44" s="377"/>
      <c r="EAZ44" s="377"/>
      <c r="EBA44" s="377"/>
      <c r="EBB44" s="377"/>
      <c r="EBC44" s="377"/>
      <c r="EBD44" s="377"/>
      <c r="EBE44" s="377"/>
      <c r="EBF44" s="377"/>
      <c r="EBG44" s="377"/>
      <c r="EBH44" s="377"/>
      <c r="EBI44" s="377"/>
      <c r="EBJ44" s="377"/>
      <c r="EBK44" s="377"/>
      <c r="EBL44" s="377"/>
      <c r="EBM44" s="377"/>
      <c r="EBN44" s="377"/>
      <c r="EBO44" s="377"/>
      <c r="EBP44" s="377"/>
      <c r="EBQ44" s="377"/>
      <c r="EBR44" s="377"/>
      <c r="EBS44" s="377"/>
      <c r="EBT44" s="377"/>
      <c r="EBU44" s="377"/>
      <c r="EBV44" s="377"/>
      <c r="EBW44" s="377"/>
      <c r="EBX44" s="377"/>
      <c r="EBY44" s="377"/>
      <c r="EBZ44" s="377"/>
      <c r="ECA44" s="377"/>
      <c r="ECB44" s="377"/>
      <c r="ECC44" s="377"/>
      <c r="ECD44" s="377"/>
      <c r="ECE44" s="377"/>
      <c r="ECF44" s="377"/>
      <c r="ECG44" s="377"/>
      <c r="ECH44" s="377"/>
      <c r="ECI44" s="377"/>
      <c r="ECJ44" s="377"/>
      <c r="ECK44" s="377"/>
      <c r="ECL44" s="377"/>
      <c r="ECM44" s="377"/>
      <c r="ECN44" s="377"/>
      <c r="ECO44" s="377"/>
      <c r="ECP44" s="377"/>
      <c r="ECQ44" s="377"/>
      <c r="ECR44" s="377"/>
      <c r="ECS44" s="377"/>
      <c r="ECT44" s="377"/>
      <c r="ECU44" s="377"/>
      <c r="ECV44" s="377"/>
      <c r="ECW44" s="377"/>
      <c r="ECX44" s="377"/>
      <c r="ECY44" s="377"/>
      <c r="ECZ44" s="377"/>
      <c r="EDA44" s="377"/>
      <c r="EDB44" s="377"/>
      <c r="EDC44" s="377"/>
      <c r="EDD44" s="377"/>
      <c r="EDE44" s="377"/>
      <c r="EDF44" s="377"/>
      <c r="EDG44" s="377"/>
      <c r="EDH44" s="377"/>
      <c r="EDI44" s="377"/>
      <c r="EDJ44" s="377"/>
      <c r="EDK44" s="377"/>
      <c r="EDL44" s="377"/>
      <c r="EDM44" s="377"/>
      <c r="EDN44" s="377"/>
      <c r="EDO44" s="377"/>
      <c r="EDP44" s="377"/>
      <c r="EDQ44" s="377"/>
      <c r="EDR44" s="377"/>
      <c r="EDS44" s="377"/>
      <c r="EDT44" s="377"/>
      <c r="EDU44" s="377"/>
      <c r="EDV44" s="377"/>
      <c r="EDW44" s="377"/>
      <c r="EDX44" s="377"/>
      <c r="EDY44" s="377"/>
      <c r="EDZ44" s="377"/>
      <c r="EEA44" s="377"/>
      <c r="EEB44" s="377"/>
      <c r="EEC44" s="377"/>
      <c r="EED44" s="377"/>
      <c r="EEE44" s="377"/>
      <c r="EEF44" s="377"/>
      <c r="EEG44" s="377"/>
      <c r="EEH44" s="377"/>
      <c r="EEI44" s="377"/>
      <c r="EEJ44" s="377"/>
      <c r="EEK44" s="377"/>
      <c r="EEL44" s="377"/>
      <c r="EEM44" s="377"/>
      <c r="EEN44" s="377"/>
      <c r="EEO44" s="377"/>
      <c r="EEP44" s="377"/>
      <c r="EEQ44" s="377"/>
      <c r="EER44" s="377"/>
      <c r="EES44" s="377"/>
      <c r="EET44" s="377"/>
      <c r="EEU44" s="377"/>
      <c r="EEV44" s="377"/>
      <c r="EEW44" s="377"/>
      <c r="EEX44" s="377"/>
      <c r="EEY44" s="377"/>
      <c r="EEZ44" s="377"/>
      <c r="EFA44" s="377"/>
      <c r="EFB44" s="377"/>
      <c r="EFC44" s="377"/>
      <c r="EFD44" s="377"/>
      <c r="EFE44" s="377"/>
      <c r="EFF44" s="377"/>
      <c r="EFG44" s="377"/>
      <c r="EFH44" s="377"/>
      <c r="EFI44" s="377"/>
      <c r="EFJ44" s="377"/>
      <c r="EFK44" s="377"/>
      <c r="EFL44" s="377"/>
      <c r="EFM44" s="377"/>
      <c r="EFN44" s="377"/>
      <c r="EFO44" s="377"/>
      <c r="EFP44" s="377"/>
      <c r="EFQ44" s="377"/>
      <c r="EFR44" s="377"/>
      <c r="EFS44" s="377"/>
      <c r="EFT44" s="377"/>
      <c r="EFU44" s="377"/>
      <c r="EFV44" s="377"/>
      <c r="EFW44" s="377"/>
      <c r="EFX44" s="377"/>
      <c r="EFY44" s="377"/>
      <c r="EFZ44" s="377"/>
      <c r="EGA44" s="377"/>
      <c r="EGB44" s="377"/>
      <c r="EGC44" s="377"/>
      <c r="EGD44" s="377"/>
      <c r="EGE44" s="377"/>
      <c r="EGF44" s="377"/>
      <c r="EGG44" s="377"/>
      <c r="EGH44" s="377"/>
      <c r="EGI44" s="377"/>
      <c r="EGJ44" s="377"/>
      <c r="EGK44" s="377"/>
      <c r="EGL44" s="377"/>
      <c r="EGM44" s="377"/>
      <c r="EGN44" s="377"/>
      <c r="EGO44" s="377"/>
      <c r="EGP44" s="377"/>
      <c r="EGQ44" s="377"/>
      <c r="EGR44" s="377"/>
      <c r="EGS44" s="377"/>
      <c r="EGT44" s="377"/>
      <c r="EGU44" s="377"/>
      <c r="EGV44" s="377"/>
      <c r="EGW44" s="377"/>
      <c r="EGX44" s="377"/>
      <c r="EGY44" s="377"/>
      <c r="EGZ44" s="377"/>
      <c r="EHA44" s="377"/>
      <c r="EHB44" s="377"/>
      <c r="EHC44" s="377"/>
      <c r="EHD44" s="377"/>
      <c r="EHE44" s="377"/>
      <c r="EHF44" s="377"/>
      <c r="EHG44" s="377"/>
      <c r="EHH44" s="377"/>
      <c r="EHI44" s="377"/>
      <c r="EHJ44" s="377"/>
      <c r="EHK44" s="377"/>
      <c r="EHL44" s="377"/>
      <c r="EHM44" s="377"/>
      <c r="EHN44" s="377"/>
      <c r="EHO44" s="377"/>
      <c r="EHP44" s="377"/>
      <c r="EHQ44" s="377"/>
      <c r="EHR44" s="377"/>
      <c r="EHS44" s="377"/>
      <c r="EHT44" s="377"/>
      <c r="EHU44" s="377"/>
      <c r="EHV44" s="377"/>
      <c r="EHW44" s="377"/>
      <c r="EHX44" s="377"/>
      <c r="EHY44" s="377"/>
      <c r="EHZ44" s="377"/>
      <c r="EIA44" s="377"/>
      <c r="EIB44" s="377"/>
      <c r="EIC44" s="377"/>
      <c r="EID44" s="377"/>
      <c r="EIE44" s="377"/>
      <c r="EIF44" s="377"/>
      <c r="EIG44" s="377"/>
      <c r="EIH44" s="377"/>
      <c r="EII44" s="377"/>
      <c r="EIJ44" s="377"/>
      <c r="EIK44" s="377"/>
      <c r="EIL44" s="377"/>
      <c r="EIM44" s="377"/>
      <c r="EIN44" s="377"/>
      <c r="EIO44" s="377"/>
      <c r="EIP44" s="377"/>
      <c r="EIQ44" s="377"/>
      <c r="EIR44" s="377"/>
      <c r="EIS44" s="377"/>
      <c r="EIT44" s="377"/>
      <c r="EIU44" s="377"/>
      <c r="EIV44" s="377"/>
      <c r="EIW44" s="377"/>
      <c r="EIX44" s="377"/>
      <c r="EIY44" s="377"/>
      <c r="EIZ44" s="377"/>
      <c r="EJA44" s="377"/>
      <c r="EJB44" s="377"/>
      <c r="EJC44" s="377"/>
      <c r="EJD44" s="377"/>
      <c r="EJE44" s="377"/>
      <c r="EJF44" s="377"/>
      <c r="EJG44" s="377"/>
      <c r="EJH44" s="377"/>
      <c r="EJI44" s="377"/>
      <c r="EJJ44" s="377"/>
      <c r="EJK44" s="377"/>
      <c r="EJL44" s="377"/>
      <c r="EJM44" s="377"/>
      <c r="EJN44" s="377"/>
      <c r="EJO44" s="377"/>
      <c r="EJP44" s="377"/>
      <c r="EJQ44" s="377"/>
      <c r="EJR44" s="377"/>
      <c r="EJS44" s="377"/>
      <c r="EJT44" s="377"/>
      <c r="EJU44" s="377"/>
      <c r="EJV44" s="377"/>
      <c r="EJW44" s="377"/>
      <c r="EJX44" s="377"/>
      <c r="EJY44" s="377"/>
      <c r="EJZ44" s="377"/>
      <c r="EKA44" s="377"/>
      <c r="EKB44" s="377"/>
      <c r="EKC44" s="377"/>
      <c r="EKD44" s="377"/>
      <c r="EKE44" s="377"/>
      <c r="EKF44" s="377"/>
      <c r="EKG44" s="377"/>
      <c r="EKH44" s="377"/>
      <c r="EKI44" s="377"/>
      <c r="EKJ44" s="377"/>
      <c r="EKK44" s="377"/>
      <c r="EKL44" s="377"/>
      <c r="EKM44" s="377"/>
      <c r="EKN44" s="377"/>
      <c r="EKO44" s="377"/>
      <c r="EKP44" s="377"/>
      <c r="EKQ44" s="377"/>
      <c r="EKR44" s="377"/>
      <c r="EKS44" s="377"/>
      <c r="EKT44" s="377"/>
      <c r="EKU44" s="377"/>
      <c r="EKV44" s="377"/>
      <c r="EKW44" s="377"/>
      <c r="EKX44" s="377"/>
      <c r="EKY44" s="377"/>
      <c r="EKZ44" s="377"/>
      <c r="ELA44" s="377"/>
      <c r="ELB44" s="377"/>
      <c r="ELC44" s="377"/>
      <c r="ELD44" s="377"/>
      <c r="ELE44" s="377"/>
      <c r="ELF44" s="377"/>
      <c r="ELG44" s="377"/>
      <c r="ELH44" s="377"/>
      <c r="ELI44" s="377"/>
      <c r="ELJ44" s="377"/>
      <c r="ELK44" s="377"/>
      <c r="ELL44" s="377"/>
      <c r="ELM44" s="377"/>
      <c r="ELN44" s="377"/>
      <c r="ELO44" s="377"/>
      <c r="ELP44" s="377"/>
      <c r="ELQ44" s="377"/>
      <c r="ELR44" s="377"/>
      <c r="ELS44" s="377"/>
      <c r="ELT44" s="377"/>
      <c r="ELU44" s="377"/>
      <c r="ELV44" s="377"/>
      <c r="ELW44" s="377"/>
      <c r="ELX44" s="377"/>
      <c r="ELY44" s="377"/>
      <c r="ELZ44" s="377"/>
      <c r="EMA44" s="377"/>
      <c r="EMB44" s="377"/>
      <c r="EMC44" s="377"/>
      <c r="EMD44" s="377"/>
      <c r="EME44" s="377"/>
      <c r="EMF44" s="377"/>
      <c r="EMG44" s="377"/>
      <c r="EMH44" s="377"/>
      <c r="EMI44" s="377"/>
      <c r="EMJ44" s="377"/>
      <c r="EMK44" s="377"/>
      <c r="EML44" s="377"/>
      <c r="EMM44" s="377"/>
      <c r="EMN44" s="377"/>
      <c r="EMO44" s="377"/>
      <c r="EMP44" s="377"/>
      <c r="EMQ44" s="377"/>
      <c r="EMR44" s="377"/>
      <c r="EMS44" s="377"/>
      <c r="EMT44" s="377"/>
      <c r="EMU44" s="377"/>
      <c r="EMV44" s="377"/>
      <c r="EMW44" s="377"/>
      <c r="EMX44" s="377"/>
      <c r="EMY44" s="377"/>
      <c r="EMZ44" s="377"/>
      <c r="ENA44" s="377"/>
      <c r="ENB44" s="377"/>
      <c r="ENC44" s="377"/>
      <c r="END44" s="377"/>
      <c r="ENE44" s="377"/>
      <c r="ENF44" s="377"/>
      <c r="ENG44" s="377"/>
      <c r="ENH44" s="377"/>
      <c r="ENI44" s="377"/>
      <c r="ENJ44" s="377"/>
      <c r="ENK44" s="377"/>
      <c r="ENL44" s="377"/>
      <c r="ENM44" s="377"/>
      <c r="ENN44" s="377"/>
      <c r="ENO44" s="377"/>
      <c r="ENP44" s="377"/>
      <c r="ENQ44" s="377"/>
      <c r="ENR44" s="377"/>
      <c r="ENS44" s="377"/>
      <c r="ENT44" s="377"/>
      <c r="ENU44" s="377"/>
      <c r="ENV44" s="377"/>
      <c r="ENW44" s="377"/>
      <c r="ENX44" s="377"/>
      <c r="ENY44" s="377"/>
      <c r="ENZ44" s="377"/>
      <c r="EOA44" s="377"/>
      <c r="EOB44" s="377"/>
      <c r="EOC44" s="377"/>
      <c r="EOD44" s="377"/>
      <c r="EOE44" s="377"/>
      <c r="EOF44" s="377"/>
      <c r="EOG44" s="377"/>
      <c r="EOH44" s="377"/>
      <c r="EOI44" s="377"/>
      <c r="EOJ44" s="377"/>
      <c r="EOK44" s="377"/>
      <c r="EOL44" s="377"/>
      <c r="EOM44" s="377"/>
      <c r="EON44" s="377"/>
      <c r="EOO44" s="377"/>
      <c r="EOP44" s="377"/>
      <c r="EOQ44" s="377"/>
      <c r="EOR44" s="377"/>
      <c r="EOS44" s="377"/>
      <c r="EOT44" s="377"/>
      <c r="EOU44" s="377"/>
      <c r="EOV44" s="377"/>
      <c r="EOW44" s="377"/>
      <c r="EOX44" s="377"/>
      <c r="EOY44" s="377"/>
      <c r="EOZ44" s="377"/>
      <c r="EPA44" s="377"/>
      <c r="EPB44" s="377"/>
      <c r="EPC44" s="377"/>
      <c r="EPD44" s="377"/>
      <c r="EPE44" s="377"/>
      <c r="EPF44" s="377"/>
      <c r="EPG44" s="377"/>
      <c r="EPH44" s="377"/>
      <c r="EPI44" s="377"/>
      <c r="EPJ44" s="377"/>
      <c r="EPK44" s="377"/>
      <c r="EPL44" s="377"/>
      <c r="EPM44" s="377"/>
      <c r="EPN44" s="377"/>
      <c r="EPO44" s="377"/>
      <c r="EPP44" s="377"/>
      <c r="EPQ44" s="377"/>
      <c r="EPR44" s="377"/>
      <c r="EPS44" s="377"/>
      <c r="EPT44" s="377"/>
      <c r="EPU44" s="377"/>
      <c r="EPV44" s="377"/>
      <c r="EPW44" s="377"/>
      <c r="EPX44" s="377"/>
      <c r="EPY44" s="377"/>
      <c r="EPZ44" s="377"/>
      <c r="EQA44" s="377"/>
      <c r="EQB44" s="377"/>
      <c r="EQC44" s="377"/>
      <c r="EQD44" s="377"/>
      <c r="EQE44" s="377"/>
      <c r="EQF44" s="377"/>
      <c r="EQG44" s="377"/>
      <c r="EQH44" s="377"/>
      <c r="EQI44" s="377"/>
      <c r="EQJ44" s="377"/>
      <c r="EQK44" s="377"/>
      <c r="EQL44" s="377"/>
      <c r="EQM44" s="377"/>
      <c r="EQN44" s="377"/>
      <c r="EQO44" s="377"/>
      <c r="EQP44" s="377"/>
      <c r="EQQ44" s="377"/>
      <c r="EQR44" s="377"/>
      <c r="EQS44" s="377"/>
      <c r="EQT44" s="377"/>
      <c r="EQU44" s="377"/>
      <c r="EQV44" s="377"/>
      <c r="EQW44" s="377"/>
      <c r="EQX44" s="377"/>
      <c r="EQY44" s="377"/>
      <c r="EQZ44" s="377"/>
      <c r="ERA44" s="377"/>
      <c r="ERB44" s="377"/>
      <c r="ERC44" s="377"/>
      <c r="ERD44" s="377"/>
      <c r="ERE44" s="377"/>
      <c r="ERF44" s="377"/>
      <c r="ERG44" s="377"/>
      <c r="ERH44" s="377"/>
      <c r="ERI44" s="377"/>
      <c r="ERJ44" s="377"/>
      <c r="ERK44" s="377"/>
      <c r="ERL44" s="377"/>
      <c r="ERM44" s="377"/>
      <c r="ERN44" s="377"/>
      <c r="ERO44" s="377"/>
      <c r="ERP44" s="377"/>
      <c r="ERQ44" s="377"/>
      <c r="ERR44" s="377"/>
      <c r="ERS44" s="377"/>
      <c r="ERT44" s="377"/>
      <c r="ERU44" s="377"/>
      <c r="ERV44" s="377"/>
      <c r="ERW44" s="377"/>
      <c r="ERX44" s="377"/>
      <c r="ERY44" s="377"/>
      <c r="ERZ44" s="377"/>
      <c r="ESA44" s="377"/>
      <c r="ESB44" s="377"/>
      <c r="ESC44" s="377"/>
      <c r="ESD44" s="377"/>
      <c r="ESE44" s="377"/>
      <c r="ESF44" s="377"/>
      <c r="ESG44" s="377"/>
      <c r="ESH44" s="377"/>
      <c r="ESI44" s="377"/>
      <c r="ESJ44" s="377"/>
      <c r="ESK44" s="377"/>
      <c r="ESL44" s="377"/>
      <c r="ESM44" s="377"/>
      <c r="ESN44" s="377"/>
      <c r="ESO44" s="377"/>
      <c r="ESP44" s="377"/>
      <c r="ESQ44" s="377"/>
      <c r="ESR44" s="377"/>
      <c r="ESS44" s="377"/>
      <c r="EST44" s="377"/>
      <c r="ESU44" s="377"/>
      <c r="ESV44" s="377"/>
      <c r="ESW44" s="377"/>
      <c r="ESX44" s="377"/>
      <c r="ESY44" s="377"/>
      <c r="ESZ44" s="377"/>
      <c r="ETA44" s="377"/>
      <c r="ETB44" s="377"/>
      <c r="ETC44" s="377"/>
      <c r="ETD44" s="377"/>
      <c r="ETE44" s="377"/>
      <c r="ETF44" s="377"/>
      <c r="ETG44" s="377"/>
      <c r="ETH44" s="377"/>
      <c r="ETI44" s="377"/>
      <c r="ETJ44" s="377"/>
      <c r="ETK44" s="377"/>
      <c r="ETL44" s="377"/>
      <c r="ETM44" s="377"/>
      <c r="ETN44" s="377"/>
      <c r="ETO44" s="377"/>
      <c r="ETP44" s="377"/>
      <c r="ETQ44" s="377"/>
      <c r="ETR44" s="377"/>
      <c r="ETS44" s="377"/>
      <c r="ETT44" s="377"/>
      <c r="ETU44" s="377"/>
      <c r="ETV44" s="377"/>
      <c r="ETW44" s="377"/>
      <c r="ETX44" s="377"/>
      <c r="ETY44" s="377"/>
      <c r="ETZ44" s="377"/>
      <c r="EUA44" s="377"/>
      <c r="EUB44" s="377"/>
      <c r="EUC44" s="377"/>
      <c r="EUD44" s="377"/>
      <c r="EUE44" s="377"/>
      <c r="EUF44" s="377"/>
      <c r="EUG44" s="377"/>
      <c r="EUH44" s="377"/>
      <c r="EUI44" s="377"/>
      <c r="EUJ44" s="377"/>
      <c r="EUK44" s="377"/>
      <c r="EUL44" s="377"/>
      <c r="EUM44" s="377"/>
      <c r="EUN44" s="377"/>
      <c r="EUO44" s="377"/>
      <c r="EUP44" s="377"/>
      <c r="EUQ44" s="377"/>
      <c r="EUR44" s="377"/>
      <c r="EUS44" s="377"/>
      <c r="EUT44" s="377"/>
      <c r="EUU44" s="377"/>
      <c r="EUV44" s="377"/>
      <c r="EUW44" s="377"/>
      <c r="EUX44" s="377"/>
      <c r="EUY44" s="377"/>
      <c r="EUZ44" s="377"/>
      <c r="EVA44" s="377"/>
      <c r="EVB44" s="377"/>
      <c r="EVC44" s="377"/>
      <c r="EVD44" s="377"/>
      <c r="EVE44" s="377"/>
      <c r="EVF44" s="377"/>
      <c r="EVG44" s="377"/>
      <c r="EVH44" s="377"/>
      <c r="EVI44" s="377"/>
      <c r="EVJ44" s="377"/>
      <c r="EVK44" s="377"/>
      <c r="EVL44" s="377"/>
      <c r="EVM44" s="377"/>
      <c r="EVN44" s="377"/>
      <c r="EVO44" s="377"/>
      <c r="EVP44" s="377"/>
      <c r="EVQ44" s="377"/>
      <c r="EVR44" s="377"/>
      <c r="EVS44" s="377"/>
      <c r="EVT44" s="377"/>
      <c r="EVU44" s="377"/>
      <c r="EVV44" s="377"/>
      <c r="EVW44" s="377"/>
      <c r="EVX44" s="377"/>
      <c r="EVY44" s="377"/>
      <c r="EVZ44" s="377"/>
      <c r="EWA44" s="377"/>
      <c r="EWB44" s="377"/>
      <c r="EWC44" s="377"/>
      <c r="EWD44" s="377"/>
      <c r="EWE44" s="377"/>
      <c r="EWF44" s="377"/>
      <c r="EWG44" s="377"/>
      <c r="EWH44" s="377"/>
      <c r="EWI44" s="377"/>
      <c r="EWJ44" s="377"/>
      <c r="EWK44" s="377"/>
      <c r="EWL44" s="377"/>
      <c r="EWM44" s="377"/>
      <c r="EWN44" s="377"/>
      <c r="EWO44" s="377"/>
      <c r="EWP44" s="377"/>
      <c r="EWQ44" s="377"/>
      <c r="EWR44" s="377"/>
      <c r="EWS44" s="377"/>
      <c r="EWT44" s="377"/>
      <c r="EWU44" s="377"/>
      <c r="EWV44" s="377"/>
      <c r="EWW44" s="377"/>
      <c r="EWX44" s="377"/>
      <c r="EWY44" s="377"/>
      <c r="EWZ44" s="377"/>
      <c r="EXA44" s="377"/>
      <c r="EXB44" s="377"/>
      <c r="EXC44" s="377"/>
      <c r="EXD44" s="377"/>
      <c r="EXE44" s="377"/>
      <c r="EXF44" s="377"/>
      <c r="EXG44" s="377"/>
      <c r="EXH44" s="377"/>
      <c r="EXI44" s="377"/>
      <c r="EXJ44" s="377"/>
      <c r="EXK44" s="377"/>
      <c r="EXL44" s="377"/>
      <c r="EXM44" s="377"/>
      <c r="EXN44" s="377"/>
      <c r="EXO44" s="377"/>
      <c r="EXP44" s="377"/>
      <c r="EXQ44" s="377"/>
      <c r="EXR44" s="377"/>
      <c r="EXS44" s="377"/>
      <c r="EXT44" s="377"/>
      <c r="EXU44" s="377"/>
      <c r="EXV44" s="377"/>
      <c r="EXW44" s="377"/>
      <c r="EXX44" s="377"/>
      <c r="EXY44" s="377"/>
      <c r="EXZ44" s="377"/>
      <c r="EYA44" s="377"/>
      <c r="EYB44" s="377"/>
      <c r="EYC44" s="377"/>
      <c r="EYD44" s="377"/>
      <c r="EYE44" s="377"/>
      <c r="EYF44" s="377"/>
      <c r="EYG44" s="377"/>
      <c r="EYH44" s="377"/>
      <c r="EYI44" s="377"/>
      <c r="EYJ44" s="377"/>
      <c r="EYK44" s="377"/>
      <c r="EYL44" s="377"/>
      <c r="EYM44" s="377"/>
      <c r="EYN44" s="377"/>
      <c r="EYO44" s="377"/>
      <c r="EYP44" s="377"/>
      <c r="EYQ44" s="377"/>
      <c r="EYR44" s="377"/>
      <c r="EYS44" s="377"/>
      <c r="EYT44" s="377"/>
      <c r="EYU44" s="377"/>
      <c r="EYV44" s="377"/>
      <c r="EYW44" s="377"/>
      <c r="EYX44" s="377"/>
      <c r="EYY44" s="377"/>
      <c r="EYZ44" s="377"/>
      <c r="EZA44" s="377"/>
      <c r="EZB44" s="377"/>
      <c r="EZC44" s="377"/>
      <c r="EZD44" s="377"/>
      <c r="EZE44" s="377"/>
      <c r="EZF44" s="377"/>
      <c r="EZG44" s="377"/>
      <c r="EZH44" s="377"/>
      <c r="EZI44" s="377"/>
      <c r="EZJ44" s="377"/>
      <c r="EZK44" s="377"/>
      <c r="EZL44" s="377"/>
      <c r="EZM44" s="377"/>
      <c r="EZN44" s="377"/>
      <c r="EZO44" s="377"/>
      <c r="EZP44" s="377"/>
      <c r="EZQ44" s="377"/>
      <c r="EZR44" s="377"/>
      <c r="EZS44" s="377"/>
      <c r="EZT44" s="377"/>
      <c r="EZU44" s="377"/>
      <c r="EZV44" s="377"/>
      <c r="EZW44" s="377"/>
      <c r="EZX44" s="377"/>
      <c r="EZY44" s="377"/>
      <c r="EZZ44" s="377"/>
      <c r="FAA44" s="377"/>
      <c r="FAB44" s="377"/>
      <c r="FAC44" s="377"/>
      <c r="FAD44" s="377"/>
      <c r="FAE44" s="377"/>
      <c r="FAF44" s="377"/>
      <c r="FAG44" s="377"/>
      <c r="FAH44" s="377"/>
      <c r="FAI44" s="377"/>
      <c r="FAJ44" s="377"/>
      <c r="FAK44" s="377"/>
      <c r="FAL44" s="377"/>
      <c r="FAM44" s="377"/>
      <c r="FAN44" s="377"/>
      <c r="FAO44" s="377"/>
      <c r="FAP44" s="377"/>
      <c r="FAQ44" s="377"/>
      <c r="FAR44" s="377"/>
      <c r="FAS44" s="377"/>
      <c r="FAT44" s="377"/>
      <c r="FAU44" s="377"/>
      <c r="FAV44" s="377"/>
      <c r="FAW44" s="377"/>
      <c r="FAX44" s="377"/>
      <c r="FAY44" s="377"/>
      <c r="FAZ44" s="377"/>
      <c r="FBA44" s="377"/>
      <c r="FBB44" s="377"/>
      <c r="FBC44" s="377"/>
      <c r="FBD44" s="377"/>
      <c r="FBE44" s="377"/>
      <c r="FBF44" s="377"/>
      <c r="FBG44" s="377"/>
      <c r="FBH44" s="377"/>
      <c r="FBI44" s="377"/>
      <c r="FBJ44" s="377"/>
      <c r="FBK44" s="377"/>
      <c r="FBL44" s="377"/>
      <c r="FBM44" s="377"/>
      <c r="FBN44" s="377"/>
      <c r="FBO44" s="377"/>
      <c r="FBP44" s="377"/>
      <c r="FBQ44" s="377"/>
      <c r="FBR44" s="377"/>
      <c r="FBS44" s="377"/>
      <c r="FBT44" s="377"/>
      <c r="FBU44" s="377"/>
      <c r="FBV44" s="377"/>
      <c r="FBW44" s="377"/>
      <c r="FBX44" s="377"/>
      <c r="FBY44" s="377"/>
      <c r="FBZ44" s="377"/>
      <c r="FCA44" s="377"/>
      <c r="FCB44" s="377"/>
      <c r="FCC44" s="377"/>
      <c r="FCD44" s="377"/>
      <c r="FCE44" s="377"/>
      <c r="FCF44" s="377"/>
      <c r="FCG44" s="377"/>
      <c r="FCH44" s="377"/>
      <c r="FCI44" s="377"/>
      <c r="FCJ44" s="377"/>
      <c r="FCK44" s="377"/>
      <c r="FCL44" s="377"/>
      <c r="FCM44" s="377"/>
      <c r="FCN44" s="377"/>
      <c r="FCO44" s="377"/>
      <c r="FCP44" s="377"/>
      <c r="FCQ44" s="377"/>
      <c r="FCR44" s="377"/>
      <c r="FCS44" s="377"/>
      <c r="FCT44" s="377"/>
      <c r="FCU44" s="377"/>
      <c r="FCV44" s="377"/>
      <c r="FCW44" s="377"/>
      <c r="FCX44" s="377"/>
      <c r="FCY44" s="377"/>
      <c r="FCZ44" s="377"/>
      <c r="FDA44" s="377"/>
      <c r="FDB44" s="377"/>
      <c r="FDC44" s="377"/>
      <c r="FDD44" s="377"/>
      <c r="FDE44" s="377"/>
      <c r="FDF44" s="377"/>
      <c r="FDG44" s="377"/>
      <c r="FDH44" s="377"/>
      <c r="FDI44" s="377"/>
      <c r="FDJ44" s="377"/>
      <c r="FDK44" s="377"/>
      <c r="FDL44" s="377"/>
      <c r="FDM44" s="377"/>
      <c r="FDN44" s="377"/>
      <c r="FDO44" s="377"/>
      <c r="FDP44" s="377"/>
      <c r="FDQ44" s="377"/>
      <c r="FDR44" s="377"/>
      <c r="FDS44" s="377"/>
      <c r="FDT44" s="377"/>
      <c r="FDU44" s="377"/>
      <c r="FDV44" s="377"/>
      <c r="FDW44" s="377"/>
      <c r="FDX44" s="377"/>
      <c r="FDY44" s="377"/>
      <c r="FDZ44" s="377"/>
      <c r="FEA44" s="377"/>
      <c r="FEB44" s="377"/>
      <c r="FEC44" s="377"/>
      <c r="FED44" s="377"/>
      <c r="FEE44" s="377"/>
      <c r="FEF44" s="377"/>
      <c r="FEG44" s="377"/>
      <c r="FEH44" s="377"/>
      <c r="FEI44" s="377"/>
      <c r="FEJ44" s="377"/>
      <c r="FEK44" s="377"/>
      <c r="FEL44" s="377"/>
      <c r="FEM44" s="377"/>
      <c r="FEN44" s="377"/>
      <c r="FEO44" s="377"/>
      <c r="FEP44" s="377"/>
      <c r="FEQ44" s="377"/>
      <c r="FER44" s="377"/>
      <c r="FES44" s="377"/>
      <c r="FET44" s="377"/>
      <c r="FEU44" s="377"/>
      <c r="FEV44" s="377"/>
      <c r="FEW44" s="377"/>
      <c r="FEX44" s="377"/>
      <c r="FEY44" s="377"/>
      <c r="FEZ44" s="377"/>
      <c r="FFA44" s="377"/>
      <c r="FFB44" s="377"/>
      <c r="FFC44" s="377"/>
      <c r="FFD44" s="377"/>
      <c r="FFE44" s="377"/>
      <c r="FFF44" s="377"/>
      <c r="FFG44" s="377"/>
      <c r="FFH44" s="377"/>
      <c r="FFI44" s="377"/>
      <c r="FFJ44" s="377"/>
      <c r="FFK44" s="377"/>
      <c r="FFL44" s="377"/>
      <c r="FFM44" s="377"/>
      <c r="FFN44" s="377"/>
      <c r="FFO44" s="377"/>
      <c r="FFP44" s="377"/>
      <c r="FFQ44" s="377"/>
      <c r="FFR44" s="377"/>
      <c r="FFS44" s="377"/>
      <c r="FFT44" s="377"/>
      <c r="FFU44" s="377"/>
      <c r="FFV44" s="377"/>
      <c r="FFW44" s="377"/>
      <c r="FFX44" s="377"/>
      <c r="FFY44" s="377"/>
      <c r="FFZ44" s="377"/>
      <c r="FGA44" s="377"/>
      <c r="FGB44" s="377"/>
      <c r="FGC44" s="377"/>
      <c r="FGD44" s="377"/>
      <c r="FGE44" s="377"/>
      <c r="FGF44" s="377"/>
      <c r="FGG44" s="377"/>
      <c r="FGH44" s="377"/>
      <c r="FGI44" s="377"/>
      <c r="FGJ44" s="377"/>
      <c r="FGK44" s="377"/>
      <c r="FGL44" s="377"/>
      <c r="FGM44" s="377"/>
      <c r="FGN44" s="377"/>
      <c r="FGO44" s="377"/>
      <c r="FGP44" s="377"/>
      <c r="FGQ44" s="377"/>
      <c r="FGR44" s="377"/>
      <c r="FGS44" s="377"/>
      <c r="FGT44" s="377"/>
      <c r="FGU44" s="377"/>
      <c r="FGV44" s="377"/>
      <c r="FGW44" s="377"/>
      <c r="FGX44" s="377"/>
      <c r="FGY44" s="377"/>
      <c r="FGZ44" s="377"/>
      <c r="FHA44" s="377"/>
      <c r="FHB44" s="377"/>
      <c r="FHC44" s="377"/>
      <c r="FHD44" s="377"/>
      <c r="FHE44" s="377"/>
      <c r="FHF44" s="377"/>
      <c r="FHG44" s="377"/>
      <c r="FHH44" s="377"/>
      <c r="FHI44" s="377"/>
      <c r="FHJ44" s="377"/>
      <c r="FHK44" s="377"/>
      <c r="FHL44" s="377"/>
      <c r="FHM44" s="377"/>
      <c r="FHN44" s="377"/>
      <c r="FHO44" s="377"/>
      <c r="FHP44" s="377"/>
      <c r="FHQ44" s="377"/>
      <c r="FHR44" s="377"/>
      <c r="FHS44" s="377"/>
      <c r="FHT44" s="377"/>
      <c r="FHU44" s="377"/>
      <c r="FHV44" s="377"/>
      <c r="FHW44" s="377"/>
      <c r="FHX44" s="377"/>
      <c r="FHY44" s="377"/>
      <c r="FHZ44" s="377"/>
      <c r="FIA44" s="377"/>
      <c r="FIB44" s="377"/>
      <c r="FIC44" s="377"/>
      <c r="FID44" s="377"/>
      <c r="FIE44" s="377"/>
      <c r="FIF44" s="377"/>
      <c r="FIG44" s="377"/>
      <c r="FIH44" s="377"/>
      <c r="FII44" s="377"/>
      <c r="FIJ44" s="377"/>
      <c r="FIK44" s="377"/>
      <c r="FIL44" s="377"/>
      <c r="FIM44" s="377"/>
      <c r="FIN44" s="377"/>
      <c r="FIO44" s="377"/>
      <c r="FIP44" s="377"/>
      <c r="FIQ44" s="377"/>
      <c r="FIR44" s="377"/>
      <c r="FIS44" s="377"/>
      <c r="FIT44" s="377"/>
      <c r="FIU44" s="377"/>
      <c r="FIV44" s="377"/>
      <c r="FIW44" s="377"/>
      <c r="FIX44" s="377"/>
      <c r="FIY44" s="377"/>
      <c r="FIZ44" s="377"/>
      <c r="FJA44" s="377"/>
      <c r="FJB44" s="377"/>
      <c r="FJC44" s="377"/>
      <c r="FJD44" s="377"/>
      <c r="FJE44" s="377"/>
      <c r="FJF44" s="377"/>
      <c r="FJG44" s="377"/>
      <c r="FJH44" s="377"/>
      <c r="FJI44" s="377"/>
      <c r="FJJ44" s="377"/>
      <c r="FJK44" s="377"/>
      <c r="FJL44" s="377"/>
      <c r="FJM44" s="377"/>
      <c r="FJN44" s="377"/>
      <c r="FJO44" s="377"/>
      <c r="FJP44" s="377"/>
      <c r="FJQ44" s="377"/>
      <c r="FJR44" s="377"/>
      <c r="FJS44" s="377"/>
      <c r="FJT44" s="377"/>
      <c r="FJU44" s="377"/>
      <c r="FJV44" s="377"/>
      <c r="FJW44" s="377"/>
      <c r="FJX44" s="377"/>
      <c r="FJY44" s="377"/>
      <c r="FJZ44" s="377"/>
      <c r="FKA44" s="377"/>
      <c r="FKB44" s="377"/>
      <c r="FKC44" s="377"/>
      <c r="FKD44" s="377"/>
      <c r="FKE44" s="377"/>
      <c r="FKF44" s="377"/>
      <c r="FKG44" s="377"/>
      <c r="FKH44" s="377"/>
      <c r="FKI44" s="377"/>
      <c r="FKJ44" s="377"/>
      <c r="FKK44" s="377"/>
      <c r="FKL44" s="377"/>
      <c r="FKM44" s="377"/>
      <c r="FKN44" s="377"/>
      <c r="FKO44" s="377"/>
      <c r="FKP44" s="377"/>
      <c r="FKQ44" s="377"/>
      <c r="FKR44" s="377"/>
      <c r="FKS44" s="377"/>
      <c r="FKT44" s="377"/>
      <c r="FKU44" s="377"/>
      <c r="FKV44" s="377"/>
      <c r="FKW44" s="377"/>
      <c r="FKX44" s="377"/>
      <c r="FKY44" s="377"/>
      <c r="FKZ44" s="377"/>
      <c r="FLA44" s="377"/>
      <c r="FLB44" s="377"/>
      <c r="FLC44" s="377"/>
      <c r="FLD44" s="377"/>
      <c r="FLE44" s="377"/>
      <c r="FLF44" s="377"/>
      <c r="FLG44" s="377"/>
      <c r="FLH44" s="377"/>
      <c r="FLI44" s="377"/>
      <c r="FLJ44" s="377"/>
      <c r="FLK44" s="377"/>
      <c r="FLL44" s="377"/>
      <c r="FLM44" s="377"/>
      <c r="FLN44" s="377"/>
      <c r="FLO44" s="377"/>
      <c r="FLP44" s="377"/>
      <c r="FLQ44" s="377"/>
      <c r="FLR44" s="377"/>
      <c r="FLS44" s="377"/>
      <c r="FLT44" s="377"/>
      <c r="FLU44" s="377"/>
      <c r="FLV44" s="377"/>
      <c r="FLW44" s="377"/>
      <c r="FLX44" s="377"/>
      <c r="FLY44" s="377"/>
      <c r="FLZ44" s="377"/>
      <c r="FMA44" s="377"/>
      <c r="FMB44" s="377"/>
      <c r="FMC44" s="377"/>
      <c r="FMD44" s="377"/>
      <c r="FME44" s="377"/>
      <c r="FMF44" s="377"/>
      <c r="FMG44" s="377"/>
      <c r="FMH44" s="377"/>
      <c r="FMI44" s="377"/>
      <c r="FMJ44" s="377"/>
      <c r="FMK44" s="377"/>
      <c r="FML44" s="377"/>
      <c r="FMM44" s="377"/>
      <c r="FMN44" s="377"/>
      <c r="FMO44" s="377"/>
      <c r="FMP44" s="377"/>
      <c r="FMQ44" s="377"/>
      <c r="FMR44" s="377"/>
      <c r="FMS44" s="377"/>
      <c r="FMT44" s="377"/>
      <c r="FMU44" s="377"/>
      <c r="FMV44" s="377"/>
      <c r="FMW44" s="377"/>
      <c r="FMX44" s="377"/>
      <c r="FMY44" s="377"/>
      <c r="FMZ44" s="377"/>
      <c r="FNA44" s="377"/>
      <c r="FNB44" s="377"/>
      <c r="FNC44" s="377"/>
      <c r="FND44" s="377"/>
      <c r="FNE44" s="377"/>
      <c r="FNF44" s="377"/>
      <c r="FNG44" s="377"/>
      <c r="FNH44" s="377"/>
      <c r="FNI44" s="377"/>
      <c r="FNJ44" s="377"/>
      <c r="FNK44" s="377"/>
      <c r="FNL44" s="377"/>
      <c r="FNM44" s="377"/>
      <c r="FNN44" s="377"/>
      <c r="FNO44" s="377"/>
      <c r="FNP44" s="377"/>
      <c r="FNQ44" s="377"/>
      <c r="FNR44" s="377"/>
      <c r="FNS44" s="377"/>
      <c r="FNT44" s="377"/>
      <c r="FNU44" s="377"/>
      <c r="FNV44" s="377"/>
      <c r="FNW44" s="377"/>
      <c r="FNX44" s="377"/>
      <c r="FNY44" s="377"/>
      <c r="FNZ44" s="377"/>
      <c r="FOA44" s="377"/>
      <c r="FOB44" s="377"/>
      <c r="FOC44" s="377"/>
      <c r="FOD44" s="377"/>
      <c r="FOE44" s="377"/>
      <c r="FOF44" s="377"/>
      <c r="FOG44" s="377"/>
      <c r="FOH44" s="377"/>
      <c r="FOI44" s="377"/>
      <c r="FOJ44" s="377"/>
      <c r="FOK44" s="377"/>
      <c r="FOL44" s="377"/>
      <c r="FOM44" s="377"/>
      <c r="FON44" s="377"/>
      <c r="FOO44" s="377"/>
      <c r="FOP44" s="377"/>
      <c r="FOQ44" s="377"/>
      <c r="FOR44" s="377"/>
      <c r="FOS44" s="377"/>
      <c r="FOT44" s="377"/>
      <c r="FOU44" s="377"/>
      <c r="FOV44" s="377"/>
      <c r="FOW44" s="377"/>
      <c r="FOX44" s="377"/>
      <c r="FOY44" s="377"/>
      <c r="FOZ44" s="377"/>
      <c r="FPA44" s="377"/>
      <c r="FPB44" s="377"/>
      <c r="FPC44" s="377"/>
      <c r="FPD44" s="377"/>
      <c r="FPE44" s="377"/>
      <c r="FPF44" s="377"/>
      <c r="FPG44" s="377"/>
      <c r="FPH44" s="377"/>
      <c r="FPI44" s="377"/>
      <c r="FPJ44" s="377"/>
      <c r="FPK44" s="377"/>
      <c r="FPL44" s="377"/>
      <c r="FPM44" s="377"/>
      <c r="FPN44" s="377"/>
      <c r="FPO44" s="377"/>
      <c r="FPP44" s="377"/>
      <c r="FPQ44" s="377"/>
      <c r="FPR44" s="377"/>
      <c r="FPS44" s="377"/>
      <c r="FPT44" s="377"/>
      <c r="FPU44" s="377"/>
      <c r="FPV44" s="377"/>
      <c r="FPW44" s="377"/>
      <c r="FPX44" s="377"/>
      <c r="FPY44" s="377"/>
      <c r="FPZ44" s="377"/>
      <c r="FQA44" s="377"/>
      <c r="FQB44" s="377"/>
      <c r="FQC44" s="377"/>
      <c r="FQD44" s="377"/>
      <c r="FQE44" s="377"/>
      <c r="FQF44" s="377"/>
      <c r="FQG44" s="377"/>
      <c r="FQH44" s="377"/>
      <c r="FQI44" s="377"/>
      <c r="FQJ44" s="377"/>
      <c r="FQK44" s="377"/>
      <c r="FQL44" s="377"/>
      <c r="FQM44" s="377"/>
      <c r="FQN44" s="377"/>
      <c r="FQO44" s="377"/>
      <c r="FQP44" s="377"/>
      <c r="FQQ44" s="377"/>
      <c r="FQR44" s="377"/>
      <c r="FQS44" s="377"/>
      <c r="FQT44" s="377"/>
      <c r="FQU44" s="377"/>
      <c r="FQV44" s="377"/>
      <c r="FQW44" s="377"/>
      <c r="FQX44" s="377"/>
      <c r="FQY44" s="377"/>
      <c r="FQZ44" s="377"/>
      <c r="FRA44" s="377"/>
      <c r="FRB44" s="377"/>
      <c r="FRC44" s="377"/>
      <c r="FRD44" s="377"/>
      <c r="FRE44" s="377"/>
      <c r="FRF44" s="377"/>
      <c r="FRG44" s="377"/>
      <c r="FRH44" s="377"/>
      <c r="FRI44" s="377"/>
      <c r="FRJ44" s="377"/>
      <c r="FRK44" s="377"/>
      <c r="FRL44" s="377"/>
      <c r="FRM44" s="377"/>
      <c r="FRN44" s="377"/>
      <c r="FRO44" s="377"/>
      <c r="FRP44" s="377"/>
      <c r="FRQ44" s="377"/>
      <c r="FRR44" s="377"/>
      <c r="FRS44" s="377"/>
      <c r="FRT44" s="377"/>
      <c r="FRU44" s="377"/>
      <c r="FRV44" s="377"/>
      <c r="FRW44" s="377"/>
      <c r="FRX44" s="377"/>
      <c r="FRY44" s="377"/>
      <c r="FRZ44" s="377"/>
      <c r="FSA44" s="377"/>
      <c r="FSB44" s="377"/>
      <c r="FSC44" s="377"/>
      <c r="FSD44" s="377"/>
      <c r="FSE44" s="377"/>
      <c r="FSF44" s="377"/>
      <c r="FSG44" s="377"/>
      <c r="FSH44" s="377"/>
      <c r="FSI44" s="377"/>
      <c r="FSJ44" s="377"/>
      <c r="FSK44" s="377"/>
      <c r="FSL44" s="377"/>
      <c r="FSM44" s="377"/>
      <c r="FSN44" s="377"/>
      <c r="FSO44" s="377"/>
      <c r="FSP44" s="377"/>
      <c r="FSQ44" s="377"/>
      <c r="FSR44" s="377"/>
      <c r="FSS44" s="377"/>
      <c r="FST44" s="377"/>
      <c r="FSU44" s="377"/>
      <c r="FSV44" s="377"/>
      <c r="FSW44" s="377"/>
      <c r="FSX44" s="377"/>
      <c r="FSY44" s="377"/>
      <c r="FSZ44" s="377"/>
      <c r="FTA44" s="377"/>
      <c r="FTB44" s="377"/>
      <c r="FTC44" s="377"/>
      <c r="FTD44" s="377"/>
      <c r="FTE44" s="377"/>
      <c r="FTF44" s="377"/>
      <c r="FTG44" s="377"/>
      <c r="FTH44" s="377"/>
      <c r="FTI44" s="377"/>
      <c r="FTJ44" s="377"/>
      <c r="FTK44" s="377"/>
      <c r="FTL44" s="377"/>
      <c r="FTM44" s="377"/>
      <c r="FTN44" s="377"/>
      <c r="FTO44" s="377"/>
      <c r="FTP44" s="377"/>
      <c r="FTQ44" s="377"/>
      <c r="FTR44" s="377"/>
      <c r="FTS44" s="377"/>
      <c r="FTT44" s="377"/>
      <c r="FTU44" s="377"/>
      <c r="FTV44" s="377"/>
      <c r="FTW44" s="377"/>
      <c r="FTX44" s="377"/>
      <c r="FTY44" s="377"/>
      <c r="FTZ44" s="377"/>
      <c r="FUA44" s="377"/>
      <c r="FUB44" s="377"/>
      <c r="FUC44" s="377"/>
      <c r="FUD44" s="377"/>
      <c r="FUE44" s="377"/>
      <c r="FUF44" s="377"/>
      <c r="FUG44" s="377"/>
      <c r="FUH44" s="377"/>
      <c r="FUI44" s="377"/>
      <c r="FUJ44" s="377"/>
      <c r="FUK44" s="377"/>
      <c r="FUL44" s="377"/>
      <c r="FUM44" s="377"/>
      <c r="FUN44" s="377"/>
      <c r="FUO44" s="377"/>
      <c r="FUP44" s="377"/>
      <c r="FUQ44" s="377"/>
      <c r="FUR44" s="377"/>
      <c r="FUS44" s="377"/>
      <c r="FUT44" s="377"/>
      <c r="FUU44" s="377"/>
      <c r="FUV44" s="377"/>
      <c r="FUW44" s="377"/>
      <c r="FUX44" s="377"/>
      <c r="FUY44" s="377"/>
      <c r="FUZ44" s="377"/>
      <c r="FVA44" s="377"/>
      <c r="FVB44" s="377"/>
      <c r="FVC44" s="377"/>
      <c r="FVD44" s="377"/>
      <c r="FVE44" s="377"/>
      <c r="FVF44" s="377"/>
      <c r="FVG44" s="377"/>
      <c r="FVH44" s="377"/>
      <c r="FVI44" s="377"/>
      <c r="FVJ44" s="377"/>
      <c r="FVK44" s="377"/>
      <c r="FVL44" s="377"/>
      <c r="FVM44" s="377"/>
      <c r="FVN44" s="377"/>
      <c r="FVO44" s="377"/>
      <c r="FVP44" s="377"/>
      <c r="FVQ44" s="377"/>
      <c r="FVR44" s="377"/>
      <c r="FVS44" s="377"/>
      <c r="FVT44" s="377"/>
      <c r="FVU44" s="377"/>
      <c r="FVV44" s="377"/>
      <c r="FVW44" s="377"/>
      <c r="FVX44" s="377"/>
      <c r="FVY44" s="377"/>
      <c r="FVZ44" s="377"/>
      <c r="FWA44" s="377"/>
      <c r="FWB44" s="377"/>
      <c r="FWC44" s="377"/>
      <c r="FWD44" s="377"/>
      <c r="FWE44" s="377"/>
      <c r="FWF44" s="377"/>
      <c r="FWG44" s="377"/>
      <c r="FWH44" s="377"/>
      <c r="FWI44" s="377"/>
      <c r="FWJ44" s="377"/>
      <c r="FWK44" s="377"/>
      <c r="FWL44" s="377"/>
      <c r="FWM44" s="377"/>
      <c r="FWN44" s="377"/>
      <c r="FWO44" s="377"/>
      <c r="FWP44" s="377"/>
      <c r="FWQ44" s="377"/>
      <c r="FWR44" s="377"/>
      <c r="FWS44" s="377"/>
      <c r="FWT44" s="377"/>
      <c r="FWU44" s="377"/>
      <c r="FWV44" s="377"/>
      <c r="FWW44" s="377"/>
      <c r="FWX44" s="377"/>
      <c r="FWY44" s="377"/>
      <c r="FWZ44" s="377"/>
      <c r="FXA44" s="377"/>
      <c r="FXB44" s="377"/>
      <c r="FXC44" s="377"/>
      <c r="FXD44" s="377"/>
      <c r="FXE44" s="377"/>
      <c r="FXF44" s="377"/>
      <c r="FXG44" s="377"/>
      <c r="FXH44" s="377"/>
      <c r="FXI44" s="377"/>
      <c r="FXJ44" s="377"/>
      <c r="FXK44" s="377"/>
      <c r="FXL44" s="377"/>
      <c r="FXM44" s="377"/>
      <c r="FXN44" s="377"/>
      <c r="FXO44" s="377"/>
      <c r="FXP44" s="377"/>
      <c r="FXQ44" s="377"/>
      <c r="FXR44" s="377"/>
      <c r="FXS44" s="377"/>
      <c r="FXT44" s="377"/>
      <c r="FXU44" s="377"/>
      <c r="FXV44" s="377"/>
      <c r="FXW44" s="377"/>
      <c r="FXX44" s="377"/>
      <c r="FXY44" s="377"/>
      <c r="FXZ44" s="377"/>
      <c r="FYA44" s="377"/>
      <c r="FYB44" s="377"/>
      <c r="FYC44" s="377"/>
      <c r="FYD44" s="377"/>
      <c r="FYE44" s="377"/>
      <c r="FYF44" s="377"/>
      <c r="FYG44" s="377"/>
      <c r="FYH44" s="377"/>
      <c r="FYI44" s="377"/>
      <c r="FYJ44" s="377"/>
      <c r="FYK44" s="377"/>
      <c r="FYL44" s="377"/>
      <c r="FYM44" s="377"/>
      <c r="FYN44" s="377"/>
      <c r="FYO44" s="377"/>
      <c r="FYP44" s="377"/>
      <c r="FYQ44" s="377"/>
      <c r="FYR44" s="377"/>
      <c r="FYS44" s="377"/>
      <c r="FYT44" s="377"/>
      <c r="FYU44" s="377"/>
      <c r="FYV44" s="377"/>
      <c r="FYW44" s="377"/>
      <c r="FYX44" s="377"/>
      <c r="FYY44" s="377"/>
      <c r="FYZ44" s="377"/>
      <c r="FZA44" s="377"/>
      <c r="FZB44" s="377"/>
      <c r="FZC44" s="377"/>
      <c r="FZD44" s="377"/>
      <c r="FZE44" s="377"/>
      <c r="FZF44" s="377"/>
      <c r="FZG44" s="377"/>
      <c r="FZH44" s="377"/>
      <c r="FZI44" s="377"/>
      <c r="FZJ44" s="377"/>
      <c r="FZK44" s="377"/>
      <c r="FZL44" s="377"/>
      <c r="FZM44" s="377"/>
      <c r="FZN44" s="377"/>
      <c r="FZO44" s="377"/>
      <c r="FZP44" s="377"/>
      <c r="FZQ44" s="377"/>
      <c r="FZR44" s="377"/>
      <c r="FZS44" s="377"/>
      <c r="FZT44" s="377"/>
      <c r="FZU44" s="377"/>
      <c r="FZV44" s="377"/>
      <c r="FZW44" s="377"/>
      <c r="FZX44" s="377"/>
      <c r="FZY44" s="377"/>
      <c r="FZZ44" s="377"/>
      <c r="GAA44" s="377"/>
      <c r="GAB44" s="377"/>
      <c r="GAC44" s="377"/>
      <c r="GAD44" s="377"/>
      <c r="GAE44" s="377"/>
      <c r="GAF44" s="377"/>
      <c r="GAG44" s="377"/>
      <c r="GAH44" s="377"/>
      <c r="GAI44" s="377"/>
      <c r="GAJ44" s="377"/>
      <c r="GAK44" s="377"/>
      <c r="GAL44" s="377"/>
      <c r="GAM44" s="377"/>
      <c r="GAN44" s="377"/>
      <c r="GAO44" s="377"/>
      <c r="GAP44" s="377"/>
      <c r="GAQ44" s="377"/>
      <c r="GAR44" s="377"/>
      <c r="GAS44" s="377"/>
      <c r="GAT44" s="377"/>
      <c r="GAU44" s="377"/>
      <c r="GAV44" s="377"/>
      <c r="GAW44" s="377"/>
      <c r="GAX44" s="377"/>
      <c r="GAY44" s="377"/>
      <c r="GAZ44" s="377"/>
      <c r="GBA44" s="377"/>
      <c r="GBB44" s="377"/>
      <c r="GBC44" s="377"/>
      <c r="GBD44" s="377"/>
      <c r="GBE44" s="377"/>
      <c r="GBF44" s="377"/>
      <c r="GBG44" s="377"/>
      <c r="GBH44" s="377"/>
      <c r="GBI44" s="377"/>
      <c r="GBJ44" s="377"/>
      <c r="GBK44" s="377"/>
      <c r="GBL44" s="377"/>
      <c r="GBM44" s="377"/>
      <c r="GBN44" s="377"/>
      <c r="GBO44" s="377"/>
      <c r="GBP44" s="377"/>
      <c r="GBQ44" s="377"/>
      <c r="GBR44" s="377"/>
      <c r="GBS44" s="377"/>
      <c r="GBT44" s="377"/>
      <c r="GBU44" s="377"/>
      <c r="GBV44" s="377"/>
      <c r="GBW44" s="377"/>
      <c r="GBX44" s="377"/>
      <c r="GBY44" s="377"/>
      <c r="GBZ44" s="377"/>
      <c r="GCA44" s="377"/>
      <c r="GCB44" s="377"/>
      <c r="GCC44" s="377"/>
      <c r="GCD44" s="377"/>
      <c r="GCE44" s="377"/>
      <c r="GCF44" s="377"/>
      <c r="GCG44" s="377"/>
      <c r="GCH44" s="377"/>
      <c r="GCI44" s="377"/>
      <c r="GCJ44" s="377"/>
      <c r="GCK44" s="377"/>
      <c r="GCL44" s="377"/>
      <c r="GCM44" s="377"/>
      <c r="GCN44" s="377"/>
      <c r="GCO44" s="377"/>
      <c r="GCP44" s="377"/>
      <c r="GCQ44" s="377"/>
      <c r="GCR44" s="377"/>
      <c r="GCS44" s="377"/>
      <c r="GCT44" s="377"/>
      <c r="GCU44" s="377"/>
      <c r="GCV44" s="377"/>
      <c r="GCW44" s="377"/>
      <c r="GCX44" s="377"/>
      <c r="GCY44" s="377"/>
      <c r="GCZ44" s="377"/>
      <c r="GDA44" s="377"/>
      <c r="GDB44" s="377"/>
      <c r="GDC44" s="377"/>
      <c r="GDD44" s="377"/>
      <c r="GDE44" s="377"/>
      <c r="GDF44" s="377"/>
      <c r="GDG44" s="377"/>
      <c r="GDH44" s="377"/>
      <c r="GDI44" s="377"/>
      <c r="GDJ44" s="377"/>
      <c r="GDK44" s="377"/>
      <c r="GDL44" s="377"/>
      <c r="GDM44" s="377"/>
      <c r="GDN44" s="377"/>
      <c r="GDO44" s="377"/>
      <c r="GDP44" s="377"/>
      <c r="GDQ44" s="377"/>
      <c r="GDR44" s="377"/>
      <c r="GDS44" s="377"/>
      <c r="GDT44" s="377"/>
      <c r="GDU44" s="377"/>
      <c r="GDV44" s="377"/>
      <c r="GDW44" s="377"/>
      <c r="GDX44" s="377"/>
      <c r="GDY44" s="377"/>
      <c r="GDZ44" s="377"/>
      <c r="GEA44" s="377"/>
      <c r="GEB44" s="377"/>
      <c r="GEC44" s="377"/>
      <c r="GED44" s="377"/>
      <c r="GEE44" s="377"/>
      <c r="GEF44" s="377"/>
      <c r="GEG44" s="377"/>
      <c r="GEH44" s="377"/>
      <c r="GEI44" s="377"/>
      <c r="GEJ44" s="377"/>
      <c r="GEK44" s="377"/>
      <c r="GEL44" s="377"/>
      <c r="GEM44" s="377"/>
      <c r="GEN44" s="377"/>
      <c r="GEO44" s="377"/>
      <c r="GEP44" s="377"/>
      <c r="GEQ44" s="377"/>
      <c r="GER44" s="377"/>
      <c r="GES44" s="377"/>
      <c r="GET44" s="377"/>
      <c r="GEU44" s="377"/>
      <c r="GEV44" s="377"/>
      <c r="GEW44" s="377"/>
      <c r="GEX44" s="377"/>
      <c r="GEY44" s="377"/>
      <c r="GEZ44" s="377"/>
      <c r="GFA44" s="377"/>
      <c r="GFB44" s="377"/>
      <c r="GFC44" s="377"/>
      <c r="GFD44" s="377"/>
      <c r="GFE44" s="377"/>
      <c r="GFF44" s="377"/>
      <c r="GFG44" s="377"/>
      <c r="GFH44" s="377"/>
      <c r="GFI44" s="377"/>
      <c r="GFJ44" s="377"/>
      <c r="GFK44" s="377"/>
      <c r="GFL44" s="377"/>
      <c r="GFM44" s="377"/>
      <c r="GFN44" s="377"/>
      <c r="GFO44" s="377"/>
      <c r="GFP44" s="377"/>
      <c r="GFQ44" s="377"/>
      <c r="GFR44" s="377"/>
      <c r="GFS44" s="377"/>
      <c r="GFT44" s="377"/>
      <c r="GFU44" s="377"/>
      <c r="GFV44" s="377"/>
      <c r="GFW44" s="377"/>
      <c r="GFX44" s="377"/>
      <c r="GFY44" s="377"/>
      <c r="GFZ44" s="377"/>
      <c r="GGA44" s="377"/>
      <c r="GGB44" s="377"/>
      <c r="GGC44" s="377"/>
      <c r="GGD44" s="377"/>
      <c r="GGE44" s="377"/>
      <c r="GGF44" s="377"/>
      <c r="GGG44" s="377"/>
      <c r="GGH44" s="377"/>
      <c r="GGI44" s="377"/>
      <c r="GGJ44" s="377"/>
      <c r="GGK44" s="377"/>
      <c r="GGL44" s="377"/>
      <c r="GGM44" s="377"/>
      <c r="GGN44" s="377"/>
      <c r="GGO44" s="377"/>
      <c r="GGP44" s="377"/>
      <c r="GGQ44" s="377"/>
      <c r="GGR44" s="377"/>
      <c r="GGS44" s="377"/>
      <c r="GGT44" s="377"/>
      <c r="GGU44" s="377"/>
      <c r="GGV44" s="377"/>
      <c r="GGW44" s="377"/>
      <c r="GGX44" s="377"/>
      <c r="GGY44" s="377"/>
      <c r="GGZ44" s="377"/>
      <c r="GHA44" s="377"/>
      <c r="GHB44" s="377"/>
      <c r="GHC44" s="377"/>
      <c r="GHD44" s="377"/>
      <c r="GHE44" s="377"/>
      <c r="GHF44" s="377"/>
      <c r="GHG44" s="377"/>
      <c r="GHH44" s="377"/>
      <c r="GHI44" s="377"/>
      <c r="GHJ44" s="377"/>
      <c r="GHK44" s="377"/>
      <c r="GHL44" s="377"/>
      <c r="GHM44" s="377"/>
      <c r="GHN44" s="377"/>
      <c r="GHO44" s="377"/>
      <c r="GHP44" s="377"/>
      <c r="GHQ44" s="377"/>
      <c r="GHR44" s="377"/>
      <c r="GHS44" s="377"/>
      <c r="GHT44" s="377"/>
      <c r="GHU44" s="377"/>
      <c r="GHV44" s="377"/>
      <c r="GHW44" s="377"/>
      <c r="GHX44" s="377"/>
      <c r="GHY44" s="377"/>
      <c r="GHZ44" s="377"/>
      <c r="GIA44" s="377"/>
      <c r="GIB44" s="377"/>
      <c r="GIC44" s="377"/>
      <c r="GID44" s="377"/>
      <c r="GIE44" s="377"/>
      <c r="GIF44" s="377"/>
      <c r="GIG44" s="377"/>
      <c r="GIH44" s="377"/>
      <c r="GII44" s="377"/>
      <c r="GIJ44" s="377"/>
      <c r="GIK44" s="377"/>
      <c r="GIL44" s="377"/>
      <c r="GIM44" s="377"/>
      <c r="GIN44" s="377"/>
      <c r="GIO44" s="377"/>
      <c r="GIP44" s="377"/>
      <c r="GIQ44" s="377"/>
      <c r="GIR44" s="377"/>
      <c r="GIS44" s="377"/>
      <c r="GIT44" s="377"/>
      <c r="GIU44" s="377"/>
      <c r="GIV44" s="377"/>
      <c r="GIW44" s="377"/>
      <c r="GIX44" s="377"/>
      <c r="GIY44" s="377"/>
      <c r="GIZ44" s="377"/>
      <c r="GJA44" s="377"/>
      <c r="GJB44" s="377"/>
      <c r="GJC44" s="377"/>
      <c r="GJD44" s="377"/>
      <c r="GJE44" s="377"/>
      <c r="GJF44" s="377"/>
      <c r="GJG44" s="377"/>
      <c r="GJH44" s="377"/>
      <c r="GJI44" s="377"/>
      <c r="GJJ44" s="377"/>
      <c r="GJK44" s="377"/>
      <c r="GJL44" s="377"/>
      <c r="GJM44" s="377"/>
      <c r="GJN44" s="377"/>
      <c r="GJO44" s="377"/>
      <c r="GJP44" s="377"/>
      <c r="GJQ44" s="377"/>
      <c r="GJR44" s="377"/>
      <c r="GJS44" s="377"/>
      <c r="GJT44" s="377"/>
      <c r="GJU44" s="377"/>
      <c r="GJV44" s="377"/>
      <c r="GJW44" s="377"/>
      <c r="GJX44" s="377"/>
      <c r="GJY44" s="377"/>
      <c r="GJZ44" s="377"/>
      <c r="GKA44" s="377"/>
      <c r="GKB44" s="377"/>
      <c r="GKC44" s="377"/>
      <c r="GKD44" s="377"/>
      <c r="GKE44" s="377"/>
      <c r="GKF44" s="377"/>
      <c r="GKG44" s="377"/>
      <c r="GKH44" s="377"/>
      <c r="GKI44" s="377"/>
      <c r="GKJ44" s="377"/>
      <c r="GKK44" s="377"/>
      <c r="GKL44" s="377"/>
      <c r="GKM44" s="377"/>
      <c r="GKN44" s="377"/>
      <c r="GKO44" s="377"/>
      <c r="GKP44" s="377"/>
      <c r="GKQ44" s="377"/>
      <c r="GKR44" s="377"/>
      <c r="GKS44" s="377"/>
      <c r="GKT44" s="377"/>
      <c r="GKU44" s="377"/>
      <c r="GKV44" s="377"/>
      <c r="GKW44" s="377"/>
      <c r="GKX44" s="377"/>
      <c r="GKY44" s="377"/>
      <c r="GKZ44" s="377"/>
      <c r="GLA44" s="377"/>
      <c r="GLB44" s="377"/>
      <c r="GLC44" s="377"/>
      <c r="GLD44" s="377"/>
      <c r="GLE44" s="377"/>
      <c r="GLF44" s="377"/>
      <c r="GLG44" s="377"/>
      <c r="GLH44" s="377"/>
      <c r="GLI44" s="377"/>
      <c r="GLJ44" s="377"/>
      <c r="GLK44" s="377"/>
      <c r="GLL44" s="377"/>
      <c r="GLM44" s="377"/>
      <c r="GLN44" s="377"/>
      <c r="GLO44" s="377"/>
      <c r="GLP44" s="377"/>
      <c r="GLQ44" s="377"/>
      <c r="GLR44" s="377"/>
      <c r="GLS44" s="377"/>
      <c r="GLT44" s="377"/>
      <c r="GLU44" s="377"/>
      <c r="GLV44" s="377"/>
      <c r="GLW44" s="377"/>
      <c r="GLX44" s="377"/>
      <c r="GLY44" s="377"/>
      <c r="GLZ44" s="377"/>
      <c r="GMA44" s="377"/>
      <c r="GMB44" s="377"/>
      <c r="GMC44" s="377"/>
      <c r="GMD44" s="377"/>
      <c r="GME44" s="377"/>
      <c r="GMF44" s="377"/>
      <c r="GMG44" s="377"/>
      <c r="GMH44" s="377"/>
      <c r="GMI44" s="377"/>
      <c r="GMJ44" s="377"/>
      <c r="GMK44" s="377"/>
      <c r="GML44" s="377"/>
      <c r="GMM44" s="377"/>
      <c r="GMN44" s="377"/>
      <c r="GMO44" s="377"/>
      <c r="GMP44" s="377"/>
      <c r="GMQ44" s="377"/>
      <c r="GMR44" s="377"/>
      <c r="GMS44" s="377"/>
      <c r="GMT44" s="377"/>
      <c r="GMU44" s="377"/>
      <c r="GMV44" s="377"/>
      <c r="GMW44" s="377"/>
      <c r="GMX44" s="377"/>
      <c r="GMY44" s="377"/>
      <c r="GMZ44" s="377"/>
      <c r="GNA44" s="377"/>
      <c r="GNB44" s="377"/>
      <c r="GNC44" s="377"/>
      <c r="GND44" s="377"/>
      <c r="GNE44" s="377"/>
      <c r="GNF44" s="377"/>
      <c r="GNG44" s="377"/>
      <c r="GNH44" s="377"/>
      <c r="GNI44" s="377"/>
      <c r="GNJ44" s="377"/>
      <c r="GNK44" s="377"/>
      <c r="GNL44" s="377"/>
      <c r="GNM44" s="377"/>
      <c r="GNN44" s="377"/>
      <c r="GNO44" s="377"/>
      <c r="GNP44" s="377"/>
      <c r="GNQ44" s="377"/>
      <c r="GNR44" s="377"/>
      <c r="GNS44" s="377"/>
      <c r="GNT44" s="377"/>
      <c r="GNU44" s="377"/>
      <c r="GNV44" s="377"/>
      <c r="GNW44" s="377"/>
      <c r="GNX44" s="377"/>
      <c r="GNY44" s="377"/>
      <c r="GNZ44" s="377"/>
      <c r="GOA44" s="377"/>
      <c r="GOB44" s="377"/>
      <c r="GOC44" s="377"/>
      <c r="GOD44" s="377"/>
      <c r="GOE44" s="377"/>
      <c r="GOF44" s="377"/>
      <c r="GOG44" s="377"/>
      <c r="GOH44" s="377"/>
      <c r="GOI44" s="377"/>
      <c r="GOJ44" s="377"/>
      <c r="GOK44" s="377"/>
      <c r="GOL44" s="377"/>
      <c r="GOM44" s="377"/>
      <c r="GON44" s="377"/>
      <c r="GOO44" s="377"/>
      <c r="GOP44" s="377"/>
      <c r="GOQ44" s="377"/>
      <c r="GOR44" s="377"/>
      <c r="GOS44" s="377"/>
      <c r="GOT44" s="377"/>
      <c r="GOU44" s="377"/>
      <c r="GOV44" s="377"/>
      <c r="GOW44" s="377"/>
      <c r="GOX44" s="377"/>
      <c r="GOY44" s="377"/>
      <c r="GOZ44" s="377"/>
      <c r="GPA44" s="377"/>
      <c r="GPB44" s="377"/>
      <c r="GPC44" s="377"/>
      <c r="GPD44" s="377"/>
      <c r="GPE44" s="377"/>
      <c r="GPF44" s="377"/>
      <c r="GPG44" s="377"/>
      <c r="GPH44" s="377"/>
      <c r="GPI44" s="377"/>
      <c r="GPJ44" s="377"/>
      <c r="GPK44" s="377"/>
      <c r="GPL44" s="377"/>
      <c r="GPM44" s="377"/>
      <c r="GPN44" s="377"/>
      <c r="GPO44" s="377"/>
      <c r="GPP44" s="377"/>
      <c r="GPQ44" s="377"/>
      <c r="GPR44" s="377"/>
      <c r="GPS44" s="377"/>
      <c r="GPT44" s="377"/>
      <c r="GPU44" s="377"/>
      <c r="GPV44" s="377"/>
      <c r="GPW44" s="377"/>
      <c r="GPX44" s="377"/>
      <c r="GPY44" s="377"/>
      <c r="GPZ44" s="377"/>
      <c r="GQA44" s="377"/>
      <c r="GQB44" s="377"/>
      <c r="GQC44" s="377"/>
      <c r="GQD44" s="377"/>
      <c r="GQE44" s="377"/>
      <c r="GQF44" s="377"/>
      <c r="GQG44" s="377"/>
      <c r="GQH44" s="377"/>
      <c r="GQI44" s="377"/>
      <c r="GQJ44" s="377"/>
      <c r="GQK44" s="377"/>
      <c r="GQL44" s="377"/>
      <c r="GQM44" s="377"/>
      <c r="GQN44" s="377"/>
      <c r="GQO44" s="377"/>
      <c r="GQP44" s="377"/>
      <c r="GQQ44" s="377"/>
      <c r="GQR44" s="377"/>
      <c r="GQS44" s="377"/>
      <c r="GQT44" s="377"/>
      <c r="GQU44" s="377"/>
      <c r="GQV44" s="377"/>
      <c r="GQW44" s="377"/>
      <c r="GQX44" s="377"/>
      <c r="GQY44" s="377"/>
      <c r="GQZ44" s="377"/>
      <c r="GRA44" s="377"/>
      <c r="GRB44" s="377"/>
      <c r="GRC44" s="377"/>
      <c r="GRD44" s="377"/>
      <c r="GRE44" s="377"/>
      <c r="GRF44" s="377"/>
      <c r="GRG44" s="377"/>
      <c r="GRH44" s="377"/>
      <c r="GRI44" s="377"/>
      <c r="GRJ44" s="377"/>
      <c r="GRK44" s="377"/>
      <c r="GRL44" s="377"/>
      <c r="GRM44" s="377"/>
      <c r="GRN44" s="377"/>
      <c r="GRO44" s="377"/>
      <c r="GRP44" s="377"/>
      <c r="GRQ44" s="377"/>
      <c r="GRR44" s="377"/>
      <c r="GRS44" s="377"/>
      <c r="GRT44" s="377"/>
      <c r="GRU44" s="377"/>
      <c r="GRV44" s="377"/>
      <c r="GRW44" s="377"/>
      <c r="GRX44" s="377"/>
      <c r="GRY44" s="377"/>
      <c r="GRZ44" s="377"/>
      <c r="GSA44" s="377"/>
      <c r="GSB44" s="377"/>
      <c r="GSC44" s="377"/>
      <c r="GSD44" s="377"/>
      <c r="GSE44" s="377"/>
      <c r="GSF44" s="377"/>
      <c r="GSG44" s="377"/>
      <c r="GSH44" s="377"/>
      <c r="GSI44" s="377"/>
      <c r="GSJ44" s="377"/>
      <c r="GSK44" s="377"/>
      <c r="GSL44" s="377"/>
      <c r="GSM44" s="377"/>
      <c r="GSN44" s="377"/>
      <c r="GSO44" s="377"/>
      <c r="GSP44" s="377"/>
      <c r="GSQ44" s="377"/>
      <c r="GSR44" s="377"/>
      <c r="GSS44" s="377"/>
      <c r="GST44" s="377"/>
      <c r="GSU44" s="377"/>
      <c r="GSV44" s="377"/>
      <c r="GSW44" s="377"/>
      <c r="GSX44" s="377"/>
      <c r="GSY44" s="377"/>
      <c r="GSZ44" s="377"/>
      <c r="GTA44" s="377"/>
      <c r="GTB44" s="377"/>
      <c r="GTC44" s="377"/>
      <c r="GTD44" s="377"/>
      <c r="GTE44" s="377"/>
      <c r="GTF44" s="377"/>
      <c r="GTG44" s="377"/>
      <c r="GTH44" s="377"/>
      <c r="GTI44" s="377"/>
      <c r="GTJ44" s="377"/>
      <c r="GTK44" s="377"/>
      <c r="GTL44" s="377"/>
      <c r="GTM44" s="377"/>
      <c r="GTN44" s="377"/>
      <c r="GTO44" s="377"/>
      <c r="GTP44" s="377"/>
      <c r="GTQ44" s="377"/>
      <c r="GTR44" s="377"/>
      <c r="GTS44" s="377"/>
      <c r="GTT44" s="377"/>
      <c r="GTU44" s="377"/>
      <c r="GTV44" s="377"/>
      <c r="GTW44" s="377"/>
      <c r="GTX44" s="377"/>
      <c r="GTY44" s="377"/>
      <c r="GTZ44" s="377"/>
      <c r="GUA44" s="377"/>
      <c r="GUB44" s="377"/>
      <c r="GUC44" s="377"/>
      <c r="GUD44" s="377"/>
      <c r="GUE44" s="377"/>
      <c r="GUF44" s="377"/>
      <c r="GUG44" s="377"/>
      <c r="GUH44" s="377"/>
      <c r="GUI44" s="377"/>
      <c r="GUJ44" s="377"/>
      <c r="GUK44" s="377"/>
      <c r="GUL44" s="377"/>
      <c r="GUM44" s="377"/>
      <c r="GUN44" s="377"/>
      <c r="GUO44" s="377"/>
      <c r="GUP44" s="377"/>
      <c r="GUQ44" s="377"/>
      <c r="GUR44" s="377"/>
      <c r="GUS44" s="377"/>
      <c r="GUT44" s="377"/>
      <c r="GUU44" s="377"/>
      <c r="GUV44" s="377"/>
      <c r="GUW44" s="377"/>
      <c r="GUX44" s="377"/>
      <c r="GUY44" s="377"/>
      <c r="GUZ44" s="377"/>
      <c r="GVA44" s="377"/>
      <c r="GVB44" s="377"/>
      <c r="GVC44" s="377"/>
      <c r="GVD44" s="377"/>
      <c r="GVE44" s="377"/>
      <c r="GVF44" s="377"/>
      <c r="GVG44" s="377"/>
      <c r="GVH44" s="377"/>
      <c r="GVI44" s="377"/>
      <c r="GVJ44" s="377"/>
      <c r="GVK44" s="377"/>
      <c r="GVL44" s="377"/>
      <c r="GVM44" s="377"/>
      <c r="GVN44" s="377"/>
      <c r="GVO44" s="377"/>
      <c r="GVP44" s="377"/>
      <c r="GVQ44" s="377"/>
      <c r="GVR44" s="377"/>
      <c r="GVS44" s="377"/>
      <c r="GVT44" s="377"/>
      <c r="GVU44" s="377"/>
      <c r="GVV44" s="377"/>
      <c r="GVW44" s="377"/>
      <c r="GVX44" s="377"/>
      <c r="GVY44" s="377"/>
      <c r="GVZ44" s="377"/>
      <c r="GWA44" s="377"/>
      <c r="GWB44" s="377"/>
      <c r="GWC44" s="377"/>
      <c r="GWD44" s="377"/>
      <c r="GWE44" s="377"/>
      <c r="GWF44" s="377"/>
      <c r="GWG44" s="377"/>
      <c r="GWH44" s="377"/>
      <c r="GWI44" s="377"/>
      <c r="GWJ44" s="377"/>
      <c r="GWK44" s="377"/>
      <c r="GWL44" s="377"/>
      <c r="GWM44" s="377"/>
      <c r="GWN44" s="377"/>
      <c r="GWO44" s="377"/>
      <c r="GWP44" s="377"/>
      <c r="GWQ44" s="377"/>
      <c r="GWR44" s="377"/>
      <c r="GWS44" s="377"/>
      <c r="GWT44" s="377"/>
      <c r="GWU44" s="377"/>
      <c r="GWV44" s="377"/>
      <c r="GWW44" s="377"/>
      <c r="GWX44" s="377"/>
      <c r="GWY44" s="377"/>
      <c r="GWZ44" s="377"/>
      <c r="GXA44" s="377"/>
      <c r="GXB44" s="377"/>
      <c r="GXC44" s="377"/>
      <c r="GXD44" s="377"/>
      <c r="GXE44" s="377"/>
      <c r="GXF44" s="377"/>
      <c r="GXG44" s="377"/>
      <c r="GXH44" s="377"/>
      <c r="GXI44" s="377"/>
      <c r="GXJ44" s="377"/>
      <c r="GXK44" s="377"/>
      <c r="GXL44" s="377"/>
      <c r="GXM44" s="377"/>
      <c r="GXN44" s="377"/>
      <c r="GXO44" s="377"/>
      <c r="GXP44" s="377"/>
      <c r="GXQ44" s="377"/>
      <c r="GXR44" s="377"/>
      <c r="GXS44" s="377"/>
      <c r="GXT44" s="377"/>
      <c r="GXU44" s="377"/>
      <c r="GXV44" s="377"/>
      <c r="GXW44" s="377"/>
      <c r="GXX44" s="377"/>
      <c r="GXY44" s="377"/>
      <c r="GXZ44" s="377"/>
      <c r="GYA44" s="377"/>
      <c r="GYB44" s="377"/>
      <c r="GYC44" s="377"/>
      <c r="GYD44" s="377"/>
      <c r="GYE44" s="377"/>
      <c r="GYF44" s="377"/>
      <c r="GYG44" s="377"/>
      <c r="GYH44" s="377"/>
      <c r="GYI44" s="377"/>
      <c r="GYJ44" s="377"/>
      <c r="GYK44" s="377"/>
      <c r="GYL44" s="377"/>
      <c r="GYM44" s="377"/>
      <c r="GYN44" s="377"/>
      <c r="GYO44" s="377"/>
      <c r="GYP44" s="377"/>
      <c r="GYQ44" s="377"/>
      <c r="GYR44" s="377"/>
      <c r="GYS44" s="377"/>
      <c r="GYT44" s="377"/>
      <c r="GYU44" s="377"/>
      <c r="GYV44" s="377"/>
      <c r="GYW44" s="377"/>
      <c r="GYX44" s="377"/>
      <c r="GYY44" s="377"/>
      <c r="GYZ44" s="377"/>
      <c r="GZA44" s="377"/>
      <c r="GZB44" s="377"/>
      <c r="GZC44" s="377"/>
      <c r="GZD44" s="377"/>
      <c r="GZE44" s="377"/>
      <c r="GZF44" s="377"/>
      <c r="GZG44" s="377"/>
      <c r="GZH44" s="377"/>
      <c r="GZI44" s="377"/>
      <c r="GZJ44" s="377"/>
      <c r="GZK44" s="377"/>
      <c r="GZL44" s="377"/>
      <c r="GZM44" s="377"/>
      <c r="GZN44" s="377"/>
      <c r="GZO44" s="377"/>
      <c r="GZP44" s="377"/>
      <c r="GZQ44" s="377"/>
      <c r="GZR44" s="377"/>
      <c r="GZS44" s="377"/>
      <c r="GZT44" s="377"/>
      <c r="GZU44" s="377"/>
      <c r="GZV44" s="377"/>
      <c r="GZW44" s="377"/>
      <c r="GZX44" s="377"/>
      <c r="GZY44" s="377"/>
      <c r="GZZ44" s="377"/>
      <c r="HAA44" s="377"/>
      <c r="HAB44" s="377"/>
      <c r="HAC44" s="377"/>
      <c r="HAD44" s="377"/>
      <c r="HAE44" s="377"/>
      <c r="HAF44" s="377"/>
      <c r="HAG44" s="377"/>
      <c r="HAH44" s="377"/>
      <c r="HAI44" s="377"/>
      <c r="HAJ44" s="377"/>
      <c r="HAK44" s="377"/>
      <c r="HAL44" s="377"/>
      <c r="HAM44" s="377"/>
      <c r="HAN44" s="377"/>
      <c r="HAO44" s="377"/>
      <c r="HAP44" s="377"/>
      <c r="HAQ44" s="377"/>
      <c r="HAR44" s="377"/>
      <c r="HAS44" s="377"/>
      <c r="HAT44" s="377"/>
      <c r="HAU44" s="377"/>
      <c r="HAV44" s="377"/>
      <c r="HAW44" s="377"/>
      <c r="HAX44" s="377"/>
      <c r="HAY44" s="377"/>
      <c r="HAZ44" s="377"/>
      <c r="HBA44" s="377"/>
      <c r="HBB44" s="377"/>
      <c r="HBC44" s="377"/>
      <c r="HBD44" s="377"/>
      <c r="HBE44" s="377"/>
      <c r="HBF44" s="377"/>
      <c r="HBG44" s="377"/>
      <c r="HBH44" s="377"/>
      <c r="HBI44" s="377"/>
      <c r="HBJ44" s="377"/>
      <c r="HBK44" s="377"/>
      <c r="HBL44" s="377"/>
      <c r="HBM44" s="377"/>
      <c r="HBN44" s="377"/>
      <c r="HBO44" s="377"/>
      <c r="HBP44" s="377"/>
      <c r="HBQ44" s="377"/>
      <c r="HBR44" s="377"/>
      <c r="HBS44" s="377"/>
      <c r="HBT44" s="377"/>
      <c r="HBU44" s="377"/>
      <c r="HBV44" s="377"/>
      <c r="HBW44" s="377"/>
      <c r="HBX44" s="377"/>
      <c r="HBY44" s="377"/>
      <c r="HBZ44" s="377"/>
      <c r="HCA44" s="377"/>
      <c r="HCB44" s="377"/>
      <c r="HCC44" s="377"/>
      <c r="HCD44" s="377"/>
      <c r="HCE44" s="377"/>
      <c r="HCF44" s="377"/>
      <c r="HCG44" s="377"/>
      <c r="HCH44" s="377"/>
      <c r="HCI44" s="377"/>
      <c r="HCJ44" s="377"/>
      <c r="HCK44" s="377"/>
      <c r="HCL44" s="377"/>
      <c r="HCM44" s="377"/>
      <c r="HCN44" s="377"/>
      <c r="HCO44" s="377"/>
      <c r="HCP44" s="377"/>
      <c r="HCQ44" s="377"/>
      <c r="HCR44" s="377"/>
      <c r="HCS44" s="377"/>
      <c r="HCT44" s="377"/>
      <c r="HCU44" s="377"/>
      <c r="HCV44" s="377"/>
      <c r="HCW44" s="377"/>
      <c r="HCX44" s="377"/>
      <c r="HCY44" s="377"/>
      <c r="HCZ44" s="377"/>
      <c r="HDA44" s="377"/>
      <c r="HDB44" s="377"/>
      <c r="HDC44" s="377"/>
      <c r="HDD44" s="377"/>
      <c r="HDE44" s="377"/>
      <c r="HDF44" s="377"/>
      <c r="HDG44" s="377"/>
      <c r="HDH44" s="377"/>
      <c r="HDI44" s="377"/>
      <c r="HDJ44" s="377"/>
      <c r="HDK44" s="377"/>
      <c r="HDL44" s="377"/>
      <c r="HDM44" s="377"/>
      <c r="HDN44" s="377"/>
      <c r="HDO44" s="377"/>
      <c r="HDP44" s="377"/>
      <c r="HDQ44" s="377"/>
      <c r="HDR44" s="377"/>
      <c r="HDS44" s="377"/>
      <c r="HDT44" s="377"/>
      <c r="HDU44" s="377"/>
      <c r="HDV44" s="377"/>
      <c r="HDW44" s="377"/>
      <c r="HDX44" s="377"/>
      <c r="HDY44" s="377"/>
      <c r="HDZ44" s="377"/>
      <c r="HEA44" s="377"/>
      <c r="HEB44" s="377"/>
      <c r="HEC44" s="377"/>
      <c r="HED44" s="377"/>
      <c r="HEE44" s="377"/>
      <c r="HEF44" s="377"/>
      <c r="HEG44" s="377"/>
      <c r="HEH44" s="377"/>
      <c r="HEI44" s="377"/>
      <c r="HEJ44" s="377"/>
      <c r="HEK44" s="377"/>
      <c r="HEL44" s="377"/>
      <c r="HEM44" s="377"/>
      <c r="HEN44" s="377"/>
      <c r="HEO44" s="377"/>
      <c r="HEP44" s="377"/>
      <c r="HEQ44" s="377"/>
      <c r="HER44" s="377"/>
      <c r="HES44" s="377"/>
      <c r="HET44" s="377"/>
      <c r="HEU44" s="377"/>
      <c r="HEV44" s="377"/>
      <c r="HEW44" s="377"/>
      <c r="HEX44" s="377"/>
      <c r="HEY44" s="377"/>
      <c r="HEZ44" s="377"/>
      <c r="HFA44" s="377"/>
      <c r="HFB44" s="377"/>
      <c r="HFC44" s="377"/>
      <c r="HFD44" s="377"/>
      <c r="HFE44" s="377"/>
      <c r="HFF44" s="377"/>
      <c r="HFG44" s="377"/>
      <c r="HFH44" s="377"/>
      <c r="HFI44" s="377"/>
      <c r="HFJ44" s="377"/>
      <c r="HFK44" s="377"/>
      <c r="HFL44" s="377"/>
      <c r="HFM44" s="377"/>
      <c r="HFN44" s="377"/>
      <c r="HFO44" s="377"/>
      <c r="HFP44" s="377"/>
      <c r="HFQ44" s="377"/>
      <c r="HFR44" s="377"/>
      <c r="HFS44" s="377"/>
      <c r="HFT44" s="377"/>
      <c r="HFU44" s="377"/>
      <c r="HFV44" s="377"/>
      <c r="HFW44" s="377"/>
      <c r="HFX44" s="377"/>
      <c r="HFY44" s="377"/>
      <c r="HFZ44" s="377"/>
      <c r="HGA44" s="377"/>
      <c r="HGB44" s="377"/>
      <c r="HGC44" s="377"/>
      <c r="HGD44" s="377"/>
      <c r="HGE44" s="377"/>
      <c r="HGF44" s="377"/>
      <c r="HGG44" s="377"/>
      <c r="HGH44" s="377"/>
      <c r="HGI44" s="377"/>
      <c r="HGJ44" s="377"/>
      <c r="HGK44" s="377"/>
      <c r="HGL44" s="377"/>
      <c r="HGM44" s="377"/>
      <c r="HGN44" s="377"/>
      <c r="HGO44" s="377"/>
      <c r="HGP44" s="377"/>
      <c r="HGQ44" s="377"/>
      <c r="HGR44" s="377"/>
      <c r="HGS44" s="377"/>
      <c r="HGT44" s="377"/>
      <c r="HGU44" s="377"/>
      <c r="HGV44" s="377"/>
      <c r="HGW44" s="377"/>
      <c r="HGX44" s="377"/>
      <c r="HGY44" s="377"/>
      <c r="HGZ44" s="377"/>
      <c r="HHA44" s="377"/>
      <c r="HHB44" s="377"/>
      <c r="HHC44" s="377"/>
      <c r="HHD44" s="377"/>
      <c r="HHE44" s="377"/>
      <c r="HHF44" s="377"/>
      <c r="HHG44" s="377"/>
      <c r="HHH44" s="377"/>
      <c r="HHI44" s="377"/>
      <c r="HHJ44" s="377"/>
      <c r="HHK44" s="377"/>
      <c r="HHL44" s="377"/>
      <c r="HHM44" s="377"/>
      <c r="HHN44" s="377"/>
      <c r="HHO44" s="377"/>
      <c r="HHP44" s="377"/>
      <c r="HHQ44" s="377"/>
      <c r="HHR44" s="377"/>
      <c r="HHS44" s="377"/>
      <c r="HHT44" s="377"/>
      <c r="HHU44" s="377"/>
      <c r="HHV44" s="377"/>
      <c r="HHW44" s="377"/>
      <c r="HHX44" s="377"/>
      <c r="HHY44" s="377"/>
      <c r="HHZ44" s="377"/>
      <c r="HIA44" s="377"/>
      <c r="HIB44" s="377"/>
      <c r="HIC44" s="377"/>
      <c r="HID44" s="377"/>
      <c r="HIE44" s="377"/>
      <c r="HIF44" s="377"/>
      <c r="HIG44" s="377"/>
      <c r="HIH44" s="377"/>
      <c r="HII44" s="377"/>
      <c r="HIJ44" s="377"/>
      <c r="HIK44" s="377"/>
      <c r="HIL44" s="377"/>
      <c r="HIM44" s="377"/>
      <c r="HIN44" s="377"/>
      <c r="HIO44" s="377"/>
      <c r="HIP44" s="377"/>
      <c r="HIQ44" s="377"/>
      <c r="HIR44" s="377"/>
      <c r="HIS44" s="377"/>
      <c r="HIT44" s="377"/>
      <c r="HIU44" s="377"/>
      <c r="HIV44" s="377"/>
      <c r="HIW44" s="377"/>
      <c r="HIX44" s="377"/>
      <c r="HIY44" s="377"/>
      <c r="HIZ44" s="377"/>
      <c r="HJA44" s="377"/>
      <c r="HJB44" s="377"/>
      <c r="HJC44" s="377"/>
      <c r="HJD44" s="377"/>
      <c r="HJE44" s="377"/>
      <c r="HJF44" s="377"/>
      <c r="HJG44" s="377"/>
      <c r="HJH44" s="377"/>
      <c r="HJI44" s="377"/>
      <c r="HJJ44" s="377"/>
      <c r="HJK44" s="377"/>
      <c r="HJL44" s="377"/>
      <c r="HJM44" s="377"/>
      <c r="HJN44" s="377"/>
      <c r="HJO44" s="377"/>
      <c r="HJP44" s="377"/>
      <c r="HJQ44" s="377"/>
      <c r="HJR44" s="377"/>
      <c r="HJS44" s="377"/>
      <c r="HJT44" s="377"/>
      <c r="HJU44" s="377"/>
      <c r="HJV44" s="377"/>
      <c r="HJW44" s="377"/>
      <c r="HJX44" s="377"/>
      <c r="HJY44" s="377"/>
      <c r="HJZ44" s="377"/>
      <c r="HKA44" s="377"/>
      <c r="HKB44" s="377"/>
      <c r="HKC44" s="377"/>
      <c r="HKD44" s="377"/>
      <c r="HKE44" s="377"/>
      <c r="HKF44" s="377"/>
      <c r="HKG44" s="377"/>
      <c r="HKH44" s="377"/>
      <c r="HKI44" s="377"/>
      <c r="HKJ44" s="377"/>
      <c r="HKK44" s="377"/>
      <c r="HKL44" s="377"/>
      <c r="HKM44" s="377"/>
      <c r="HKN44" s="377"/>
      <c r="HKO44" s="377"/>
      <c r="HKP44" s="377"/>
      <c r="HKQ44" s="377"/>
      <c r="HKR44" s="377"/>
      <c r="HKS44" s="377"/>
      <c r="HKT44" s="377"/>
      <c r="HKU44" s="377"/>
      <c r="HKV44" s="377"/>
      <c r="HKW44" s="377"/>
      <c r="HKX44" s="377"/>
      <c r="HKY44" s="377"/>
      <c r="HKZ44" s="377"/>
      <c r="HLA44" s="377"/>
      <c r="HLB44" s="377"/>
      <c r="HLC44" s="377"/>
      <c r="HLD44" s="377"/>
      <c r="HLE44" s="377"/>
      <c r="HLF44" s="377"/>
      <c r="HLG44" s="377"/>
      <c r="HLH44" s="377"/>
      <c r="HLI44" s="377"/>
      <c r="HLJ44" s="377"/>
      <c r="HLK44" s="377"/>
      <c r="HLL44" s="377"/>
      <c r="HLM44" s="377"/>
      <c r="HLN44" s="377"/>
      <c r="HLO44" s="377"/>
      <c r="HLP44" s="377"/>
      <c r="HLQ44" s="377"/>
      <c r="HLR44" s="377"/>
      <c r="HLS44" s="377"/>
      <c r="HLT44" s="377"/>
      <c r="HLU44" s="377"/>
      <c r="HLV44" s="377"/>
      <c r="HLW44" s="377"/>
      <c r="HLX44" s="377"/>
      <c r="HLY44" s="377"/>
      <c r="HLZ44" s="377"/>
      <c r="HMA44" s="377"/>
      <c r="HMB44" s="377"/>
      <c r="HMC44" s="377"/>
      <c r="HMD44" s="377"/>
      <c r="HME44" s="377"/>
      <c r="HMF44" s="377"/>
      <c r="HMG44" s="377"/>
      <c r="HMH44" s="377"/>
      <c r="HMI44" s="377"/>
      <c r="HMJ44" s="377"/>
      <c r="HMK44" s="377"/>
      <c r="HML44" s="377"/>
      <c r="HMM44" s="377"/>
      <c r="HMN44" s="377"/>
      <c r="HMO44" s="377"/>
      <c r="HMP44" s="377"/>
      <c r="HMQ44" s="377"/>
      <c r="HMR44" s="377"/>
      <c r="HMS44" s="377"/>
      <c r="HMT44" s="377"/>
      <c r="HMU44" s="377"/>
      <c r="HMV44" s="377"/>
      <c r="HMW44" s="377"/>
      <c r="HMX44" s="377"/>
      <c r="HMY44" s="377"/>
      <c r="HMZ44" s="377"/>
      <c r="HNA44" s="377"/>
      <c r="HNB44" s="377"/>
      <c r="HNC44" s="377"/>
      <c r="HND44" s="377"/>
      <c r="HNE44" s="377"/>
      <c r="HNF44" s="377"/>
      <c r="HNG44" s="377"/>
      <c r="HNH44" s="377"/>
      <c r="HNI44" s="377"/>
      <c r="HNJ44" s="377"/>
      <c r="HNK44" s="377"/>
      <c r="HNL44" s="377"/>
      <c r="HNM44" s="377"/>
      <c r="HNN44" s="377"/>
      <c r="HNO44" s="377"/>
      <c r="HNP44" s="377"/>
      <c r="HNQ44" s="377"/>
      <c r="HNR44" s="377"/>
      <c r="HNS44" s="377"/>
      <c r="HNT44" s="377"/>
      <c r="HNU44" s="377"/>
      <c r="HNV44" s="377"/>
      <c r="HNW44" s="377"/>
      <c r="HNX44" s="377"/>
      <c r="HNY44" s="377"/>
      <c r="HNZ44" s="377"/>
      <c r="HOA44" s="377"/>
      <c r="HOB44" s="377"/>
      <c r="HOC44" s="377"/>
      <c r="HOD44" s="377"/>
      <c r="HOE44" s="377"/>
      <c r="HOF44" s="377"/>
      <c r="HOG44" s="377"/>
      <c r="HOH44" s="377"/>
      <c r="HOI44" s="377"/>
      <c r="HOJ44" s="377"/>
      <c r="HOK44" s="377"/>
      <c r="HOL44" s="377"/>
      <c r="HOM44" s="377"/>
      <c r="HON44" s="377"/>
      <c r="HOO44" s="377"/>
      <c r="HOP44" s="377"/>
      <c r="HOQ44" s="377"/>
      <c r="HOR44" s="377"/>
      <c r="HOS44" s="377"/>
      <c r="HOT44" s="377"/>
      <c r="HOU44" s="377"/>
      <c r="HOV44" s="377"/>
      <c r="HOW44" s="377"/>
      <c r="HOX44" s="377"/>
      <c r="HOY44" s="377"/>
      <c r="HOZ44" s="377"/>
      <c r="HPA44" s="377"/>
      <c r="HPB44" s="377"/>
      <c r="HPC44" s="377"/>
      <c r="HPD44" s="377"/>
      <c r="HPE44" s="377"/>
      <c r="HPF44" s="377"/>
      <c r="HPG44" s="377"/>
      <c r="HPH44" s="377"/>
      <c r="HPI44" s="377"/>
      <c r="HPJ44" s="377"/>
      <c r="HPK44" s="377"/>
      <c r="HPL44" s="377"/>
      <c r="HPM44" s="377"/>
      <c r="HPN44" s="377"/>
      <c r="HPO44" s="377"/>
      <c r="HPP44" s="377"/>
      <c r="HPQ44" s="377"/>
      <c r="HPR44" s="377"/>
      <c r="HPS44" s="377"/>
      <c r="HPT44" s="377"/>
      <c r="HPU44" s="377"/>
      <c r="HPV44" s="377"/>
      <c r="HPW44" s="377"/>
      <c r="HPX44" s="377"/>
      <c r="HPY44" s="377"/>
      <c r="HPZ44" s="377"/>
      <c r="HQA44" s="377"/>
      <c r="HQB44" s="377"/>
      <c r="HQC44" s="377"/>
      <c r="HQD44" s="377"/>
      <c r="HQE44" s="377"/>
      <c r="HQF44" s="377"/>
      <c r="HQG44" s="377"/>
      <c r="HQH44" s="377"/>
      <c r="HQI44" s="377"/>
      <c r="HQJ44" s="377"/>
      <c r="HQK44" s="377"/>
      <c r="HQL44" s="377"/>
      <c r="HQM44" s="377"/>
      <c r="HQN44" s="377"/>
      <c r="HQO44" s="377"/>
      <c r="HQP44" s="377"/>
      <c r="HQQ44" s="377"/>
      <c r="HQR44" s="377"/>
      <c r="HQS44" s="377"/>
      <c r="HQT44" s="377"/>
      <c r="HQU44" s="377"/>
      <c r="HQV44" s="377"/>
      <c r="HQW44" s="377"/>
      <c r="HQX44" s="377"/>
      <c r="HQY44" s="377"/>
      <c r="HQZ44" s="377"/>
      <c r="HRA44" s="377"/>
      <c r="HRB44" s="377"/>
      <c r="HRC44" s="377"/>
      <c r="HRD44" s="377"/>
      <c r="HRE44" s="377"/>
      <c r="HRF44" s="377"/>
      <c r="HRG44" s="377"/>
      <c r="HRH44" s="377"/>
      <c r="HRI44" s="377"/>
      <c r="HRJ44" s="377"/>
      <c r="HRK44" s="377"/>
      <c r="HRL44" s="377"/>
      <c r="HRM44" s="377"/>
      <c r="HRN44" s="377"/>
      <c r="HRO44" s="377"/>
      <c r="HRP44" s="377"/>
      <c r="HRQ44" s="377"/>
      <c r="HRR44" s="377"/>
      <c r="HRS44" s="377"/>
      <c r="HRT44" s="377"/>
      <c r="HRU44" s="377"/>
      <c r="HRV44" s="377"/>
      <c r="HRW44" s="377"/>
      <c r="HRX44" s="377"/>
      <c r="HRY44" s="377"/>
      <c r="HRZ44" s="377"/>
      <c r="HSA44" s="377"/>
      <c r="HSB44" s="377"/>
      <c r="HSC44" s="377"/>
      <c r="HSD44" s="377"/>
      <c r="HSE44" s="377"/>
      <c r="HSF44" s="377"/>
      <c r="HSG44" s="377"/>
      <c r="HSH44" s="377"/>
      <c r="HSI44" s="377"/>
      <c r="HSJ44" s="377"/>
      <c r="HSK44" s="377"/>
      <c r="HSL44" s="377"/>
      <c r="HSM44" s="377"/>
      <c r="HSN44" s="377"/>
      <c r="HSO44" s="377"/>
      <c r="HSP44" s="377"/>
      <c r="HSQ44" s="377"/>
      <c r="HSR44" s="377"/>
      <c r="HSS44" s="377"/>
      <c r="HST44" s="377"/>
      <c r="HSU44" s="377"/>
      <c r="HSV44" s="377"/>
      <c r="HSW44" s="377"/>
      <c r="HSX44" s="377"/>
      <c r="HSY44" s="377"/>
      <c r="HSZ44" s="377"/>
      <c r="HTA44" s="377"/>
      <c r="HTB44" s="377"/>
      <c r="HTC44" s="377"/>
      <c r="HTD44" s="377"/>
      <c r="HTE44" s="377"/>
      <c r="HTF44" s="377"/>
      <c r="HTG44" s="377"/>
      <c r="HTH44" s="377"/>
      <c r="HTI44" s="377"/>
      <c r="HTJ44" s="377"/>
      <c r="HTK44" s="377"/>
      <c r="HTL44" s="377"/>
      <c r="HTM44" s="377"/>
      <c r="HTN44" s="377"/>
      <c r="HTO44" s="377"/>
      <c r="HTP44" s="377"/>
      <c r="HTQ44" s="377"/>
      <c r="HTR44" s="377"/>
      <c r="HTS44" s="377"/>
      <c r="HTT44" s="377"/>
      <c r="HTU44" s="377"/>
      <c r="HTV44" s="377"/>
      <c r="HTW44" s="377"/>
      <c r="HTX44" s="377"/>
      <c r="HTY44" s="377"/>
      <c r="HTZ44" s="377"/>
      <c r="HUA44" s="377"/>
      <c r="HUB44" s="377"/>
      <c r="HUC44" s="377"/>
      <c r="HUD44" s="377"/>
      <c r="HUE44" s="377"/>
      <c r="HUF44" s="377"/>
      <c r="HUG44" s="377"/>
      <c r="HUH44" s="377"/>
      <c r="HUI44" s="377"/>
      <c r="HUJ44" s="377"/>
      <c r="HUK44" s="377"/>
      <c r="HUL44" s="377"/>
      <c r="HUM44" s="377"/>
      <c r="HUN44" s="377"/>
      <c r="HUO44" s="377"/>
      <c r="HUP44" s="377"/>
      <c r="HUQ44" s="377"/>
      <c r="HUR44" s="377"/>
      <c r="HUS44" s="377"/>
      <c r="HUT44" s="377"/>
      <c r="HUU44" s="377"/>
      <c r="HUV44" s="377"/>
      <c r="HUW44" s="377"/>
      <c r="HUX44" s="377"/>
      <c r="HUY44" s="377"/>
      <c r="HUZ44" s="377"/>
      <c r="HVA44" s="377"/>
      <c r="HVB44" s="377"/>
      <c r="HVC44" s="377"/>
      <c r="HVD44" s="377"/>
      <c r="HVE44" s="377"/>
      <c r="HVF44" s="377"/>
      <c r="HVG44" s="377"/>
      <c r="HVH44" s="377"/>
      <c r="HVI44" s="377"/>
      <c r="HVJ44" s="377"/>
      <c r="HVK44" s="377"/>
      <c r="HVL44" s="377"/>
      <c r="HVM44" s="377"/>
      <c r="HVN44" s="377"/>
      <c r="HVO44" s="377"/>
      <c r="HVP44" s="377"/>
      <c r="HVQ44" s="377"/>
      <c r="HVR44" s="377"/>
      <c r="HVS44" s="377"/>
      <c r="HVT44" s="377"/>
      <c r="HVU44" s="377"/>
      <c r="HVV44" s="377"/>
      <c r="HVW44" s="377"/>
      <c r="HVX44" s="377"/>
      <c r="HVY44" s="377"/>
      <c r="HVZ44" s="377"/>
      <c r="HWA44" s="377"/>
      <c r="HWB44" s="377"/>
      <c r="HWC44" s="377"/>
      <c r="HWD44" s="377"/>
      <c r="HWE44" s="377"/>
      <c r="HWF44" s="377"/>
      <c r="HWG44" s="377"/>
      <c r="HWH44" s="377"/>
      <c r="HWI44" s="377"/>
      <c r="HWJ44" s="377"/>
      <c r="HWK44" s="377"/>
      <c r="HWL44" s="377"/>
      <c r="HWM44" s="377"/>
      <c r="HWN44" s="377"/>
      <c r="HWO44" s="377"/>
      <c r="HWP44" s="377"/>
      <c r="HWQ44" s="377"/>
      <c r="HWR44" s="377"/>
      <c r="HWS44" s="377"/>
      <c r="HWT44" s="377"/>
      <c r="HWU44" s="377"/>
      <c r="HWV44" s="377"/>
      <c r="HWW44" s="377"/>
      <c r="HWX44" s="377"/>
      <c r="HWY44" s="377"/>
      <c r="HWZ44" s="377"/>
      <c r="HXA44" s="377"/>
      <c r="HXB44" s="377"/>
      <c r="HXC44" s="377"/>
      <c r="HXD44" s="377"/>
      <c r="HXE44" s="377"/>
      <c r="HXF44" s="377"/>
      <c r="HXG44" s="377"/>
      <c r="HXH44" s="377"/>
      <c r="HXI44" s="377"/>
      <c r="HXJ44" s="377"/>
      <c r="HXK44" s="377"/>
      <c r="HXL44" s="377"/>
      <c r="HXM44" s="377"/>
      <c r="HXN44" s="377"/>
      <c r="HXO44" s="377"/>
      <c r="HXP44" s="377"/>
      <c r="HXQ44" s="377"/>
      <c r="HXR44" s="377"/>
      <c r="HXS44" s="377"/>
      <c r="HXT44" s="377"/>
      <c r="HXU44" s="377"/>
      <c r="HXV44" s="377"/>
      <c r="HXW44" s="377"/>
      <c r="HXX44" s="377"/>
      <c r="HXY44" s="377"/>
      <c r="HXZ44" s="377"/>
      <c r="HYA44" s="377"/>
      <c r="HYB44" s="377"/>
      <c r="HYC44" s="377"/>
      <c r="HYD44" s="377"/>
      <c r="HYE44" s="377"/>
      <c r="HYF44" s="377"/>
      <c r="HYG44" s="377"/>
      <c r="HYH44" s="377"/>
      <c r="HYI44" s="377"/>
      <c r="HYJ44" s="377"/>
      <c r="HYK44" s="377"/>
      <c r="HYL44" s="377"/>
      <c r="HYM44" s="377"/>
      <c r="HYN44" s="377"/>
      <c r="HYO44" s="377"/>
      <c r="HYP44" s="377"/>
      <c r="HYQ44" s="377"/>
      <c r="HYR44" s="377"/>
      <c r="HYS44" s="377"/>
      <c r="HYT44" s="377"/>
      <c r="HYU44" s="377"/>
      <c r="HYV44" s="377"/>
      <c r="HYW44" s="377"/>
      <c r="HYX44" s="377"/>
      <c r="HYY44" s="377"/>
      <c r="HYZ44" s="377"/>
      <c r="HZA44" s="377"/>
      <c r="HZB44" s="377"/>
      <c r="HZC44" s="377"/>
      <c r="HZD44" s="377"/>
      <c r="HZE44" s="377"/>
      <c r="HZF44" s="377"/>
      <c r="HZG44" s="377"/>
      <c r="HZH44" s="377"/>
      <c r="HZI44" s="377"/>
      <c r="HZJ44" s="377"/>
      <c r="HZK44" s="377"/>
      <c r="HZL44" s="377"/>
      <c r="HZM44" s="377"/>
      <c r="HZN44" s="377"/>
      <c r="HZO44" s="377"/>
      <c r="HZP44" s="377"/>
      <c r="HZQ44" s="377"/>
      <c r="HZR44" s="377"/>
      <c r="HZS44" s="377"/>
      <c r="HZT44" s="377"/>
      <c r="HZU44" s="377"/>
      <c r="HZV44" s="377"/>
      <c r="HZW44" s="377"/>
      <c r="HZX44" s="377"/>
      <c r="HZY44" s="377"/>
      <c r="HZZ44" s="377"/>
      <c r="IAA44" s="377"/>
      <c r="IAB44" s="377"/>
      <c r="IAC44" s="377"/>
      <c r="IAD44" s="377"/>
      <c r="IAE44" s="377"/>
      <c r="IAF44" s="377"/>
      <c r="IAG44" s="377"/>
      <c r="IAH44" s="377"/>
      <c r="IAI44" s="377"/>
      <c r="IAJ44" s="377"/>
      <c r="IAK44" s="377"/>
      <c r="IAL44" s="377"/>
      <c r="IAM44" s="377"/>
      <c r="IAN44" s="377"/>
      <c r="IAO44" s="377"/>
      <c r="IAP44" s="377"/>
      <c r="IAQ44" s="377"/>
      <c r="IAR44" s="377"/>
      <c r="IAS44" s="377"/>
      <c r="IAT44" s="377"/>
      <c r="IAU44" s="377"/>
      <c r="IAV44" s="377"/>
      <c r="IAW44" s="377"/>
      <c r="IAX44" s="377"/>
      <c r="IAY44" s="377"/>
      <c r="IAZ44" s="377"/>
      <c r="IBA44" s="377"/>
      <c r="IBB44" s="377"/>
      <c r="IBC44" s="377"/>
      <c r="IBD44" s="377"/>
      <c r="IBE44" s="377"/>
      <c r="IBF44" s="377"/>
      <c r="IBG44" s="377"/>
      <c r="IBH44" s="377"/>
      <c r="IBI44" s="377"/>
      <c r="IBJ44" s="377"/>
      <c r="IBK44" s="377"/>
      <c r="IBL44" s="377"/>
      <c r="IBM44" s="377"/>
      <c r="IBN44" s="377"/>
      <c r="IBO44" s="377"/>
      <c r="IBP44" s="377"/>
      <c r="IBQ44" s="377"/>
      <c r="IBR44" s="377"/>
      <c r="IBS44" s="377"/>
      <c r="IBT44" s="377"/>
      <c r="IBU44" s="377"/>
      <c r="IBV44" s="377"/>
      <c r="IBW44" s="377"/>
      <c r="IBX44" s="377"/>
      <c r="IBY44" s="377"/>
      <c r="IBZ44" s="377"/>
      <c r="ICA44" s="377"/>
      <c r="ICB44" s="377"/>
      <c r="ICC44" s="377"/>
      <c r="ICD44" s="377"/>
      <c r="ICE44" s="377"/>
      <c r="ICF44" s="377"/>
      <c r="ICG44" s="377"/>
      <c r="ICH44" s="377"/>
      <c r="ICI44" s="377"/>
      <c r="ICJ44" s="377"/>
      <c r="ICK44" s="377"/>
      <c r="ICL44" s="377"/>
      <c r="ICM44" s="377"/>
      <c r="ICN44" s="377"/>
      <c r="ICO44" s="377"/>
      <c r="ICP44" s="377"/>
      <c r="ICQ44" s="377"/>
      <c r="ICR44" s="377"/>
      <c r="ICS44" s="377"/>
      <c r="ICT44" s="377"/>
      <c r="ICU44" s="377"/>
      <c r="ICV44" s="377"/>
      <c r="ICW44" s="377"/>
      <c r="ICX44" s="377"/>
      <c r="ICY44" s="377"/>
      <c r="ICZ44" s="377"/>
      <c r="IDA44" s="377"/>
      <c r="IDB44" s="377"/>
      <c r="IDC44" s="377"/>
      <c r="IDD44" s="377"/>
      <c r="IDE44" s="377"/>
      <c r="IDF44" s="377"/>
      <c r="IDG44" s="377"/>
      <c r="IDH44" s="377"/>
      <c r="IDI44" s="377"/>
      <c r="IDJ44" s="377"/>
      <c r="IDK44" s="377"/>
      <c r="IDL44" s="377"/>
      <c r="IDM44" s="377"/>
      <c r="IDN44" s="377"/>
      <c r="IDO44" s="377"/>
      <c r="IDP44" s="377"/>
      <c r="IDQ44" s="377"/>
      <c r="IDR44" s="377"/>
      <c r="IDS44" s="377"/>
      <c r="IDT44" s="377"/>
      <c r="IDU44" s="377"/>
      <c r="IDV44" s="377"/>
      <c r="IDW44" s="377"/>
      <c r="IDX44" s="377"/>
      <c r="IDY44" s="377"/>
      <c r="IDZ44" s="377"/>
      <c r="IEA44" s="377"/>
      <c r="IEB44" s="377"/>
      <c r="IEC44" s="377"/>
      <c r="IED44" s="377"/>
      <c r="IEE44" s="377"/>
      <c r="IEF44" s="377"/>
      <c r="IEG44" s="377"/>
      <c r="IEH44" s="377"/>
      <c r="IEI44" s="377"/>
      <c r="IEJ44" s="377"/>
      <c r="IEK44" s="377"/>
      <c r="IEL44" s="377"/>
      <c r="IEM44" s="377"/>
      <c r="IEN44" s="377"/>
      <c r="IEO44" s="377"/>
      <c r="IEP44" s="377"/>
      <c r="IEQ44" s="377"/>
      <c r="IER44" s="377"/>
      <c r="IES44" s="377"/>
      <c r="IET44" s="377"/>
      <c r="IEU44" s="377"/>
      <c r="IEV44" s="377"/>
      <c r="IEW44" s="377"/>
      <c r="IEX44" s="377"/>
      <c r="IEY44" s="377"/>
      <c r="IEZ44" s="377"/>
      <c r="IFA44" s="377"/>
      <c r="IFB44" s="377"/>
      <c r="IFC44" s="377"/>
      <c r="IFD44" s="377"/>
      <c r="IFE44" s="377"/>
      <c r="IFF44" s="377"/>
      <c r="IFG44" s="377"/>
      <c r="IFH44" s="377"/>
      <c r="IFI44" s="377"/>
      <c r="IFJ44" s="377"/>
      <c r="IFK44" s="377"/>
      <c r="IFL44" s="377"/>
      <c r="IFM44" s="377"/>
      <c r="IFN44" s="377"/>
      <c r="IFO44" s="377"/>
      <c r="IFP44" s="377"/>
      <c r="IFQ44" s="377"/>
      <c r="IFR44" s="377"/>
      <c r="IFS44" s="377"/>
      <c r="IFT44" s="377"/>
      <c r="IFU44" s="377"/>
      <c r="IFV44" s="377"/>
      <c r="IFW44" s="377"/>
      <c r="IFX44" s="377"/>
      <c r="IFY44" s="377"/>
      <c r="IFZ44" s="377"/>
      <c r="IGA44" s="377"/>
      <c r="IGB44" s="377"/>
      <c r="IGC44" s="377"/>
      <c r="IGD44" s="377"/>
      <c r="IGE44" s="377"/>
      <c r="IGF44" s="377"/>
      <c r="IGG44" s="377"/>
      <c r="IGH44" s="377"/>
      <c r="IGI44" s="377"/>
      <c r="IGJ44" s="377"/>
      <c r="IGK44" s="377"/>
      <c r="IGL44" s="377"/>
      <c r="IGM44" s="377"/>
      <c r="IGN44" s="377"/>
      <c r="IGO44" s="377"/>
      <c r="IGP44" s="377"/>
      <c r="IGQ44" s="377"/>
      <c r="IGR44" s="377"/>
      <c r="IGS44" s="377"/>
      <c r="IGT44" s="377"/>
      <c r="IGU44" s="377"/>
      <c r="IGV44" s="377"/>
      <c r="IGW44" s="377"/>
      <c r="IGX44" s="377"/>
      <c r="IGY44" s="377"/>
      <c r="IGZ44" s="377"/>
      <c r="IHA44" s="377"/>
      <c r="IHB44" s="377"/>
      <c r="IHC44" s="377"/>
      <c r="IHD44" s="377"/>
      <c r="IHE44" s="377"/>
      <c r="IHF44" s="377"/>
      <c r="IHG44" s="377"/>
      <c r="IHH44" s="377"/>
      <c r="IHI44" s="377"/>
      <c r="IHJ44" s="377"/>
      <c r="IHK44" s="377"/>
      <c r="IHL44" s="377"/>
      <c r="IHM44" s="377"/>
      <c r="IHN44" s="377"/>
      <c r="IHO44" s="377"/>
      <c r="IHP44" s="377"/>
      <c r="IHQ44" s="377"/>
      <c r="IHR44" s="377"/>
      <c r="IHS44" s="377"/>
      <c r="IHT44" s="377"/>
      <c r="IHU44" s="377"/>
      <c r="IHV44" s="377"/>
      <c r="IHW44" s="377"/>
      <c r="IHX44" s="377"/>
      <c r="IHY44" s="377"/>
      <c r="IHZ44" s="377"/>
      <c r="IIA44" s="377"/>
      <c r="IIB44" s="377"/>
      <c r="IIC44" s="377"/>
      <c r="IID44" s="377"/>
      <c r="IIE44" s="377"/>
      <c r="IIF44" s="377"/>
      <c r="IIG44" s="377"/>
      <c r="IIH44" s="377"/>
      <c r="III44" s="377"/>
      <c r="IIJ44" s="377"/>
      <c r="IIK44" s="377"/>
      <c r="IIL44" s="377"/>
      <c r="IIM44" s="377"/>
      <c r="IIN44" s="377"/>
      <c r="IIO44" s="377"/>
      <c r="IIP44" s="377"/>
      <c r="IIQ44" s="377"/>
      <c r="IIR44" s="377"/>
      <c r="IIS44" s="377"/>
      <c r="IIT44" s="377"/>
      <c r="IIU44" s="377"/>
      <c r="IIV44" s="377"/>
      <c r="IIW44" s="377"/>
      <c r="IIX44" s="377"/>
      <c r="IIY44" s="377"/>
      <c r="IIZ44" s="377"/>
      <c r="IJA44" s="377"/>
      <c r="IJB44" s="377"/>
      <c r="IJC44" s="377"/>
      <c r="IJD44" s="377"/>
      <c r="IJE44" s="377"/>
      <c r="IJF44" s="377"/>
      <c r="IJG44" s="377"/>
      <c r="IJH44" s="377"/>
      <c r="IJI44" s="377"/>
      <c r="IJJ44" s="377"/>
      <c r="IJK44" s="377"/>
      <c r="IJL44" s="377"/>
      <c r="IJM44" s="377"/>
      <c r="IJN44" s="377"/>
      <c r="IJO44" s="377"/>
      <c r="IJP44" s="377"/>
      <c r="IJQ44" s="377"/>
      <c r="IJR44" s="377"/>
      <c r="IJS44" s="377"/>
      <c r="IJT44" s="377"/>
      <c r="IJU44" s="377"/>
      <c r="IJV44" s="377"/>
      <c r="IJW44" s="377"/>
      <c r="IJX44" s="377"/>
      <c r="IJY44" s="377"/>
      <c r="IJZ44" s="377"/>
      <c r="IKA44" s="377"/>
      <c r="IKB44" s="377"/>
      <c r="IKC44" s="377"/>
      <c r="IKD44" s="377"/>
      <c r="IKE44" s="377"/>
      <c r="IKF44" s="377"/>
      <c r="IKG44" s="377"/>
      <c r="IKH44" s="377"/>
      <c r="IKI44" s="377"/>
      <c r="IKJ44" s="377"/>
      <c r="IKK44" s="377"/>
      <c r="IKL44" s="377"/>
      <c r="IKM44" s="377"/>
      <c r="IKN44" s="377"/>
      <c r="IKO44" s="377"/>
      <c r="IKP44" s="377"/>
      <c r="IKQ44" s="377"/>
      <c r="IKR44" s="377"/>
      <c r="IKS44" s="377"/>
      <c r="IKT44" s="377"/>
      <c r="IKU44" s="377"/>
      <c r="IKV44" s="377"/>
      <c r="IKW44" s="377"/>
      <c r="IKX44" s="377"/>
      <c r="IKY44" s="377"/>
      <c r="IKZ44" s="377"/>
      <c r="ILA44" s="377"/>
      <c r="ILB44" s="377"/>
      <c r="ILC44" s="377"/>
      <c r="ILD44" s="377"/>
      <c r="ILE44" s="377"/>
      <c r="ILF44" s="377"/>
      <c r="ILG44" s="377"/>
      <c r="ILH44" s="377"/>
      <c r="ILI44" s="377"/>
      <c r="ILJ44" s="377"/>
      <c r="ILK44" s="377"/>
      <c r="ILL44" s="377"/>
      <c r="ILM44" s="377"/>
      <c r="ILN44" s="377"/>
      <c r="ILO44" s="377"/>
      <c r="ILP44" s="377"/>
      <c r="ILQ44" s="377"/>
      <c r="ILR44" s="377"/>
      <c r="ILS44" s="377"/>
      <c r="ILT44" s="377"/>
      <c r="ILU44" s="377"/>
      <c r="ILV44" s="377"/>
      <c r="ILW44" s="377"/>
      <c r="ILX44" s="377"/>
      <c r="ILY44" s="377"/>
      <c r="ILZ44" s="377"/>
      <c r="IMA44" s="377"/>
      <c r="IMB44" s="377"/>
      <c r="IMC44" s="377"/>
      <c r="IMD44" s="377"/>
      <c r="IME44" s="377"/>
      <c r="IMF44" s="377"/>
      <c r="IMG44" s="377"/>
      <c r="IMH44" s="377"/>
      <c r="IMI44" s="377"/>
      <c r="IMJ44" s="377"/>
      <c r="IMK44" s="377"/>
      <c r="IML44" s="377"/>
      <c r="IMM44" s="377"/>
      <c r="IMN44" s="377"/>
      <c r="IMO44" s="377"/>
      <c r="IMP44" s="377"/>
      <c r="IMQ44" s="377"/>
      <c r="IMR44" s="377"/>
      <c r="IMS44" s="377"/>
      <c r="IMT44" s="377"/>
      <c r="IMU44" s="377"/>
      <c r="IMV44" s="377"/>
      <c r="IMW44" s="377"/>
      <c r="IMX44" s="377"/>
      <c r="IMY44" s="377"/>
      <c r="IMZ44" s="377"/>
      <c r="INA44" s="377"/>
      <c r="INB44" s="377"/>
      <c r="INC44" s="377"/>
      <c r="IND44" s="377"/>
      <c r="INE44" s="377"/>
      <c r="INF44" s="377"/>
      <c r="ING44" s="377"/>
      <c r="INH44" s="377"/>
      <c r="INI44" s="377"/>
      <c r="INJ44" s="377"/>
      <c r="INK44" s="377"/>
      <c r="INL44" s="377"/>
      <c r="INM44" s="377"/>
      <c r="INN44" s="377"/>
      <c r="INO44" s="377"/>
      <c r="INP44" s="377"/>
      <c r="INQ44" s="377"/>
      <c r="INR44" s="377"/>
      <c r="INS44" s="377"/>
      <c r="INT44" s="377"/>
      <c r="INU44" s="377"/>
      <c r="INV44" s="377"/>
      <c r="INW44" s="377"/>
      <c r="INX44" s="377"/>
      <c r="INY44" s="377"/>
      <c r="INZ44" s="377"/>
      <c r="IOA44" s="377"/>
      <c r="IOB44" s="377"/>
      <c r="IOC44" s="377"/>
      <c r="IOD44" s="377"/>
      <c r="IOE44" s="377"/>
      <c r="IOF44" s="377"/>
      <c r="IOG44" s="377"/>
      <c r="IOH44" s="377"/>
      <c r="IOI44" s="377"/>
      <c r="IOJ44" s="377"/>
      <c r="IOK44" s="377"/>
      <c r="IOL44" s="377"/>
      <c r="IOM44" s="377"/>
      <c r="ION44" s="377"/>
      <c r="IOO44" s="377"/>
      <c r="IOP44" s="377"/>
      <c r="IOQ44" s="377"/>
      <c r="IOR44" s="377"/>
      <c r="IOS44" s="377"/>
      <c r="IOT44" s="377"/>
      <c r="IOU44" s="377"/>
      <c r="IOV44" s="377"/>
      <c r="IOW44" s="377"/>
      <c r="IOX44" s="377"/>
      <c r="IOY44" s="377"/>
      <c r="IOZ44" s="377"/>
      <c r="IPA44" s="377"/>
      <c r="IPB44" s="377"/>
      <c r="IPC44" s="377"/>
      <c r="IPD44" s="377"/>
      <c r="IPE44" s="377"/>
      <c r="IPF44" s="377"/>
      <c r="IPG44" s="377"/>
      <c r="IPH44" s="377"/>
      <c r="IPI44" s="377"/>
      <c r="IPJ44" s="377"/>
      <c r="IPK44" s="377"/>
      <c r="IPL44" s="377"/>
      <c r="IPM44" s="377"/>
      <c r="IPN44" s="377"/>
      <c r="IPO44" s="377"/>
      <c r="IPP44" s="377"/>
      <c r="IPQ44" s="377"/>
      <c r="IPR44" s="377"/>
      <c r="IPS44" s="377"/>
      <c r="IPT44" s="377"/>
      <c r="IPU44" s="377"/>
      <c r="IPV44" s="377"/>
      <c r="IPW44" s="377"/>
      <c r="IPX44" s="377"/>
      <c r="IPY44" s="377"/>
      <c r="IPZ44" s="377"/>
      <c r="IQA44" s="377"/>
      <c r="IQB44" s="377"/>
      <c r="IQC44" s="377"/>
      <c r="IQD44" s="377"/>
      <c r="IQE44" s="377"/>
      <c r="IQF44" s="377"/>
      <c r="IQG44" s="377"/>
      <c r="IQH44" s="377"/>
      <c r="IQI44" s="377"/>
      <c r="IQJ44" s="377"/>
      <c r="IQK44" s="377"/>
      <c r="IQL44" s="377"/>
      <c r="IQM44" s="377"/>
      <c r="IQN44" s="377"/>
      <c r="IQO44" s="377"/>
      <c r="IQP44" s="377"/>
      <c r="IQQ44" s="377"/>
      <c r="IQR44" s="377"/>
      <c r="IQS44" s="377"/>
      <c r="IQT44" s="377"/>
      <c r="IQU44" s="377"/>
      <c r="IQV44" s="377"/>
      <c r="IQW44" s="377"/>
      <c r="IQX44" s="377"/>
      <c r="IQY44" s="377"/>
      <c r="IQZ44" s="377"/>
      <c r="IRA44" s="377"/>
      <c r="IRB44" s="377"/>
      <c r="IRC44" s="377"/>
      <c r="IRD44" s="377"/>
      <c r="IRE44" s="377"/>
      <c r="IRF44" s="377"/>
      <c r="IRG44" s="377"/>
      <c r="IRH44" s="377"/>
      <c r="IRI44" s="377"/>
      <c r="IRJ44" s="377"/>
      <c r="IRK44" s="377"/>
      <c r="IRL44" s="377"/>
      <c r="IRM44" s="377"/>
      <c r="IRN44" s="377"/>
      <c r="IRO44" s="377"/>
      <c r="IRP44" s="377"/>
      <c r="IRQ44" s="377"/>
      <c r="IRR44" s="377"/>
      <c r="IRS44" s="377"/>
      <c r="IRT44" s="377"/>
      <c r="IRU44" s="377"/>
      <c r="IRV44" s="377"/>
      <c r="IRW44" s="377"/>
      <c r="IRX44" s="377"/>
      <c r="IRY44" s="377"/>
      <c r="IRZ44" s="377"/>
      <c r="ISA44" s="377"/>
      <c r="ISB44" s="377"/>
      <c r="ISC44" s="377"/>
      <c r="ISD44" s="377"/>
      <c r="ISE44" s="377"/>
      <c r="ISF44" s="377"/>
      <c r="ISG44" s="377"/>
      <c r="ISH44" s="377"/>
      <c r="ISI44" s="377"/>
      <c r="ISJ44" s="377"/>
      <c r="ISK44" s="377"/>
      <c r="ISL44" s="377"/>
      <c r="ISM44" s="377"/>
      <c r="ISN44" s="377"/>
      <c r="ISO44" s="377"/>
      <c r="ISP44" s="377"/>
      <c r="ISQ44" s="377"/>
      <c r="ISR44" s="377"/>
      <c r="ISS44" s="377"/>
      <c r="IST44" s="377"/>
      <c r="ISU44" s="377"/>
      <c r="ISV44" s="377"/>
      <c r="ISW44" s="377"/>
      <c r="ISX44" s="377"/>
      <c r="ISY44" s="377"/>
      <c r="ISZ44" s="377"/>
      <c r="ITA44" s="377"/>
      <c r="ITB44" s="377"/>
      <c r="ITC44" s="377"/>
      <c r="ITD44" s="377"/>
      <c r="ITE44" s="377"/>
      <c r="ITF44" s="377"/>
      <c r="ITG44" s="377"/>
      <c r="ITH44" s="377"/>
      <c r="ITI44" s="377"/>
      <c r="ITJ44" s="377"/>
      <c r="ITK44" s="377"/>
      <c r="ITL44" s="377"/>
      <c r="ITM44" s="377"/>
      <c r="ITN44" s="377"/>
      <c r="ITO44" s="377"/>
      <c r="ITP44" s="377"/>
      <c r="ITQ44" s="377"/>
      <c r="ITR44" s="377"/>
      <c r="ITS44" s="377"/>
      <c r="ITT44" s="377"/>
      <c r="ITU44" s="377"/>
      <c r="ITV44" s="377"/>
      <c r="ITW44" s="377"/>
      <c r="ITX44" s="377"/>
      <c r="ITY44" s="377"/>
      <c r="ITZ44" s="377"/>
      <c r="IUA44" s="377"/>
      <c r="IUB44" s="377"/>
      <c r="IUC44" s="377"/>
      <c r="IUD44" s="377"/>
      <c r="IUE44" s="377"/>
      <c r="IUF44" s="377"/>
      <c r="IUG44" s="377"/>
      <c r="IUH44" s="377"/>
      <c r="IUI44" s="377"/>
      <c r="IUJ44" s="377"/>
      <c r="IUK44" s="377"/>
      <c r="IUL44" s="377"/>
      <c r="IUM44" s="377"/>
      <c r="IUN44" s="377"/>
      <c r="IUO44" s="377"/>
      <c r="IUP44" s="377"/>
      <c r="IUQ44" s="377"/>
      <c r="IUR44" s="377"/>
      <c r="IUS44" s="377"/>
      <c r="IUT44" s="377"/>
      <c r="IUU44" s="377"/>
      <c r="IUV44" s="377"/>
      <c r="IUW44" s="377"/>
      <c r="IUX44" s="377"/>
      <c r="IUY44" s="377"/>
      <c r="IUZ44" s="377"/>
      <c r="IVA44" s="377"/>
      <c r="IVB44" s="377"/>
      <c r="IVC44" s="377"/>
      <c r="IVD44" s="377"/>
      <c r="IVE44" s="377"/>
      <c r="IVF44" s="377"/>
      <c r="IVG44" s="377"/>
      <c r="IVH44" s="377"/>
      <c r="IVI44" s="377"/>
      <c r="IVJ44" s="377"/>
      <c r="IVK44" s="377"/>
      <c r="IVL44" s="377"/>
      <c r="IVM44" s="377"/>
      <c r="IVN44" s="377"/>
      <c r="IVO44" s="377"/>
      <c r="IVP44" s="377"/>
      <c r="IVQ44" s="377"/>
      <c r="IVR44" s="377"/>
      <c r="IVS44" s="377"/>
      <c r="IVT44" s="377"/>
      <c r="IVU44" s="377"/>
      <c r="IVV44" s="377"/>
      <c r="IVW44" s="377"/>
      <c r="IVX44" s="377"/>
      <c r="IVY44" s="377"/>
      <c r="IVZ44" s="377"/>
      <c r="IWA44" s="377"/>
      <c r="IWB44" s="377"/>
      <c r="IWC44" s="377"/>
      <c r="IWD44" s="377"/>
      <c r="IWE44" s="377"/>
      <c r="IWF44" s="377"/>
      <c r="IWG44" s="377"/>
      <c r="IWH44" s="377"/>
      <c r="IWI44" s="377"/>
      <c r="IWJ44" s="377"/>
      <c r="IWK44" s="377"/>
      <c r="IWL44" s="377"/>
      <c r="IWM44" s="377"/>
      <c r="IWN44" s="377"/>
      <c r="IWO44" s="377"/>
      <c r="IWP44" s="377"/>
      <c r="IWQ44" s="377"/>
      <c r="IWR44" s="377"/>
      <c r="IWS44" s="377"/>
      <c r="IWT44" s="377"/>
      <c r="IWU44" s="377"/>
      <c r="IWV44" s="377"/>
      <c r="IWW44" s="377"/>
      <c r="IWX44" s="377"/>
      <c r="IWY44" s="377"/>
      <c r="IWZ44" s="377"/>
      <c r="IXA44" s="377"/>
      <c r="IXB44" s="377"/>
      <c r="IXC44" s="377"/>
      <c r="IXD44" s="377"/>
      <c r="IXE44" s="377"/>
      <c r="IXF44" s="377"/>
      <c r="IXG44" s="377"/>
      <c r="IXH44" s="377"/>
      <c r="IXI44" s="377"/>
      <c r="IXJ44" s="377"/>
      <c r="IXK44" s="377"/>
      <c r="IXL44" s="377"/>
      <c r="IXM44" s="377"/>
      <c r="IXN44" s="377"/>
      <c r="IXO44" s="377"/>
      <c r="IXP44" s="377"/>
      <c r="IXQ44" s="377"/>
      <c r="IXR44" s="377"/>
      <c r="IXS44" s="377"/>
      <c r="IXT44" s="377"/>
      <c r="IXU44" s="377"/>
      <c r="IXV44" s="377"/>
      <c r="IXW44" s="377"/>
      <c r="IXX44" s="377"/>
      <c r="IXY44" s="377"/>
      <c r="IXZ44" s="377"/>
      <c r="IYA44" s="377"/>
      <c r="IYB44" s="377"/>
      <c r="IYC44" s="377"/>
      <c r="IYD44" s="377"/>
      <c r="IYE44" s="377"/>
      <c r="IYF44" s="377"/>
      <c r="IYG44" s="377"/>
      <c r="IYH44" s="377"/>
      <c r="IYI44" s="377"/>
      <c r="IYJ44" s="377"/>
      <c r="IYK44" s="377"/>
      <c r="IYL44" s="377"/>
      <c r="IYM44" s="377"/>
      <c r="IYN44" s="377"/>
      <c r="IYO44" s="377"/>
      <c r="IYP44" s="377"/>
      <c r="IYQ44" s="377"/>
      <c r="IYR44" s="377"/>
      <c r="IYS44" s="377"/>
      <c r="IYT44" s="377"/>
      <c r="IYU44" s="377"/>
      <c r="IYV44" s="377"/>
      <c r="IYW44" s="377"/>
      <c r="IYX44" s="377"/>
      <c r="IYY44" s="377"/>
      <c r="IYZ44" s="377"/>
      <c r="IZA44" s="377"/>
      <c r="IZB44" s="377"/>
      <c r="IZC44" s="377"/>
      <c r="IZD44" s="377"/>
      <c r="IZE44" s="377"/>
      <c r="IZF44" s="377"/>
      <c r="IZG44" s="377"/>
      <c r="IZH44" s="377"/>
      <c r="IZI44" s="377"/>
      <c r="IZJ44" s="377"/>
      <c r="IZK44" s="377"/>
      <c r="IZL44" s="377"/>
      <c r="IZM44" s="377"/>
      <c r="IZN44" s="377"/>
      <c r="IZO44" s="377"/>
      <c r="IZP44" s="377"/>
      <c r="IZQ44" s="377"/>
      <c r="IZR44" s="377"/>
      <c r="IZS44" s="377"/>
      <c r="IZT44" s="377"/>
      <c r="IZU44" s="377"/>
      <c r="IZV44" s="377"/>
      <c r="IZW44" s="377"/>
      <c r="IZX44" s="377"/>
      <c r="IZY44" s="377"/>
      <c r="IZZ44" s="377"/>
      <c r="JAA44" s="377"/>
      <c r="JAB44" s="377"/>
      <c r="JAC44" s="377"/>
      <c r="JAD44" s="377"/>
      <c r="JAE44" s="377"/>
      <c r="JAF44" s="377"/>
      <c r="JAG44" s="377"/>
      <c r="JAH44" s="377"/>
      <c r="JAI44" s="377"/>
      <c r="JAJ44" s="377"/>
      <c r="JAK44" s="377"/>
      <c r="JAL44" s="377"/>
      <c r="JAM44" s="377"/>
      <c r="JAN44" s="377"/>
      <c r="JAO44" s="377"/>
      <c r="JAP44" s="377"/>
      <c r="JAQ44" s="377"/>
      <c r="JAR44" s="377"/>
      <c r="JAS44" s="377"/>
      <c r="JAT44" s="377"/>
      <c r="JAU44" s="377"/>
      <c r="JAV44" s="377"/>
      <c r="JAW44" s="377"/>
      <c r="JAX44" s="377"/>
      <c r="JAY44" s="377"/>
      <c r="JAZ44" s="377"/>
      <c r="JBA44" s="377"/>
      <c r="JBB44" s="377"/>
      <c r="JBC44" s="377"/>
      <c r="JBD44" s="377"/>
      <c r="JBE44" s="377"/>
      <c r="JBF44" s="377"/>
      <c r="JBG44" s="377"/>
      <c r="JBH44" s="377"/>
      <c r="JBI44" s="377"/>
      <c r="JBJ44" s="377"/>
      <c r="JBK44" s="377"/>
      <c r="JBL44" s="377"/>
      <c r="JBM44" s="377"/>
      <c r="JBN44" s="377"/>
      <c r="JBO44" s="377"/>
      <c r="JBP44" s="377"/>
      <c r="JBQ44" s="377"/>
      <c r="JBR44" s="377"/>
      <c r="JBS44" s="377"/>
      <c r="JBT44" s="377"/>
      <c r="JBU44" s="377"/>
      <c r="JBV44" s="377"/>
      <c r="JBW44" s="377"/>
      <c r="JBX44" s="377"/>
      <c r="JBY44" s="377"/>
      <c r="JBZ44" s="377"/>
      <c r="JCA44" s="377"/>
      <c r="JCB44" s="377"/>
      <c r="JCC44" s="377"/>
      <c r="JCD44" s="377"/>
      <c r="JCE44" s="377"/>
      <c r="JCF44" s="377"/>
      <c r="JCG44" s="377"/>
      <c r="JCH44" s="377"/>
      <c r="JCI44" s="377"/>
      <c r="JCJ44" s="377"/>
      <c r="JCK44" s="377"/>
      <c r="JCL44" s="377"/>
      <c r="JCM44" s="377"/>
      <c r="JCN44" s="377"/>
      <c r="JCO44" s="377"/>
      <c r="JCP44" s="377"/>
      <c r="JCQ44" s="377"/>
      <c r="JCR44" s="377"/>
      <c r="JCS44" s="377"/>
      <c r="JCT44" s="377"/>
      <c r="JCU44" s="377"/>
      <c r="JCV44" s="377"/>
      <c r="JCW44" s="377"/>
      <c r="JCX44" s="377"/>
      <c r="JCY44" s="377"/>
      <c r="JCZ44" s="377"/>
      <c r="JDA44" s="377"/>
      <c r="JDB44" s="377"/>
      <c r="JDC44" s="377"/>
      <c r="JDD44" s="377"/>
      <c r="JDE44" s="377"/>
      <c r="JDF44" s="377"/>
      <c r="JDG44" s="377"/>
      <c r="JDH44" s="377"/>
      <c r="JDI44" s="377"/>
      <c r="JDJ44" s="377"/>
      <c r="JDK44" s="377"/>
      <c r="JDL44" s="377"/>
      <c r="JDM44" s="377"/>
      <c r="JDN44" s="377"/>
      <c r="JDO44" s="377"/>
      <c r="JDP44" s="377"/>
      <c r="JDQ44" s="377"/>
      <c r="JDR44" s="377"/>
      <c r="JDS44" s="377"/>
      <c r="JDT44" s="377"/>
      <c r="JDU44" s="377"/>
      <c r="JDV44" s="377"/>
      <c r="JDW44" s="377"/>
      <c r="JDX44" s="377"/>
      <c r="JDY44" s="377"/>
      <c r="JDZ44" s="377"/>
      <c r="JEA44" s="377"/>
      <c r="JEB44" s="377"/>
      <c r="JEC44" s="377"/>
      <c r="JED44" s="377"/>
      <c r="JEE44" s="377"/>
      <c r="JEF44" s="377"/>
      <c r="JEG44" s="377"/>
      <c r="JEH44" s="377"/>
      <c r="JEI44" s="377"/>
      <c r="JEJ44" s="377"/>
      <c r="JEK44" s="377"/>
      <c r="JEL44" s="377"/>
      <c r="JEM44" s="377"/>
      <c r="JEN44" s="377"/>
      <c r="JEO44" s="377"/>
      <c r="JEP44" s="377"/>
      <c r="JEQ44" s="377"/>
      <c r="JER44" s="377"/>
      <c r="JES44" s="377"/>
      <c r="JET44" s="377"/>
      <c r="JEU44" s="377"/>
      <c r="JEV44" s="377"/>
      <c r="JEW44" s="377"/>
      <c r="JEX44" s="377"/>
      <c r="JEY44" s="377"/>
      <c r="JEZ44" s="377"/>
      <c r="JFA44" s="377"/>
      <c r="JFB44" s="377"/>
      <c r="JFC44" s="377"/>
      <c r="JFD44" s="377"/>
      <c r="JFE44" s="377"/>
      <c r="JFF44" s="377"/>
      <c r="JFG44" s="377"/>
      <c r="JFH44" s="377"/>
      <c r="JFI44" s="377"/>
      <c r="JFJ44" s="377"/>
      <c r="JFK44" s="377"/>
      <c r="JFL44" s="377"/>
      <c r="JFM44" s="377"/>
      <c r="JFN44" s="377"/>
      <c r="JFO44" s="377"/>
      <c r="JFP44" s="377"/>
      <c r="JFQ44" s="377"/>
      <c r="JFR44" s="377"/>
      <c r="JFS44" s="377"/>
      <c r="JFT44" s="377"/>
      <c r="JFU44" s="377"/>
      <c r="JFV44" s="377"/>
      <c r="JFW44" s="377"/>
      <c r="JFX44" s="377"/>
      <c r="JFY44" s="377"/>
      <c r="JFZ44" s="377"/>
      <c r="JGA44" s="377"/>
      <c r="JGB44" s="377"/>
      <c r="JGC44" s="377"/>
      <c r="JGD44" s="377"/>
      <c r="JGE44" s="377"/>
      <c r="JGF44" s="377"/>
      <c r="JGG44" s="377"/>
      <c r="JGH44" s="377"/>
      <c r="JGI44" s="377"/>
      <c r="JGJ44" s="377"/>
      <c r="JGK44" s="377"/>
      <c r="JGL44" s="377"/>
      <c r="JGM44" s="377"/>
      <c r="JGN44" s="377"/>
      <c r="JGO44" s="377"/>
      <c r="JGP44" s="377"/>
      <c r="JGQ44" s="377"/>
      <c r="JGR44" s="377"/>
      <c r="JGS44" s="377"/>
      <c r="JGT44" s="377"/>
      <c r="JGU44" s="377"/>
      <c r="JGV44" s="377"/>
      <c r="JGW44" s="377"/>
      <c r="JGX44" s="377"/>
      <c r="JGY44" s="377"/>
      <c r="JGZ44" s="377"/>
      <c r="JHA44" s="377"/>
      <c r="JHB44" s="377"/>
      <c r="JHC44" s="377"/>
      <c r="JHD44" s="377"/>
      <c r="JHE44" s="377"/>
      <c r="JHF44" s="377"/>
      <c r="JHG44" s="377"/>
      <c r="JHH44" s="377"/>
      <c r="JHI44" s="377"/>
      <c r="JHJ44" s="377"/>
      <c r="JHK44" s="377"/>
      <c r="JHL44" s="377"/>
      <c r="JHM44" s="377"/>
      <c r="JHN44" s="377"/>
      <c r="JHO44" s="377"/>
      <c r="JHP44" s="377"/>
      <c r="JHQ44" s="377"/>
      <c r="JHR44" s="377"/>
      <c r="JHS44" s="377"/>
      <c r="JHT44" s="377"/>
      <c r="JHU44" s="377"/>
      <c r="JHV44" s="377"/>
      <c r="JHW44" s="377"/>
      <c r="JHX44" s="377"/>
      <c r="JHY44" s="377"/>
      <c r="JHZ44" s="377"/>
      <c r="JIA44" s="377"/>
      <c r="JIB44" s="377"/>
      <c r="JIC44" s="377"/>
      <c r="JID44" s="377"/>
      <c r="JIE44" s="377"/>
      <c r="JIF44" s="377"/>
      <c r="JIG44" s="377"/>
      <c r="JIH44" s="377"/>
      <c r="JII44" s="377"/>
      <c r="JIJ44" s="377"/>
      <c r="JIK44" s="377"/>
      <c r="JIL44" s="377"/>
      <c r="JIM44" s="377"/>
      <c r="JIN44" s="377"/>
      <c r="JIO44" s="377"/>
      <c r="JIP44" s="377"/>
      <c r="JIQ44" s="377"/>
      <c r="JIR44" s="377"/>
      <c r="JIS44" s="377"/>
      <c r="JIT44" s="377"/>
      <c r="JIU44" s="377"/>
      <c r="JIV44" s="377"/>
      <c r="JIW44" s="377"/>
      <c r="JIX44" s="377"/>
      <c r="JIY44" s="377"/>
      <c r="JIZ44" s="377"/>
      <c r="JJA44" s="377"/>
      <c r="JJB44" s="377"/>
      <c r="JJC44" s="377"/>
      <c r="JJD44" s="377"/>
      <c r="JJE44" s="377"/>
      <c r="JJF44" s="377"/>
      <c r="JJG44" s="377"/>
      <c r="JJH44" s="377"/>
      <c r="JJI44" s="377"/>
      <c r="JJJ44" s="377"/>
      <c r="JJK44" s="377"/>
      <c r="JJL44" s="377"/>
      <c r="JJM44" s="377"/>
      <c r="JJN44" s="377"/>
      <c r="JJO44" s="377"/>
      <c r="JJP44" s="377"/>
      <c r="JJQ44" s="377"/>
      <c r="JJR44" s="377"/>
      <c r="JJS44" s="377"/>
      <c r="JJT44" s="377"/>
      <c r="JJU44" s="377"/>
      <c r="JJV44" s="377"/>
      <c r="JJW44" s="377"/>
      <c r="JJX44" s="377"/>
      <c r="JJY44" s="377"/>
      <c r="JJZ44" s="377"/>
      <c r="JKA44" s="377"/>
      <c r="JKB44" s="377"/>
      <c r="JKC44" s="377"/>
      <c r="JKD44" s="377"/>
      <c r="JKE44" s="377"/>
      <c r="JKF44" s="377"/>
      <c r="JKG44" s="377"/>
      <c r="JKH44" s="377"/>
      <c r="JKI44" s="377"/>
      <c r="JKJ44" s="377"/>
      <c r="JKK44" s="377"/>
      <c r="JKL44" s="377"/>
      <c r="JKM44" s="377"/>
      <c r="JKN44" s="377"/>
      <c r="JKO44" s="377"/>
      <c r="JKP44" s="377"/>
      <c r="JKQ44" s="377"/>
      <c r="JKR44" s="377"/>
      <c r="JKS44" s="377"/>
      <c r="JKT44" s="377"/>
      <c r="JKU44" s="377"/>
      <c r="JKV44" s="377"/>
      <c r="JKW44" s="377"/>
      <c r="JKX44" s="377"/>
      <c r="JKY44" s="377"/>
      <c r="JKZ44" s="377"/>
      <c r="JLA44" s="377"/>
      <c r="JLB44" s="377"/>
      <c r="JLC44" s="377"/>
      <c r="JLD44" s="377"/>
      <c r="JLE44" s="377"/>
      <c r="JLF44" s="377"/>
      <c r="JLG44" s="377"/>
      <c r="JLH44" s="377"/>
      <c r="JLI44" s="377"/>
      <c r="JLJ44" s="377"/>
      <c r="JLK44" s="377"/>
      <c r="JLL44" s="377"/>
      <c r="JLM44" s="377"/>
      <c r="JLN44" s="377"/>
      <c r="JLO44" s="377"/>
      <c r="JLP44" s="377"/>
      <c r="JLQ44" s="377"/>
      <c r="JLR44" s="377"/>
      <c r="JLS44" s="377"/>
      <c r="JLT44" s="377"/>
      <c r="JLU44" s="377"/>
      <c r="JLV44" s="377"/>
      <c r="JLW44" s="377"/>
      <c r="JLX44" s="377"/>
      <c r="JLY44" s="377"/>
      <c r="JLZ44" s="377"/>
      <c r="JMA44" s="377"/>
      <c r="JMB44" s="377"/>
      <c r="JMC44" s="377"/>
      <c r="JMD44" s="377"/>
      <c r="JME44" s="377"/>
      <c r="JMF44" s="377"/>
      <c r="JMG44" s="377"/>
      <c r="JMH44" s="377"/>
      <c r="JMI44" s="377"/>
      <c r="JMJ44" s="377"/>
      <c r="JMK44" s="377"/>
      <c r="JML44" s="377"/>
      <c r="JMM44" s="377"/>
      <c r="JMN44" s="377"/>
      <c r="JMO44" s="377"/>
      <c r="JMP44" s="377"/>
      <c r="JMQ44" s="377"/>
      <c r="JMR44" s="377"/>
      <c r="JMS44" s="377"/>
      <c r="JMT44" s="377"/>
      <c r="JMU44" s="377"/>
      <c r="JMV44" s="377"/>
      <c r="JMW44" s="377"/>
      <c r="JMX44" s="377"/>
      <c r="JMY44" s="377"/>
      <c r="JMZ44" s="377"/>
      <c r="JNA44" s="377"/>
      <c r="JNB44" s="377"/>
      <c r="JNC44" s="377"/>
      <c r="JND44" s="377"/>
      <c r="JNE44" s="377"/>
      <c r="JNF44" s="377"/>
      <c r="JNG44" s="377"/>
      <c r="JNH44" s="377"/>
      <c r="JNI44" s="377"/>
      <c r="JNJ44" s="377"/>
      <c r="JNK44" s="377"/>
      <c r="JNL44" s="377"/>
      <c r="JNM44" s="377"/>
      <c r="JNN44" s="377"/>
      <c r="JNO44" s="377"/>
      <c r="JNP44" s="377"/>
      <c r="JNQ44" s="377"/>
      <c r="JNR44" s="377"/>
      <c r="JNS44" s="377"/>
      <c r="JNT44" s="377"/>
      <c r="JNU44" s="377"/>
      <c r="JNV44" s="377"/>
      <c r="JNW44" s="377"/>
      <c r="JNX44" s="377"/>
      <c r="JNY44" s="377"/>
      <c r="JNZ44" s="377"/>
      <c r="JOA44" s="377"/>
      <c r="JOB44" s="377"/>
      <c r="JOC44" s="377"/>
      <c r="JOD44" s="377"/>
      <c r="JOE44" s="377"/>
      <c r="JOF44" s="377"/>
      <c r="JOG44" s="377"/>
      <c r="JOH44" s="377"/>
      <c r="JOI44" s="377"/>
      <c r="JOJ44" s="377"/>
      <c r="JOK44" s="377"/>
      <c r="JOL44" s="377"/>
      <c r="JOM44" s="377"/>
      <c r="JON44" s="377"/>
      <c r="JOO44" s="377"/>
      <c r="JOP44" s="377"/>
      <c r="JOQ44" s="377"/>
      <c r="JOR44" s="377"/>
      <c r="JOS44" s="377"/>
      <c r="JOT44" s="377"/>
      <c r="JOU44" s="377"/>
      <c r="JOV44" s="377"/>
      <c r="JOW44" s="377"/>
      <c r="JOX44" s="377"/>
      <c r="JOY44" s="377"/>
      <c r="JOZ44" s="377"/>
      <c r="JPA44" s="377"/>
      <c r="JPB44" s="377"/>
      <c r="JPC44" s="377"/>
      <c r="JPD44" s="377"/>
      <c r="JPE44" s="377"/>
      <c r="JPF44" s="377"/>
      <c r="JPG44" s="377"/>
      <c r="JPH44" s="377"/>
      <c r="JPI44" s="377"/>
      <c r="JPJ44" s="377"/>
      <c r="JPK44" s="377"/>
      <c r="JPL44" s="377"/>
      <c r="JPM44" s="377"/>
      <c r="JPN44" s="377"/>
      <c r="JPO44" s="377"/>
      <c r="JPP44" s="377"/>
      <c r="JPQ44" s="377"/>
      <c r="JPR44" s="377"/>
      <c r="JPS44" s="377"/>
      <c r="JPT44" s="377"/>
      <c r="JPU44" s="377"/>
      <c r="JPV44" s="377"/>
      <c r="JPW44" s="377"/>
      <c r="JPX44" s="377"/>
      <c r="JPY44" s="377"/>
      <c r="JPZ44" s="377"/>
      <c r="JQA44" s="377"/>
      <c r="JQB44" s="377"/>
      <c r="JQC44" s="377"/>
      <c r="JQD44" s="377"/>
      <c r="JQE44" s="377"/>
      <c r="JQF44" s="377"/>
      <c r="JQG44" s="377"/>
      <c r="JQH44" s="377"/>
      <c r="JQI44" s="377"/>
      <c r="JQJ44" s="377"/>
      <c r="JQK44" s="377"/>
      <c r="JQL44" s="377"/>
      <c r="JQM44" s="377"/>
      <c r="JQN44" s="377"/>
      <c r="JQO44" s="377"/>
      <c r="JQP44" s="377"/>
      <c r="JQQ44" s="377"/>
      <c r="JQR44" s="377"/>
      <c r="JQS44" s="377"/>
      <c r="JQT44" s="377"/>
      <c r="JQU44" s="377"/>
      <c r="JQV44" s="377"/>
      <c r="JQW44" s="377"/>
      <c r="JQX44" s="377"/>
      <c r="JQY44" s="377"/>
      <c r="JQZ44" s="377"/>
      <c r="JRA44" s="377"/>
      <c r="JRB44" s="377"/>
      <c r="JRC44" s="377"/>
      <c r="JRD44" s="377"/>
      <c r="JRE44" s="377"/>
      <c r="JRF44" s="377"/>
      <c r="JRG44" s="377"/>
      <c r="JRH44" s="377"/>
      <c r="JRI44" s="377"/>
      <c r="JRJ44" s="377"/>
      <c r="JRK44" s="377"/>
      <c r="JRL44" s="377"/>
      <c r="JRM44" s="377"/>
      <c r="JRN44" s="377"/>
      <c r="JRO44" s="377"/>
      <c r="JRP44" s="377"/>
      <c r="JRQ44" s="377"/>
      <c r="JRR44" s="377"/>
      <c r="JRS44" s="377"/>
      <c r="JRT44" s="377"/>
      <c r="JRU44" s="377"/>
      <c r="JRV44" s="377"/>
      <c r="JRW44" s="377"/>
      <c r="JRX44" s="377"/>
      <c r="JRY44" s="377"/>
      <c r="JRZ44" s="377"/>
      <c r="JSA44" s="377"/>
      <c r="JSB44" s="377"/>
      <c r="JSC44" s="377"/>
      <c r="JSD44" s="377"/>
      <c r="JSE44" s="377"/>
      <c r="JSF44" s="377"/>
      <c r="JSG44" s="377"/>
      <c r="JSH44" s="377"/>
      <c r="JSI44" s="377"/>
      <c r="JSJ44" s="377"/>
      <c r="JSK44" s="377"/>
      <c r="JSL44" s="377"/>
      <c r="JSM44" s="377"/>
      <c r="JSN44" s="377"/>
      <c r="JSO44" s="377"/>
      <c r="JSP44" s="377"/>
      <c r="JSQ44" s="377"/>
      <c r="JSR44" s="377"/>
      <c r="JSS44" s="377"/>
      <c r="JST44" s="377"/>
      <c r="JSU44" s="377"/>
      <c r="JSV44" s="377"/>
      <c r="JSW44" s="377"/>
      <c r="JSX44" s="377"/>
      <c r="JSY44" s="377"/>
      <c r="JSZ44" s="377"/>
      <c r="JTA44" s="377"/>
      <c r="JTB44" s="377"/>
      <c r="JTC44" s="377"/>
      <c r="JTD44" s="377"/>
      <c r="JTE44" s="377"/>
      <c r="JTF44" s="377"/>
      <c r="JTG44" s="377"/>
      <c r="JTH44" s="377"/>
      <c r="JTI44" s="377"/>
      <c r="JTJ44" s="377"/>
      <c r="JTK44" s="377"/>
      <c r="JTL44" s="377"/>
      <c r="JTM44" s="377"/>
      <c r="JTN44" s="377"/>
      <c r="JTO44" s="377"/>
      <c r="JTP44" s="377"/>
      <c r="JTQ44" s="377"/>
      <c r="JTR44" s="377"/>
      <c r="JTS44" s="377"/>
      <c r="JTT44" s="377"/>
      <c r="JTU44" s="377"/>
      <c r="JTV44" s="377"/>
      <c r="JTW44" s="377"/>
      <c r="JTX44" s="377"/>
      <c r="JTY44" s="377"/>
      <c r="JTZ44" s="377"/>
      <c r="JUA44" s="377"/>
      <c r="JUB44" s="377"/>
      <c r="JUC44" s="377"/>
      <c r="JUD44" s="377"/>
      <c r="JUE44" s="377"/>
      <c r="JUF44" s="377"/>
      <c r="JUG44" s="377"/>
      <c r="JUH44" s="377"/>
      <c r="JUI44" s="377"/>
      <c r="JUJ44" s="377"/>
      <c r="JUK44" s="377"/>
      <c r="JUL44" s="377"/>
      <c r="JUM44" s="377"/>
      <c r="JUN44" s="377"/>
      <c r="JUO44" s="377"/>
      <c r="JUP44" s="377"/>
      <c r="JUQ44" s="377"/>
      <c r="JUR44" s="377"/>
      <c r="JUS44" s="377"/>
      <c r="JUT44" s="377"/>
      <c r="JUU44" s="377"/>
      <c r="JUV44" s="377"/>
      <c r="JUW44" s="377"/>
      <c r="JUX44" s="377"/>
      <c r="JUY44" s="377"/>
      <c r="JUZ44" s="377"/>
      <c r="JVA44" s="377"/>
      <c r="JVB44" s="377"/>
      <c r="JVC44" s="377"/>
      <c r="JVD44" s="377"/>
      <c r="JVE44" s="377"/>
      <c r="JVF44" s="377"/>
      <c r="JVG44" s="377"/>
      <c r="JVH44" s="377"/>
      <c r="JVI44" s="377"/>
      <c r="JVJ44" s="377"/>
      <c r="JVK44" s="377"/>
      <c r="JVL44" s="377"/>
      <c r="JVM44" s="377"/>
      <c r="JVN44" s="377"/>
      <c r="JVO44" s="377"/>
      <c r="JVP44" s="377"/>
      <c r="JVQ44" s="377"/>
      <c r="JVR44" s="377"/>
      <c r="JVS44" s="377"/>
      <c r="JVT44" s="377"/>
      <c r="JVU44" s="377"/>
      <c r="JVV44" s="377"/>
      <c r="JVW44" s="377"/>
      <c r="JVX44" s="377"/>
      <c r="JVY44" s="377"/>
      <c r="JVZ44" s="377"/>
      <c r="JWA44" s="377"/>
      <c r="JWB44" s="377"/>
      <c r="JWC44" s="377"/>
      <c r="JWD44" s="377"/>
      <c r="JWE44" s="377"/>
      <c r="JWF44" s="377"/>
      <c r="JWG44" s="377"/>
      <c r="JWH44" s="377"/>
      <c r="JWI44" s="377"/>
      <c r="JWJ44" s="377"/>
      <c r="JWK44" s="377"/>
      <c r="JWL44" s="377"/>
      <c r="JWM44" s="377"/>
      <c r="JWN44" s="377"/>
      <c r="JWO44" s="377"/>
      <c r="JWP44" s="377"/>
      <c r="JWQ44" s="377"/>
      <c r="JWR44" s="377"/>
      <c r="JWS44" s="377"/>
      <c r="JWT44" s="377"/>
      <c r="JWU44" s="377"/>
      <c r="JWV44" s="377"/>
      <c r="JWW44" s="377"/>
      <c r="JWX44" s="377"/>
      <c r="JWY44" s="377"/>
      <c r="JWZ44" s="377"/>
      <c r="JXA44" s="377"/>
      <c r="JXB44" s="377"/>
      <c r="JXC44" s="377"/>
      <c r="JXD44" s="377"/>
      <c r="JXE44" s="377"/>
      <c r="JXF44" s="377"/>
      <c r="JXG44" s="377"/>
      <c r="JXH44" s="377"/>
      <c r="JXI44" s="377"/>
      <c r="JXJ44" s="377"/>
      <c r="JXK44" s="377"/>
      <c r="JXL44" s="377"/>
      <c r="JXM44" s="377"/>
      <c r="JXN44" s="377"/>
      <c r="JXO44" s="377"/>
      <c r="JXP44" s="377"/>
      <c r="JXQ44" s="377"/>
      <c r="JXR44" s="377"/>
      <c r="JXS44" s="377"/>
      <c r="JXT44" s="377"/>
      <c r="JXU44" s="377"/>
      <c r="JXV44" s="377"/>
      <c r="JXW44" s="377"/>
      <c r="JXX44" s="377"/>
      <c r="JXY44" s="377"/>
      <c r="JXZ44" s="377"/>
      <c r="JYA44" s="377"/>
      <c r="JYB44" s="377"/>
      <c r="JYC44" s="377"/>
      <c r="JYD44" s="377"/>
      <c r="JYE44" s="377"/>
      <c r="JYF44" s="377"/>
      <c r="JYG44" s="377"/>
      <c r="JYH44" s="377"/>
      <c r="JYI44" s="377"/>
      <c r="JYJ44" s="377"/>
      <c r="JYK44" s="377"/>
      <c r="JYL44" s="377"/>
      <c r="JYM44" s="377"/>
      <c r="JYN44" s="377"/>
      <c r="JYO44" s="377"/>
      <c r="JYP44" s="377"/>
      <c r="JYQ44" s="377"/>
      <c r="JYR44" s="377"/>
      <c r="JYS44" s="377"/>
      <c r="JYT44" s="377"/>
      <c r="JYU44" s="377"/>
      <c r="JYV44" s="377"/>
      <c r="JYW44" s="377"/>
      <c r="JYX44" s="377"/>
      <c r="JYY44" s="377"/>
      <c r="JYZ44" s="377"/>
      <c r="JZA44" s="377"/>
      <c r="JZB44" s="377"/>
      <c r="JZC44" s="377"/>
      <c r="JZD44" s="377"/>
      <c r="JZE44" s="377"/>
      <c r="JZF44" s="377"/>
      <c r="JZG44" s="377"/>
      <c r="JZH44" s="377"/>
      <c r="JZI44" s="377"/>
      <c r="JZJ44" s="377"/>
      <c r="JZK44" s="377"/>
      <c r="JZL44" s="377"/>
      <c r="JZM44" s="377"/>
      <c r="JZN44" s="377"/>
      <c r="JZO44" s="377"/>
      <c r="JZP44" s="377"/>
      <c r="JZQ44" s="377"/>
      <c r="JZR44" s="377"/>
      <c r="JZS44" s="377"/>
      <c r="JZT44" s="377"/>
      <c r="JZU44" s="377"/>
      <c r="JZV44" s="377"/>
      <c r="JZW44" s="377"/>
      <c r="JZX44" s="377"/>
      <c r="JZY44" s="377"/>
      <c r="JZZ44" s="377"/>
      <c r="KAA44" s="377"/>
      <c r="KAB44" s="377"/>
      <c r="KAC44" s="377"/>
      <c r="KAD44" s="377"/>
      <c r="KAE44" s="377"/>
      <c r="KAF44" s="377"/>
      <c r="KAG44" s="377"/>
      <c r="KAH44" s="377"/>
      <c r="KAI44" s="377"/>
      <c r="KAJ44" s="377"/>
      <c r="KAK44" s="377"/>
      <c r="KAL44" s="377"/>
      <c r="KAM44" s="377"/>
      <c r="KAN44" s="377"/>
      <c r="KAO44" s="377"/>
      <c r="KAP44" s="377"/>
      <c r="KAQ44" s="377"/>
      <c r="KAR44" s="377"/>
      <c r="KAS44" s="377"/>
      <c r="KAT44" s="377"/>
      <c r="KAU44" s="377"/>
      <c r="KAV44" s="377"/>
      <c r="KAW44" s="377"/>
      <c r="KAX44" s="377"/>
      <c r="KAY44" s="377"/>
      <c r="KAZ44" s="377"/>
      <c r="KBA44" s="377"/>
      <c r="KBB44" s="377"/>
      <c r="KBC44" s="377"/>
      <c r="KBD44" s="377"/>
      <c r="KBE44" s="377"/>
      <c r="KBF44" s="377"/>
      <c r="KBG44" s="377"/>
      <c r="KBH44" s="377"/>
      <c r="KBI44" s="377"/>
      <c r="KBJ44" s="377"/>
      <c r="KBK44" s="377"/>
      <c r="KBL44" s="377"/>
      <c r="KBM44" s="377"/>
      <c r="KBN44" s="377"/>
      <c r="KBO44" s="377"/>
      <c r="KBP44" s="377"/>
      <c r="KBQ44" s="377"/>
      <c r="KBR44" s="377"/>
      <c r="KBS44" s="377"/>
      <c r="KBT44" s="377"/>
      <c r="KBU44" s="377"/>
      <c r="KBV44" s="377"/>
      <c r="KBW44" s="377"/>
      <c r="KBX44" s="377"/>
      <c r="KBY44" s="377"/>
      <c r="KBZ44" s="377"/>
      <c r="KCA44" s="377"/>
      <c r="KCB44" s="377"/>
      <c r="KCC44" s="377"/>
      <c r="KCD44" s="377"/>
      <c r="KCE44" s="377"/>
      <c r="KCF44" s="377"/>
      <c r="KCG44" s="377"/>
      <c r="KCH44" s="377"/>
      <c r="KCI44" s="377"/>
      <c r="KCJ44" s="377"/>
      <c r="KCK44" s="377"/>
      <c r="KCL44" s="377"/>
      <c r="KCM44" s="377"/>
      <c r="KCN44" s="377"/>
      <c r="KCO44" s="377"/>
      <c r="KCP44" s="377"/>
      <c r="KCQ44" s="377"/>
      <c r="KCR44" s="377"/>
      <c r="KCS44" s="377"/>
      <c r="KCT44" s="377"/>
      <c r="KCU44" s="377"/>
      <c r="KCV44" s="377"/>
      <c r="KCW44" s="377"/>
      <c r="KCX44" s="377"/>
      <c r="KCY44" s="377"/>
      <c r="KCZ44" s="377"/>
      <c r="KDA44" s="377"/>
      <c r="KDB44" s="377"/>
      <c r="KDC44" s="377"/>
      <c r="KDD44" s="377"/>
      <c r="KDE44" s="377"/>
      <c r="KDF44" s="377"/>
      <c r="KDG44" s="377"/>
      <c r="KDH44" s="377"/>
      <c r="KDI44" s="377"/>
      <c r="KDJ44" s="377"/>
      <c r="KDK44" s="377"/>
      <c r="KDL44" s="377"/>
      <c r="KDM44" s="377"/>
      <c r="KDN44" s="377"/>
      <c r="KDO44" s="377"/>
      <c r="KDP44" s="377"/>
      <c r="KDQ44" s="377"/>
      <c r="KDR44" s="377"/>
      <c r="KDS44" s="377"/>
      <c r="KDT44" s="377"/>
      <c r="KDU44" s="377"/>
      <c r="KDV44" s="377"/>
      <c r="KDW44" s="377"/>
      <c r="KDX44" s="377"/>
      <c r="KDY44" s="377"/>
      <c r="KDZ44" s="377"/>
      <c r="KEA44" s="377"/>
      <c r="KEB44" s="377"/>
      <c r="KEC44" s="377"/>
      <c r="KED44" s="377"/>
      <c r="KEE44" s="377"/>
      <c r="KEF44" s="377"/>
      <c r="KEG44" s="377"/>
      <c r="KEH44" s="377"/>
      <c r="KEI44" s="377"/>
      <c r="KEJ44" s="377"/>
      <c r="KEK44" s="377"/>
      <c r="KEL44" s="377"/>
      <c r="KEM44" s="377"/>
      <c r="KEN44" s="377"/>
      <c r="KEO44" s="377"/>
      <c r="KEP44" s="377"/>
      <c r="KEQ44" s="377"/>
      <c r="KER44" s="377"/>
      <c r="KES44" s="377"/>
      <c r="KET44" s="377"/>
      <c r="KEU44" s="377"/>
      <c r="KEV44" s="377"/>
      <c r="KEW44" s="377"/>
      <c r="KEX44" s="377"/>
      <c r="KEY44" s="377"/>
      <c r="KEZ44" s="377"/>
      <c r="KFA44" s="377"/>
      <c r="KFB44" s="377"/>
      <c r="KFC44" s="377"/>
      <c r="KFD44" s="377"/>
      <c r="KFE44" s="377"/>
      <c r="KFF44" s="377"/>
      <c r="KFG44" s="377"/>
      <c r="KFH44" s="377"/>
      <c r="KFI44" s="377"/>
      <c r="KFJ44" s="377"/>
      <c r="KFK44" s="377"/>
      <c r="KFL44" s="377"/>
      <c r="KFM44" s="377"/>
      <c r="KFN44" s="377"/>
      <c r="KFO44" s="377"/>
      <c r="KFP44" s="377"/>
      <c r="KFQ44" s="377"/>
      <c r="KFR44" s="377"/>
      <c r="KFS44" s="377"/>
      <c r="KFT44" s="377"/>
      <c r="KFU44" s="377"/>
      <c r="KFV44" s="377"/>
      <c r="KFW44" s="377"/>
      <c r="KFX44" s="377"/>
      <c r="KFY44" s="377"/>
      <c r="KFZ44" s="377"/>
      <c r="KGA44" s="377"/>
      <c r="KGB44" s="377"/>
      <c r="KGC44" s="377"/>
      <c r="KGD44" s="377"/>
      <c r="KGE44" s="377"/>
      <c r="KGF44" s="377"/>
      <c r="KGG44" s="377"/>
      <c r="KGH44" s="377"/>
      <c r="KGI44" s="377"/>
      <c r="KGJ44" s="377"/>
      <c r="KGK44" s="377"/>
      <c r="KGL44" s="377"/>
      <c r="KGM44" s="377"/>
      <c r="KGN44" s="377"/>
      <c r="KGO44" s="377"/>
      <c r="KGP44" s="377"/>
      <c r="KGQ44" s="377"/>
      <c r="KGR44" s="377"/>
      <c r="KGS44" s="377"/>
      <c r="KGT44" s="377"/>
      <c r="KGU44" s="377"/>
      <c r="KGV44" s="377"/>
      <c r="KGW44" s="377"/>
      <c r="KGX44" s="377"/>
      <c r="KGY44" s="377"/>
      <c r="KGZ44" s="377"/>
      <c r="KHA44" s="377"/>
      <c r="KHB44" s="377"/>
      <c r="KHC44" s="377"/>
      <c r="KHD44" s="377"/>
      <c r="KHE44" s="377"/>
      <c r="KHF44" s="377"/>
      <c r="KHG44" s="377"/>
      <c r="KHH44" s="377"/>
      <c r="KHI44" s="377"/>
      <c r="KHJ44" s="377"/>
      <c r="KHK44" s="377"/>
      <c r="KHL44" s="377"/>
      <c r="KHM44" s="377"/>
      <c r="KHN44" s="377"/>
      <c r="KHO44" s="377"/>
      <c r="KHP44" s="377"/>
      <c r="KHQ44" s="377"/>
      <c r="KHR44" s="377"/>
      <c r="KHS44" s="377"/>
      <c r="KHT44" s="377"/>
      <c r="KHU44" s="377"/>
      <c r="KHV44" s="377"/>
      <c r="KHW44" s="377"/>
      <c r="KHX44" s="377"/>
      <c r="KHY44" s="377"/>
      <c r="KHZ44" s="377"/>
      <c r="KIA44" s="377"/>
      <c r="KIB44" s="377"/>
      <c r="KIC44" s="377"/>
      <c r="KID44" s="377"/>
      <c r="KIE44" s="377"/>
      <c r="KIF44" s="377"/>
      <c r="KIG44" s="377"/>
      <c r="KIH44" s="377"/>
      <c r="KII44" s="377"/>
      <c r="KIJ44" s="377"/>
      <c r="KIK44" s="377"/>
      <c r="KIL44" s="377"/>
      <c r="KIM44" s="377"/>
      <c r="KIN44" s="377"/>
      <c r="KIO44" s="377"/>
      <c r="KIP44" s="377"/>
      <c r="KIQ44" s="377"/>
      <c r="KIR44" s="377"/>
      <c r="KIS44" s="377"/>
      <c r="KIT44" s="377"/>
      <c r="KIU44" s="377"/>
      <c r="KIV44" s="377"/>
      <c r="KIW44" s="377"/>
      <c r="KIX44" s="377"/>
      <c r="KIY44" s="377"/>
      <c r="KIZ44" s="377"/>
      <c r="KJA44" s="377"/>
      <c r="KJB44" s="377"/>
      <c r="KJC44" s="377"/>
      <c r="KJD44" s="377"/>
      <c r="KJE44" s="377"/>
      <c r="KJF44" s="377"/>
      <c r="KJG44" s="377"/>
      <c r="KJH44" s="377"/>
      <c r="KJI44" s="377"/>
      <c r="KJJ44" s="377"/>
      <c r="KJK44" s="377"/>
      <c r="KJL44" s="377"/>
      <c r="KJM44" s="377"/>
      <c r="KJN44" s="377"/>
      <c r="KJO44" s="377"/>
      <c r="KJP44" s="377"/>
      <c r="KJQ44" s="377"/>
      <c r="KJR44" s="377"/>
      <c r="KJS44" s="377"/>
      <c r="KJT44" s="377"/>
      <c r="KJU44" s="377"/>
      <c r="KJV44" s="377"/>
      <c r="KJW44" s="377"/>
      <c r="KJX44" s="377"/>
      <c r="KJY44" s="377"/>
      <c r="KJZ44" s="377"/>
      <c r="KKA44" s="377"/>
      <c r="KKB44" s="377"/>
      <c r="KKC44" s="377"/>
      <c r="KKD44" s="377"/>
      <c r="KKE44" s="377"/>
      <c r="KKF44" s="377"/>
      <c r="KKG44" s="377"/>
      <c r="KKH44" s="377"/>
      <c r="KKI44" s="377"/>
      <c r="KKJ44" s="377"/>
      <c r="KKK44" s="377"/>
      <c r="KKL44" s="377"/>
      <c r="KKM44" s="377"/>
      <c r="KKN44" s="377"/>
      <c r="KKO44" s="377"/>
      <c r="KKP44" s="377"/>
      <c r="KKQ44" s="377"/>
      <c r="KKR44" s="377"/>
      <c r="KKS44" s="377"/>
      <c r="KKT44" s="377"/>
      <c r="KKU44" s="377"/>
      <c r="KKV44" s="377"/>
      <c r="KKW44" s="377"/>
      <c r="KKX44" s="377"/>
      <c r="KKY44" s="377"/>
      <c r="KKZ44" s="377"/>
      <c r="KLA44" s="377"/>
      <c r="KLB44" s="377"/>
      <c r="KLC44" s="377"/>
      <c r="KLD44" s="377"/>
      <c r="KLE44" s="377"/>
      <c r="KLF44" s="377"/>
      <c r="KLG44" s="377"/>
      <c r="KLH44" s="377"/>
      <c r="KLI44" s="377"/>
      <c r="KLJ44" s="377"/>
      <c r="KLK44" s="377"/>
      <c r="KLL44" s="377"/>
      <c r="KLM44" s="377"/>
      <c r="KLN44" s="377"/>
      <c r="KLO44" s="377"/>
      <c r="KLP44" s="377"/>
      <c r="KLQ44" s="377"/>
      <c r="KLR44" s="377"/>
      <c r="KLS44" s="377"/>
      <c r="KLT44" s="377"/>
      <c r="KLU44" s="377"/>
      <c r="KLV44" s="377"/>
      <c r="KLW44" s="377"/>
      <c r="KLX44" s="377"/>
      <c r="KLY44" s="377"/>
      <c r="KLZ44" s="377"/>
      <c r="KMA44" s="377"/>
      <c r="KMB44" s="377"/>
      <c r="KMC44" s="377"/>
      <c r="KMD44" s="377"/>
      <c r="KME44" s="377"/>
      <c r="KMF44" s="377"/>
      <c r="KMG44" s="377"/>
      <c r="KMH44" s="377"/>
      <c r="KMI44" s="377"/>
      <c r="KMJ44" s="377"/>
      <c r="KMK44" s="377"/>
      <c r="KML44" s="377"/>
      <c r="KMM44" s="377"/>
      <c r="KMN44" s="377"/>
      <c r="KMO44" s="377"/>
      <c r="KMP44" s="377"/>
      <c r="KMQ44" s="377"/>
      <c r="KMR44" s="377"/>
      <c r="KMS44" s="377"/>
      <c r="KMT44" s="377"/>
      <c r="KMU44" s="377"/>
      <c r="KMV44" s="377"/>
      <c r="KMW44" s="377"/>
      <c r="KMX44" s="377"/>
      <c r="KMY44" s="377"/>
      <c r="KMZ44" s="377"/>
      <c r="KNA44" s="377"/>
      <c r="KNB44" s="377"/>
      <c r="KNC44" s="377"/>
      <c r="KND44" s="377"/>
      <c r="KNE44" s="377"/>
      <c r="KNF44" s="377"/>
      <c r="KNG44" s="377"/>
      <c r="KNH44" s="377"/>
      <c r="KNI44" s="377"/>
      <c r="KNJ44" s="377"/>
      <c r="KNK44" s="377"/>
      <c r="KNL44" s="377"/>
      <c r="KNM44" s="377"/>
      <c r="KNN44" s="377"/>
      <c r="KNO44" s="377"/>
      <c r="KNP44" s="377"/>
      <c r="KNQ44" s="377"/>
      <c r="KNR44" s="377"/>
      <c r="KNS44" s="377"/>
      <c r="KNT44" s="377"/>
      <c r="KNU44" s="377"/>
      <c r="KNV44" s="377"/>
      <c r="KNW44" s="377"/>
      <c r="KNX44" s="377"/>
      <c r="KNY44" s="377"/>
      <c r="KNZ44" s="377"/>
      <c r="KOA44" s="377"/>
      <c r="KOB44" s="377"/>
      <c r="KOC44" s="377"/>
      <c r="KOD44" s="377"/>
      <c r="KOE44" s="377"/>
      <c r="KOF44" s="377"/>
      <c r="KOG44" s="377"/>
      <c r="KOH44" s="377"/>
      <c r="KOI44" s="377"/>
      <c r="KOJ44" s="377"/>
      <c r="KOK44" s="377"/>
      <c r="KOL44" s="377"/>
      <c r="KOM44" s="377"/>
      <c r="KON44" s="377"/>
      <c r="KOO44" s="377"/>
      <c r="KOP44" s="377"/>
      <c r="KOQ44" s="377"/>
      <c r="KOR44" s="377"/>
      <c r="KOS44" s="377"/>
      <c r="KOT44" s="377"/>
      <c r="KOU44" s="377"/>
      <c r="KOV44" s="377"/>
      <c r="KOW44" s="377"/>
      <c r="KOX44" s="377"/>
      <c r="KOY44" s="377"/>
      <c r="KOZ44" s="377"/>
      <c r="KPA44" s="377"/>
      <c r="KPB44" s="377"/>
      <c r="KPC44" s="377"/>
      <c r="KPD44" s="377"/>
      <c r="KPE44" s="377"/>
      <c r="KPF44" s="377"/>
      <c r="KPG44" s="377"/>
      <c r="KPH44" s="377"/>
      <c r="KPI44" s="377"/>
      <c r="KPJ44" s="377"/>
      <c r="KPK44" s="377"/>
      <c r="KPL44" s="377"/>
      <c r="KPM44" s="377"/>
      <c r="KPN44" s="377"/>
      <c r="KPO44" s="377"/>
      <c r="KPP44" s="377"/>
      <c r="KPQ44" s="377"/>
      <c r="KPR44" s="377"/>
      <c r="KPS44" s="377"/>
      <c r="KPT44" s="377"/>
      <c r="KPU44" s="377"/>
      <c r="KPV44" s="377"/>
      <c r="KPW44" s="377"/>
      <c r="KPX44" s="377"/>
      <c r="KPY44" s="377"/>
      <c r="KPZ44" s="377"/>
      <c r="KQA44" s="377"/>
      <c r="KQB44" s="377"/>
      <c r="KQC44" s="377"/>
      <c r="KQD44" s="377"/>
      <c r="KQE44" s="377"/>
      <c r="KQF44" s="377"/>
      <c r="KQG44" s="377"/>
      <c r="KQH44" s="377"/>
      <c r="KQI44" s="377"/>
      <c r="KQJ44" s="377"/>
      <c r="KQK44" s="377"/>
      <c r="KQL44" s="377"/>
      <c r="KQM44" s="377"/>
      <c r="KQN44" s="377"/>
      <c r="KQO44" s="377"/>
      <c r="KQP44" s="377"/>
      <c r="KQQ44" s="377"/>
      <c r="KQR44" s="377"/>
      <c r="KQS44" s="377"/>
      <c r="KQT44" s="377"/>
      <c r="KQU44" s="377"/>
      <c r="KQV44" s="377"/>
      <c r="KQW44" s="377"/>
      <c r="KQX44" s="377"/>
      <c r="KQY44" s="377"/>
      <c r="KQZ44" s="377"/>
      <c r="KRA44" s="377"/>
      <c r="KRB44" s="377"/>
      <c r="KRC44" s="377"/>
      <c r="KRD44" s="377"/>
      <c r="KRE44" s="377"/>
      <c r="KRF44" s="377"/>
      <c r="KRG44" s="377"/>
      <c r="KRH44" s="377"/>
      <c r="KRI44" s="377"/>
      <c r="KRJ44" s="377"/>
      <c r="KRK44" s="377"/>
      <c r="KRL44" s="377"/>
      <c r="KRM44" s="377"/>
      <c r="KRN44" s="377"/>
      <c r="KRO44" s="377"/>
      <c r="KRP44" s="377"/>
      <c r="KRQ44" s="377"/>
      <c r="KRR44" s="377"/>
      <c r="KRS44" s="377"/>
      <c r="KRT44" s="377"/>
      <c r="KRU44" s="377"/>
      <c r="KRV44" s="377"/>
      <c r="KRW44" s="377"/>
      <c r="KRX44" s="377"/>
      <c r="KRY44" s="377"/>
      <c r="KRZ44" s="377"/>
      <c r="KSA44" s="377"/>
      <c r="KSB44" s="377"/>
      <c r="KSC44" s="377"/>
      <c r="KSD44" s="377"/>
      <c r="KSE44" s="377"/>
      <c r="KSF44" s="377"/>
      <c r="KSG44" s="377"/>
      <c r="KSH44" s="377"/>
      <c r="KSI44" s="377"/>
      <c r="KSJ44" s="377"/>
      <c r="KSK44" s="377"/>
      <c r="KSL44" s="377"/>
      <c r="KSM44" s="377"/>
      <c r="KSN44" s="377"/>
      <c r="KSO44" s="377"/>
      <c r="KSP44" s="377"/>
      <c r="KSQ44" s="377"/>
      <c r="KSR44" s="377"/>
      <c r="KSS44" s="377"/>
      <c r="KST44" s="377"/>
      <c r="KSU44" s="377"/>
      <c r="KSV44" s="377"/>
      <c r="KSW44" s="377"/>
      <c r="KSX44" s="377"/>
      <c r="KSY44" s="377"/>
      <c r="KSZ44" s="377"/>
      <c r="KTA44" s="377"/>
      <c r="KTB44" s="377"/>
      <c r="KTC44" s="377"/>
      <c r="KTD44" s="377"/>
      <c r="KTE44" s="377"/>
      <c r="KTF44" s="377"/>
      <c r="KTG44" s="377"/>
      <c r="KTH44" s="377"/>
      <c r="KTI44" s="377"/>
      <c r="KTJ44" s="377"/>
      <c r="KTK44" s="377"/>
      <c r="KTL44" s="377"/>
      <c r="KTM44" s="377"/>
      <c r="KTN44" s="377"/>
      <c r="KTO44" s="377"/>
      <c r="KTP44" s="377"/>
      <c r="KTQ44" s="377"/>
      <c r="KTR44" s="377"/>
      <c r="KTS44" s="377"/>
      <c r="KTT44" s="377"/>
      <c r="KTU44" s="377"/>
      <c r="KTV44" s="377"/>
      <c r="KTW44" s="377"/>
      <c r="KTX44" s="377"/>
      <c r="KTY44" s="377"/>
      <c r="KTZ44" s="377"/>
      <c r="KUA44" s="377"/>
      <c r="KUB44" s="377"/>
      <c r="KUC44" s="377"/>
      <c r="KUD44" s="377"/>
      <c r="KUE44" s="377"/>
      <c r="KUF44" s="377"/>
      <c r="KUG44" s="377"/>
      <c r="KUH44" s="377"/>
      <c r="KUI44" s="377"/>
      <c r="KUJ44" s="377"/>
      <c r="KUK44" s="377"/>
      <c r="KUL44" s="377"/>
      <c r="KUM44" s="377"/>
      <c r="KUN44" s="377"/>
      <c r="KUO44" s="377"/>
      <c r="KUP44" s="377"/>
      <c r="KUQ44" s="377"/>
      <c r="KUR44" s="377"/>
      <c r="KUS44" s="377"/>
      <c r="KUT44" s="377"/>
      <c r="KUU44" s="377"/>
      <c r="KUV44" s="377"/>
      <c r="KUW44" s="377"/>
      <c r="KUX44" s="377"/>
      <c r="KUY44" s="377"/>
      <c r="KUZ44" s="377"/>
      <c r="KVA44" s="377"/>
      <c r="KVB44" s="377"/>
      <c r="KVC44" s="377"/>
      <c r="KVD44" s="377"/>
      <c r="KVE44" s="377"/>
      <c r="KVF44" s="377"/>
      <c r="KVG44" s="377"/>
      <c r="KVH44" s="377"/>
      <c r="KVI44" s="377"/>
      <c r="KVJ44" s="377"/>
      <c r="KVK44" s="377"/>
      <c r="KVL44" s="377"/>
      <c r="KVM44" s="377"/>
      <c r="KVN44" s="377"/>
      <c r="KVO44" s="377"/>
      <c r="KVP44" s="377"/>
      <c r="KVQ44" s="377"/>
      <c r="KVR44" s="377"/>
      <c r="KVS44" s="377"/>
      <c r="KVT44" s="377"/>
      <c r="KVU44" s="377"/>
      <c r="KVV44" s="377"/>
      <c r="KVW44" s="377"/>
      <c r="KVX44" s="377"/>
      <c r="KVY44" s="377"/>
      <c r="KVZ44" s="377"/>
      <c r="KWA44" s="377"/>
      <c r="KWB44" s="377"/>
      <c r="KWC44" s="377"/>
      <c r="KWD44" s="377"/>
      <c r="KWE44" s="377"/>
      <c r="KWF44" s="377"/>
      <c r="KWG44" s="377"/>
      <c r="KWH44" s="377"/>
      <c r="KWI44" s="377"/>
      <c r="KWJ44" s="377"/>
      <c r="KWK44" s="377"/>
      <c r="KWL44" s="377"/>
      <c r="KWM44" s="377"/>
      <c r="KWN44" s="377"/>
      <c r="KWO44" s="377"/>
      <c r="KWP44" s="377"/>
      <c r="KWQ44" s="377"/>
      <c r="KWR44" s="377"/>
      <c r="KWS44" s="377"/>
      <c r="KWT44" s="377"/>
      <c r="KWU44" s="377"/>
      <c r="KWV44" s="377"/>
      <c r="KWW44" s="377"/>
      <c r="KWX44" s="377"/>
      <c r="KWY44" s="377"/>
      <c r="KWZ44" s="377"/>
      <c r="KXA44" s="377"/>
      <c r="KXB44" s="377"/>
      <c r="KXC44" s="377"/>
      <c r="KXD44" s="377"/>
      <c r="KXE44" s="377"/>
      <c r="KXF44" s="377"/>
      <c r="KXG44" s="377"/>
      <c r="KXH44" s="377"/>
      <c r="KXI44" s="377"/>
      <c r="KXJ44" s="377"/>
      <c r="KXK44" s="377"/>
      <c r="KXL44" s="377"/>
      <c r="KXM44" s="377"/>
      <c r="KXN44" s="377"/>
      <c r="KXO44" s="377"/>
      <c r="KXP44" s="377"/>
      <c r="KXQ44" s="377"/>
      <c r="KXR44" s="377"/>
      <c r="KXS44" s="377"/>
      <c r="KXT44" s="377"/>
      <c r="KXU44" s="377"/>
      <c r="KXV44" s="377"/>
      <c r="KXW44" s="377"/>
      <c r="KXX44" s="377"/>
      <c r="KXY44" s="377"/>
      <c r="KXZ44" s="377"/>
      <c r="KYA44" s="377"/>
      <c r="KYB44" s="377"/>
      <c r="KYC44" s="377"/>
      <c r="KYD44" s="377"/>
      <c r="KYE44" s="377"/>
      <c r="KYF44" s="377"/>
      <c r="KYG44" s="377"/>
      <c r="KYH44" s="377"/>
      <c r="KYI44" s="377"/>
      <c r="KYJ44" s="377"/>
      <c r="KYK44" s="377"/>
      <c r="KYL44" s="377"/>
      <c r="KYM44" s="377"/>
      <c r="KYN44" s="377"/>
      <c r="KYO44" s="377"/>
      <c r="KYP44" s="377"/>
      <c r="KYQ44" s="377"/>
      <c r="KYR44" s="377"/>
      <c r="KYS44" s="377"/>
      <c r="KYT44" s="377"/>
      <c r="KYU44" s="377"/>
      <c r="KYV44" s="377"/>
      <c r="KYW44" s="377"/>
      <c r="KYX44" s="377"/>
      <c r="KYY44" s="377"/>
      <c r="KYZ44" s="377"/>
      <c r="KZA44" s="377"/>
      <c r="KZB44" s="377"/>
      <c r="KZC44" s="377"/>
      <c r="KZD44" s="377"/>
      <c r="KZE44" s="377"/>
      <c r="KZF44" s="377"/>
      <c r="KZG44" s="377"/>
      <c r="KZH44" s="377"/>
      <c r="KZI44" s="377"/>
      <c r="KZJ44" s="377"/>
      <c r="KZK44" s="377"/>
      <c r="KZL44" s="377"/>
      <c r="KZM44" s="377"/>
      <c r="KZN44" s="377"/>
      <c r="KZO44" s="377"/>
      <c r="KZP44" s="377"/>
      <c r="KZQ44" s="377"/>
      <c r="KZR44" s="377"/>
      <c r="KZS44" s="377"/>
      <c r="KZT44" s="377"/>
      <c r="KZU44" s="377"/>
      <c r="KZV44" s="377"/>
      <c r="KZW44" s="377"/>
      <c r="KZX44" s="377"/>
      <c r="KZY44" s="377"/>
      <c r="KZZ44" s="377"/>
      <c r="LAA44" s="377"/>
      <c r="LAB44" s="377"/>
      <c r="LAC44" s="377"/>
      <c r="LAD44" s="377"/>
      <c r="LAE44" s="377"/>
      <c r="LAF44" s="377"/>
      <c r="LAG44" s="377"/>
      <c r="LAH44" s="377"/>
      <c r="LAI44" s="377"/>
      <c r="LAJ44" s="377"/>
      <c r="LAK44" s="377"/>
      <c r="LAL44" s="377"/>
      <c r="LAM44" s="377"/>
      <c r="LAN44" s="377"/>
      <c r="LAO44" s="377"/>
      <c r="LAP44" s="377"/>
      <c r="LAQ44" s="377"/>
      <c r="LAR44" s="377"/>
      <c r="LAS44" s="377"/>
      <c r="LAT44" s="377"/>
      <c r="LAU44" s="377"/>
      <c r="LAV44" s="377"/>
      <c r="LAW44" s="377"/>
      <c r="LAX44" s="377"/>
      <c r="LAY44" s="377"/>
      <c r="LAZ44" s="377"/>
      <c r="LBA44" s="377"/>
      <c r="LBB44" s="377"/>
      <c r="LBC44" s="377"/>
      <c r="LBD44" s="377"/>
      <c r="LBE44" s="377"/>
      <c r="LBF44" s="377"/>
      <c r="LBG44" s="377"/>
      <c r="LBH44" s="377"/>
      <c r="LBI44" s="377"/>
      <c r="LBJ44" s="377"/>
      <c r="LBK44" s="377"/>
      <c r="LBL44" s="377"/>
      <c r="LBM44" s="377"/>
      <c r="LBN44" s="377"/>
      <c r="LBO44" s="377"/>
      <c r="LBP44" s="377"/>
      <c r="LBQ44" s="377"/>
      <c r="LBR44" s="377"/>
      <c r="LBS44" s="377"/>
      <c r="LBT44" s="377"/>
      <c r="LBU44" s="377"/>
      <c r="LBV44" s="377"/>
      <c r="LBW44" s="377"/>
      <c r="LBX44" s="377"/>
      <c r="LBY44" s="377"/>
      <c r="LBZ44" s="377"/>
      <c r="LCA44" s="377"/>
      <c r="LCB44" s="377"/>
      <c r="LCC44" s="377"/>
      <c r="LCD44" s="377"/>
      <c r="LCE44" s="377"/>
      <c r="LCF44" s="377"/>
      <c r="LCG44" s="377"/>
      <c r="LCH44" s="377"/>
      <c r="LCI44" s="377"/>
      <c r="LCJ44" s="377"/>
      <c r="LCK44" s="377"/>
      <c r="LCL44" s="377"/>
      <c r="LCM44" s="377"/>
      <c r="LCN44" s="377"/>
      <c r="LCO44" s="377"/>
      <c r="LCP44" s="377"/>
      <c r="LCQ44" s="377"/>
      <c r="LCR44" s="377"/>
      <c r="LCS44" s="377"/>
      <c r="LCT44" s="377"/>
      <c r="LCU44" s="377"/>
      <c r="LCV44" s="377"/>
      <c r="LCW44" s="377"/>
      <c r="LCX44" s="377"/>
      <c r="LCY44" s="377"/>
      <c r="LCZ44" s="377"/>
      <c r="LDA44" s="377"/>
      <c r="LDB44" s="377"/>
      <c r="LDC44" s="377"/>
      <c r="LDD44" s="377"/>
      <c r="LDE44" s="377"/>
      <c r="LDF44" s="377"/>
      <c r="LDG44" s="377"/>
      <c r="LDH44" s="377"/>
      <c r="LDI44" s="377"/>
      <c r="LDJ44" s="377"/>
      <c r="LDK44" s="377"/>
      <c r="LDL44" s="377"/>
      <c r="LDM44" s="377"/>
      <c r="LDN44" s="377"/>
      <c r="LDO44" s="377"/>
      <c r="LDP44" s="377"/>
      <c r="LDQ44" s="377"/>
      <c r="LDR44" s="377"/>
      <c r="LDS44" s="377"/>
      <c r="LDT44" s="377"/>
      <c r="LDU44" s="377"/>
      <c r="LDV44" s="377"/>
      <c r="LDW44" s="377"/>
      <c r="LDX44" s="377"/>
      <c r="LDY44" s="377"/>
      <c r="LDZ44" s="377"/>
      <c r="LEA44" s="377"/>
      <c r="LEB44" s="377"/>
      <c r="LEC44" s="377"/>
      <c r="LED44" s="377"/>
      <c r="LEE44" s="377"/>
      <c r="LEF44" s="377"/>
      <c r="LEG44" s="377"/>
      <c r="LEH44" s="377"/>
      <c r="LEI44" s="377"/>
      <c r="LEJ44" s="377"/>
      <c r="LEK44" s="377"/>
      <c r="LEL44" s="377"/>
      <c r="LEM44" s="377"/>
      <c r="LEN44" s="377"/>
      <c r="LEO44" s="377"/>
      <c r="LEP44" s="377"/>
      <c r="LEQ44" s="377"/>
      <c r="LER44" s="377"/>
      <c r="LES44" s="377"/>
      <c r="LET44" s="377"/>
      <c r="LEU44" s="377"/>
      <c r="LEV44" s="377"/>
      <c r="LEW44" s="377"/>
      <c r="LEX44" s="377"/>
      <c r="LEY44" s="377"/>
      <c r="LEZ44" s="377"/>
      <c r="LFA44" s="377"/>
      <c r="LFB44" s="377"/>
      <c r="LFC44" s="377"/>
      <c r="LFD44" s="377"/>
      <c r="LFE44" s="377"/>
      <c r="LFF44" s="377"/>
      <c r="LFG44" s="377"/>
      <c r="LFH44" s="377"/>
      <c r="LFI44" s="377"/>
      <c r="LFJ44" s="377"/>
      <c r="LFK44" s="377"/>
      <c r="LFL44" s="377"/>
      <c r="LFM44" s="377"/>
      <c r="LFN44" s="377"/>
      <c r="LFO44" s="377"/>
      <c r="LFP44" s="377"/>
      <c r="LFQ44" s="377"/>
      <c r="LFR44" s="377"/>
      <c r="LFS44" s="377"/>
      <c r="LFT44" s="377"/>
      <c r="LFU44" s="377"/>
      <c r="LFV44" s="377"/>
      <c r="LFW44" s="377"/>
      <c r="LFX44" s="377"/>
      <c r="LFY44" s="377"/>
      <c r="LFZ44" s="377"/>
      <c r="LGA44" s="377"/>
      <c r="LGB44" s="377"/>
      <c r="LGC44" s="377"/>
      <c r="LGD44" s="377"/>
      <c r="LGE44" s="377"/>
      <c r="LGF44" s="377"/>
      <c r="LGG44" s="377"/>
      <c r="LGH44" s="377"/>
      <c r="LGI44" s="377"/>
      <c r="LGJ44" s="377"/>
      <c r="LGK44" s="377"/>
      <c r="LGL44" s="377"/>
      <c r="LGM44" s="377"/>
      <c r="LGN44" s="377"/>
      <c r="LGO44" s="377"/>
      <c r="LGP44" s="377"/>
      <c r="LGQ44" s="377"/>
      <c r="LGR44" s="377"/>
      <c r="LGS44" s="377"/>
      <c r="LGT44" s="377"/>
      <c r="LGU44" s="377"/>
      <c r="LGV44" s="377"/>
      <c r="LGW44" s="377"/>
      <c r="LGX44" s="377"/>
      <c r="LGY44" s="377"/>
      <c r="LGZ44" s="377"/>
      <c r="LHA44" s="377"/>
      <c r="LHB44" s="377"/>
      <c r="LHC44" s="377"/>
      <c r="LHD44" s="377"/>
      <c r="LHE44" s="377"/>
      <c r="LHF44" s="377"/>
      <c r="LHG44" s="377"/>
      <c r="LHH44" s="377"/>
      <c r="LHI44" s="377"/>
      <c r="LHJ44" s="377"/>
      <c r="LHK44" s="377"/>
      <c r="LHL44" s="377"/>
      <c r="LHM44" s="377"/>
      <c r="LHN44" s="377"/>
      <c r="LHO44" s="377"/>
      <c r="LHP44" s="377"/>
      <c r="LHQ44" s="377"/>
      <c r="LHR44" s="377"/>
      <c r="LHS44" s="377"/>
      <c r="LHT44" s="377"/>
      <c r="LHU44" s="377"/>
      <c r="LHV44" s="377"/>
      <c r="LHW44" s="377"/>
      <c r="LHX44" s="377"/>
      <c r="LHY44" s="377"/>
      <c r="LHZ44" s="377"/>
      <c r="LIA44" s="377"/>
      <c r="LIB44" s="377"/>
      <c r="LIC44" s="377"/>
      <c r="LID44" s="377"/>
      <c r="LIE44" s="377"/>
      <c r="LIF44" s="377"/>
      <c r="LIG44" s="377"/>
      <c r="LIH44" s="377"/>
      <c r="LII44" s="377"/>
      <c r="LIJ44" s="377"/>
      <c r="LIK44" s="377"/>
      <c r="LIL44" s="377"/>
      <c r="LIM44" s="377"/>
      <c r="LIN44" s="377"/>
      <c r="LIO44" s="377"/>
      <c r="LIP44" s="377"/>
      <c r="LIQ44" s="377"/>
      <c r="LIR44" s="377"/>
      <c r="LIS44" s="377"/>
      <c r="LIT44" s="377"/>
      <c r="LIU44" s="377"/>
      <c r="LIV44" s="377"/>
      <c r="LIW44" s="377"/>
      <c r="LIX44" s="377"/>
      <c r="LIY44" s="377"/>
      <c r="LIZ44" s="377"/>
      <c r="LJA44" s="377"/>
      <c r="LJB44" s="377"/>
      <c r="LJC44" s="377"/>
      <c r="LJD44" s="377"/>
      <c r="LJE44" s="377"/>
      <c r="LJF44" s="377"/>
      <c r="LJG44" s="377"/>
      <c r="LJH44" s="377"/>
      <c r="LJI44" s="377"/>
      <c r="LJJ44" s="377"/>
      <c r="LJK44" s="377"/>
      <c r="LJL44" s="377"/>
      <c r="LJM44" s="377"/>
      <c r="LJN44" s="377"/>
      <c r="LJO44" s="377"/>
      <c r="LJP44" s="377"/>
      <c r="LJQ44" s="377"/>
      <c r="LJR44" s="377"/>
      <c r="LJS44" s="377"/>
      <c r="LJT44" s="377"/>
      <c r="LJU44" s="377"/>
      <c r="LJV44" s="377"/>
      <c r="LJW44" s="377"/>
      <c r="LJX44" s="377"/>
      <c r="LJY44" s="377"/>
      <c r="LJZ44" s="377"/>
      <c r="LKA44" s="377"/>
      <c r="LKB44" s="377"/>
      <c r="LKC44" s="377"/>
      <c r="LKD44" s="377"/>
      <c r="LKE44" s="377"/>
      <c r="LKF44" s="377"/>
      <c r="LKG44" s="377"/>
      <c r="LKH44" s="377"/>
      <c r="LKI44" s="377"/>
      <c r="LKJ44" s="377"/>
      <c r="LKK44" s="377"/>
      <c r="LKL44" s="377"/>
      <c r="LKM44" s="377"/>
      <c r="LKN44" s="377"/>
      <c r="LKO44" s="377"/>
      <c r="LKP44" s="377"/>
      <c r="LKQ44" s="377"/>
      <c r="LKR44" s="377"/>
      <c r="LKS44" s="377"/>
      <c r="LKT44" s="377"/>
      <c r="LKU44" s="377"/>
      <c r="LKV44" s="377"/>
      <c r="LKW44" s="377"/>
      <c r="LKX44" s="377"/>
      <c r="LKY44" s="377"/>
      <c r="LKZ44" s="377"/>
      <c r="LLA44" s="377"/>
      <c r="LLB44" s="377"/>
      <c r="LLC44" s="377"/>
      <c r="LLD44" s="377"/>
      <c r="LLE44" s="377"/>
      <c r="LLF44" s="377"/>
      <c r="LLG44" s="377"/>
      <c r="LLH44" s="377"/>
      <c r="LLI44" s="377"/>
      <c r="LLJ44" s="377"/>
      <c r="LLK44" s="377"/>
      <c r="LLL44" s="377"/>
      <c r="LLM44" s="377"/>
      <c r="LLN44" s="377"/>
      <c r="LLO44" s="377"/>
      <c r="LLP44" s="377"/>
      <c r="LLQ44" s="377"/>
      <c r="LLR44" s="377"/>
      <c r="LLS44" s="377"/>
      <c r="LLT44" s="377"/>
      <c r="LLU44" s="377"/>
      <c r="LLV44" s="377"/>
      <c r="LLW44" s="377"/>
      <c r="LLX44" s="377"/>
      <c r="LLY44" s="377"/>
      <c r="LLZ44" s="377"/>
      <c r="LMA44" s="377"/>
      <c r="LMB44" s="377"/>
      <c r="LMC44" s="377"/>
      <c r="LMD44" s="377"/>
      <c r="LME44" s="377"/>
      <c r="LMF44" s="377"/>
      <c r="LMG44" s="377"/>
      <c r="LMH44" s="377"/>
      <c r="LMI44" s="377"/>
      <c r="LMJ44" s="377"/>
      <c r="LMK44" s="377"/>
      <c r="LML44" s="377"/>
      <c r="LMM44" s="377"/>
      <c r="LMN44" s="377"/>
      <c r="LMO44" s="377"/>
      <c r="LMP44" s="377"/>
      <c r="LMQ44" s="377"/>
      <c r="LMR44" s="377"/>
      <c r="LMS44" s="377"/>
      <c r="LMT44" s="377"/>
      <c r="LMU44" s="377"/>
      <c r="LMV44" s="377"/>
      <c r="LMW44" s="377"/>
      <c r="LMX44" s="377"/>
      <c r="LMY44" s="377"/>
      <c r="LMZ44" s="377"/>
      <c r="LNA44" s="377"/>
      <c r="LNB44" s="377"/>
      <c r="LNC44" s="377"/>
      <c r="LND44" s="377"/>
      <c r="LNE44" s="377"/>
      <c r="LNF44" s="377"/>
      <c r="LNG44" s="377"/>
      <c r="LNH44" s="377"/>
      <c r="LNI44" s="377"/>
      <c r="LNJ44" s="377"/>
      <c r="LNK44" s="377"/>
      <c r="LNL44" s="377"/>
      <c r="LNM44" s="377"/>
      <c r="LNN44" s="377"/>
      <c r="LNO44" s="377"/>
      <c r="LNP44" s="377"/>
      <c r="LNQ44" s="377"/>
      <c r="LNR44" s="377"/>
      <c r="LNS44" s="377"/>
      <c r="LNT44" s="377"/>
      <c r="LNU44" s="377"/>
      <c r="LNV44" s="377"/>
      <c r="LNW44" s="377"/>
      <c r="LNX44" s="377"/>
      <c r="LNY44" s="377"/>
      <c r="LNZ44" s="377"/>
      <c r="LOA44" s="377"/>
      <c r="LOB44" s="377"/>
      <c r="LOC44" s="377"/>
      <c r="LOD44" s="377"/>
      <c r="LOE44" s="377"/>
      <c r="LOF44" s="377"/>
      <c r="LOG44" s="377"/>
      <c r="LOH44" s="377"/>
      <c r="LOI44" s="377"/>
      <c r="LOJ44" s="377"/>
      <c r="LOK44" s="377"/>
      <c r="LOL44" s="377"/>
      <c r="LOM44" s="377"/>
      <c r="LON44" s="377"/>
      <c r="LOO44" s="377"/>
      <c r="LOP44" s="377"/>
      <c r="LOQ44" s="377"/>
      <c r="LOR44" s="377"/>
      <c r="LOS44" s="377"/>
      <c r="LOT44" s="377"/>
      <c r="LOU44" s="377"/>
      <c r="LOV44" s="377"/>
      <c r="LOW44" s="377"/>
      <c r="LOX44" s="377"/>
      <c r="LOY44" s="377"/>
      <c r="LOZ44" s="377"/>
      <c r="LPA44" s="377"/>
      <c r="LPB44" s="377"/>
      <c r="LPC44" s="377"/>
      <c r="LPD44" s="377"/>
      <c r="LPE44" s="377"/>
      <c r="LPF44" s="377"/>
      <c r="LPG44" s="377"/>
      <c r="LPH44" s="377"/>
      <c r="LPI44" s="377"/>
      <c r="LPJ44" s="377"/>
      <c r="LPK44" s="377"/>
      <c r="LPL44" s="377"/>
      <c r="LPM44" s="377"/>
      <c r="LPN44" s="377"/>
      <c r="LPO44" s="377"/>
      <c r="LPP44" s="377"/>
      <c r="LPQ44" s="377"/>
      <c r="LPR44" s="377"/>
      <c r="LPS44" s="377"/>
      <c r="LPT44" s="377"/>
      <c r="LPU44" s="377"/>
      <c r="LPV44" s="377"/>
      <c r="LPW44" s="377"/>
      <c r="LPX44" s="377"/>
      <c r="LPY44" s="377"/>
      <c r="LPZ44" s="377"/>
      <c r="LQA44" s="377"/>
      <c r="LQB44" s="377"/>
      <c r="LQC44" s="377"/>
      <c r="LQD44" s="377"/>
      <c r="LQE44" s="377"/>
      <c r="LQF44" s="377"/>
      <c r="LQG44" s="377"/>
      <c r="LQH44" s="377"/>
      <c r="LQI44" s="377"/>
      <c r="LQJ44" s="377"/>
      <c r="LQK44" s="377"/>
      <c r="LQL44" s="377"/>
      <c r="LQM44" s="377"/>
      <c r="LQN44" s="377"/>
      <c r="LQO44" s="377"/>
      <c r="LQP44" s="377"/>
      <c r="LQQ44" s="377"/>
      <c r="LQR44" s="377"/>
      <c r="LQS44" s="377"/>
      <c r="LQT44" s="377"/>
      <c r="LQU44" s="377"/>
      <c r="LQV44" s="377"/>
      <c r="LQW44" s="377"/>
      <c r="LQX44" s="377"/>
      <c r="LQY44" s="377"/>
      <c r="LQZ44" s="377"/>
      <c r="LRA44" s="377"/>
      <c r="LRB44" s="377"/>
      <c r="LRC44" s="377"/>
      <c r="LRD44" s="377"/>
      <c r="LRE44" s="377"/>
      <c r="LRF44" s="377"/>
      <c r="LRG44" s="377"/>
      <c r="LRH44" s="377"/>
      <c r="LRI44" s="377"/>
      <c r="LRJ44" s="377"/>
      <c r="LRK44" s="377"/>
      <c r="LRL44" s="377"/>
      <c r="LRM44" s="377"/>
      <c r="LRN44" s="377"/>
      <c r="LRO44" s="377"/>
      <c r="LRP44" s="377"/>
      <c r="LRQ44" s="377"/>
      <c r="LRR44" s="377"/>
      <c r="LRS44" s="377"/>
      <c r="LRT44" s="377"/>
      <c r="LRU44" s="377"/>
      <c r="LRV44" s="377"/>
      <c r="LRW44" s="377"/>
      <c r="LRX44" s="377"/>
      <c r="LRY44" s="377"/>
      <c r="LRZ44" s="377"/>
      <c r="LSA44" s="377"/>
      <c r="LSB44" s="377"/>
      <c r="LSC44" s="377"/>
      <c r="LSD44" s="377"/>
      <c r="LSE44" s="377"/>
      <c r="LSF44" s="377"/>
      <c r="LSG44" s="377"/>
      <c r="LSH44" s="377"/>
      <c r="LSI44" s="377"/>
      <c r="LSJ44" s="377"/>
      <c r="LSK44" s="377"/>
      <c r="LSL44" s="377"/>
      <c r="LSM44" s="377"/>
      <c r="LSN44" s="377"/>
      <c r="LSO44" s="377"/>
      <c r="LSP44" s="377"/>
      <c r="LSQ44" s="377"/>
      <c r="LSR44" s="377"/>
      <c r="LSS44" s="377"/>
      <c r="LST44" s="377"/>
      <c r="LSU44" s="377"/>
      <c r="LSV44" s="377"/>
      <c r="LSW44" s="377"/>
      <c r="LSX44" s="377"/>
      <c r="LSY44" s="377"/>
      <c r="LSZ44" s="377"/>
      <c r="LTA44" s="377"/>
      <c r="LTB44" s="377"/>
      <c r="LTC44" s="377"/>
      <c r="LTD44" s="377"/>
      <c r="LTE44" s="377"/>
      <c r="LTF44" s="377"/>
      <c r="LTG44" s="377"/>
      <c r="LTH44" s="377"/>
      <c r="LTI44" s="377"/>
      <c r="LTJ44" s="377"/>
      <c r="LTK44" s="377"/>
      <c r="LTL44" s="377"/>
      <c r="LTM44" s="377"/>
      <c r="LTN44" s="377"/>
      <c r="LTO44" s="377"/>
      <c r="LTP44" s="377"/>
      <c r="LTQ44" s="377"/>
      <c r="LTR44" s="377"/>
      <c r="LTS44" s="377"/>
      <c r="LTT44" s="377"/>
      <c r="LTU44" s="377"/>
      <c r="LTV44" s="377"/>
      <c r="LTW44" s="377"/>
      <c r="LTX44" s="377"/>
      <c r="LTY44" s="377"/>
      <c r="LTZ44" s="377"/>
      <c r="LUA44" s="377"/>
      <c r="LUB44" s="377"/>
      <c r="LUC44" s="377"/>
      <c r="LUD44" s="377"/>
      <c r="LUE44" s="377"/>
      <c r="LUF44" s="377"/>
      <c r="LUG44" s="377"/>
      <c r="LUH44" s="377"/>
      <c r="LUI44" s="377"/>
      <c r="LUJ44" s="377"/>
      <c r="LUK44" s="377"/>
      <c r="LUL44" s="377"/>
      <c r="LUM44" s="377"/>
      <c r="LUN44" s="377"/>
      <c r="LUO44" s="377"/>
      <c r="LUP44" s="377"/>
      <c r="LUQ44" s="377"/>
      <c r="LUR44" s="377"/>
      <c r="LUS44" s="377"/>
      <c r="LUT44" s="377"/>
      <c r="LUU44" s="377"/>
      <c r="LUV44" s="377"/>
      <c r="LUW44" s="377"/>
      <c r="LUX44" s="377"/>
      <c r="LUY44" s="377"/>
      <c r="LUZ44" s="377"/>
      <c r="LVA44" s="377"/>
      <c r="LVB44" s="377"/>
      <c r="LVC44" s="377"/>
      <c r="LVD44" s="377"/>
      <c r="LVE44" s="377"/>
      <c r="LVF44" s="377"/>
      <c r="LVG44" s="377"/>
      <c r="LVH44" s="377"/>
      <c r="LVI44" s="377"/>
      <c r="LVJ44" s="377"/>
      <c r="LVK44" s="377"/>
      <c r="LVL44" s="377"/>
      <c r="LVM44" s="377"/>
      <c r="LVN44" s="377"/>
      <c r="LVO44" s="377"/>
      <c r="LVP44" s="377"/>
      <c r="LVQ44" s="377"/>
      <c r="LVR44" s="377"/>
      <c r="LVS44" s="377"/>
      <c r="LVT44" s="377"/>
      <c r="LVU44" s="377"/>
      <c r="LVV44" s="377"/>
      <c r="LVW44" s="377"/>
      <c r="LVX44" s="377"/>
      <c r="LVY44" s="377"/>
      <c r="LVZ44" s="377"/>
      <c r="LWA44" s="377"/>
      <c r="LWB44" s="377"/>
      <c r="LWC44" s="377"/>
      <c r="LWD44" s="377"/>
      <c r="LWE44" s="377"/>
      <c r="LWF44" s="377"/>
      <c r="LWG44" s="377"/>
      <c r="LWH44" s="377"/>
      <c r="LWI44" s="377"/>
      <c r="LWJ44" s="377"/>
      <c r="LWK44" s="377"/>
      <c r="LWL44" s="377"/>
      <c r="LWM44" s="377"/>
      <c r="LWN44" s="377"/>
      <c r="LWO44" s="377"/>
      <c r="LWP44" s="377"/>
      <c r="LWQ44" s="377"/>
      <c r="LWR44" s="377"/>
      <c r="LWS44" s="377"/>
      <c r="LWT44" s="377"/>
      <c r="LWU44" s="377"/>
      <c r="LWV44" s="377"/>
      <c r="LWW44" s="377"/>
      <c r="LWX44" s="377"/>
      <c r="LWY44" s="377"/>
      <c r="LWZ44" s="377"/>
      <c r="LXA44" s="377"/>
      <c r="LXB44" s="377"/>
      <c r="LXC44" s="377"/>
      <c r="LXD44" s="377"/>
      <c r="LXE44" s="377"/>
      <c r="LXF44" s="377"/>
      <c r="LXG44" s="377"/>
      <c r="LXH44" s="377"/>
      <c r="LXI44" s="377"/>
      <c r="LXJ44" s="377"/>
      <c r="LXK44" s="377"/>
      <c r="LXL44" s="377"/>
      <c r="LXM44" s="377"/>
      <c r="LXN44" s="377"/>
      <c r="LXO44" s="377"/>
      <c r="LXP44" s="377"/>
      <c r="LXQ44" s="377"/>
      <c r="LXR44" s="377"/>
      <c r="LXS44" s="377"/>
      <c r="LXT44" s="377"/>
      <c r="LXU44" s="377"/>
      <c r="LXV44" s="377"/>
      <c r="LXW44" s="377"/>
      <c r="LXX44" s="377"/>
      <c r="LXY44" s="377"/>
      <c r="LXZ44" s="377"/>
      <c r="LYA44" s="377"/>
      <c r="LYB44" s="377"/>
      <c r="LYC44" s="377"/>
      <c r="LYD44" s="377"/>
      <c r="LYE44" s="377"/>
      <c r="LYF44" s="377"/>
      <c r="LYG44" s="377"/>
      <c r="LYH44" s="377"/>
      <c r="LYI44" s="377"/>
      <c r="LYJ44" s="377"/>
      <c r="LYK44" s="377"/>
      <c r="LYL44" s="377"/>
      <c r="LYM44" s="377"/>
      <c r="LYN44" s="377"/>
      <c r="LYO44" s="377"/>
      <c r="LYP44" s="377"/>
      <c r="LYQ44" s="377"/>
      <c r="LYR44" s="377"/>
      <c r="LYS44" s="377"/>
      <c r="LYT44" s="377"/>
      <c r="LYU44" s="377"/>
      <c r="LYV44" s="377"/>
      <c r="LYW44" s="377"/>
      <c r="LYX44" s="377"/>
      <c r="LYY44" s="377"/>
      <c r="LYZ44" s="377"/>
      <c r="LZA44" s="377"/>
      <c r="LZB44" s="377"/>
      <c r="LZC44" s="377"/>
      <c r="LZD44" s="377"/>
      <c r="LZE44" s="377"/>
      <c r="LZF44" s="377"/>
      <c r="LZG44" s="377"/>
      <c r="LZH44" s="377"/>
      <c r="LZI44" s="377"/>
      <c r="LZJ44" s="377"/>
      <c r="LZK44" s="377"/>
      <c r="LZL44" s="377"/>
      <c r="LZM44" s="377"/>
      <c r="LZN44" s="377"/>
      <c r="LZO44" s="377"/>
      <c r="LZP44" s="377"/>
      <c r="LZQ44" s="377"/>
      <c r="LZR44" s="377"/>
      <c r="LZS44" s="377"/>
      <c r="LZT44" s="377"/>
      <c r="LZU44" s="377"/>
      <c r="LZV44" s="377"/>
      <c r="LZW44" s="377"/>
      <c r="LZX44" s="377"/>
      <c r="LZY44" s="377"/>
      <c r="LZZ44" s="377"/>
      <c r="MAA44" s="377"/>
      <c r="MAB44" s="377"/>
      <c r="MAC44" s="377"/>
      <c r="MAD44" s="377"/>
      <c r="MAE44" s="377"/>
      <c r="MAF44" s="377"/>
      <c r="MAG44" s="377"/>
      <c r="MAH44" s="377"/>
      <c r="MAI44" s="377"/>
      <c r="MAJ44" s="377"/>
      <c r="MAK44" s="377"/>
      <c r="MAL44" s="377"/>
      <c r="MAM44" s="377"/>
      <c r="MAN44" s="377"/>
      <c r="MAO44" s="377"/>
      <c r="MAP44" s="377"/>
      <c r="MAQ44" s="377"/>
      <c r="MAR44" s="377"/>
      <c r="MAS44" s="377"/>
      <c r="MAT44" s="377"/>
      <c r="MAU44" s="377"/>
      <c r="MAV44" s="377"/>
      <c r="MAW44" s="377"/>
      <c r="MAX44" s="377"/>
      <c r="MAY44" s="377"/>
      <c r="MAZ44" s="377"/>
      <c r="MBA44" s="377"/>
      <c r="MBB44" s="377"/>
      <c r="MBC44" s="377"/>
      <c r="MBD44" s="377"/>
      <c r="MBE44" s="377"/>
      <c r="MBF44" s="377"/>
      <c r="MBG44" s="377"/>
      <c r="MBH44" s="377"/>
      <c r="MBI44" s="377"/>
      <c r="MBJ44" s="377"/>
      <c r="MBK44" s="377"/>
      <c r="MBL44" s="377"/>
      <c r="MBM44" s="377"/>
      <c r="MBN44" s="377"/>
      <c r="MBO44" s="377"/>
      <c r="MBP44" s="377"/>
      <c r="MBQ44" s="377"/>
      <c r="MBR44" s="377"/>
      <c r="MBS44" s="377"/>
      <c r="MBT44" s="377"/>
      <c r="MBU44" s="377"/>
      <c r="MBV44" s="377"/>
      <c r="MBW44" s="377"/>
      <c r="MBX44" s="377"/>
      <c r="MBY44" s="377"/>
      <c r="MBZ44" s="377"/>
      <c r="MCA44" s="377"/>
      <c r="MCB44" s="377"/>
      <c r="MCC44" s="377"/>
      <c r="MCD44" s="377"/>
      <c r="MCE44" s="377"/>
      <c r="MCF44" s="377"/>
      <c r="MCG44" s="377"/>
      <c r="MCH44" s="377"/>
      <c r="MCI44" s="377"/>
      <c r="MCJ44" s="377"/>
      <c r="MCK44" s="377"/>
      <c r="MCL44" s="377"/>
      <c r="MCM44" s="377"/>
      <c r="MCN44" s="377"/>
      <c r="MCO44" s="377"/>
      <c r="MCP44" s="377"/>
      <c r="MCQ44" s="377"/>
      <c r="MCR44" s="377"/>
      <c r="MCS44" s="377"/>
      <c r="MCT44" s="377"/>
      <c r="MCU44" s="377"/>
      <c r="MCV44" s="377"/>
      <c r="MCW44" s="377"/>
      <c r="MCX44" s="377"/>
      <c r="MCY44" s="377"/>
      <c r="MCZ44" s="377"/>
      <c r="MDA44" s="377"/>
      <c r="MDB44" s="377"/>
      <c r="MDC44" s="377"/>
      <c r="MDD44" s="377"/>
      <c r="MDE44" s="377"/>
      <c r="MDF44" s="377"/>
      <c r="MDG44" s="377"/>
      <c r="MDH44" s="377"/>
      <c r="MDI44" s="377"/>
      <c r="MDJ44" s="377"/>
      <c r="MDK44" s="377"/>
      <c r="MDL44" s="377"/>
      <c r="MDM44" s="377"/>
      <c r="MDN44" s="377"/>
      <c r="MDO44" s="377"/>
      <c r="MDP44" s="377"/>
      <c r="MDQ44" s="377"/>
      <c r="MDR44" s="377"/>
      <c r="MDS44" s="377"/>
      <c r="MDT44" s="377"/>
      <c r="MDU44" s="377"/>
      <c r="MDV44" s="377"/>
      <c r="MDW44" s="377"/>
      <c r="MDX44" s="377"/>
      <c r="MDY44" s="377"/>
      <c r="MDZ44" s="377"/>
      <c r="MEA44" s="377"/>
      <c r="MEB44" s="377"/>
      <c r="MEC44" s="377"/>
      <c r="MED44" s="377"/>
      <c r="MEE44" s="377"/>
      <c r="MEF44" s="377"/>
      <c r="MEG44" s="377"/>
      <c r="MEH44" s="377"/>
      <c r="MEI44" s="377"/>
      <c r="MEJ44" s="377"/>
      <c r="MEK44" s="377"/>
      <c r="MEL44" s="377"/>
      <c r="MEM44" s="377"/>
      <c r="MEN44" s="377"/>
      <c r="MEO44" s="377"/>
      <c r="MEP44" s="377"/>
      <c r="MEQ44" s="377"/>
      <c r="MER44" s="377"/>
      <c r="MES44" s="377"/>
      <c r="MET44" s="377"/>
      <c r="MEU44" s="377"/>
      <c r="MEV44" s="377"/>
      <c r="MEW44" s="377"/>
      <c r="MEX44" s="377"/>
      <c r="MEY44" s="377"/>
      <c r="MEZ44" s="377"/>
      <c r="MFA44" s="377"/>
      <c r="MFB44" s="377"/>
      <c r="MFC44" s="377"/>
      <c r="MFD44" s="377"/>
      <c r="MFE44" s="377"/>
      <c r="MFF44" s="377"/>
      <c r="MFG44" s="377"/>
      <c r="MFH44" s="377"/>
      <c r="MFI44" s="377"/>
      <c r="MFJ44" s="377"/>
      <c r="MFK44" s="377"/>
      <c r="MFL44" s="377"/>
      <c r="MFM44" s="377"/>
      <c r="MFN44" s="377"/>
      <c r="MFO44" s="377"/>
      <c r="MFP44" s="377"/>
      <c r="MFQ44" s="377"/>
      <c r="MFR44" s="377"/>
      <c r="MFS44" s="377"/>
      <c r="MFT44" s="377"/>
      <c r="MFU44" s="377"/>
      <c r="MFV44" s="377"/>
      <c r="MFW44" s="377"/>
      <c r="MFX44" s="377"/>
      <c r="MFY44" s="377"/>
      <c r="MFZ44" s="377"/>
      <c r="MGA44" s="377"/>
      <c r="MGB44" s="377"/>
      <c r="MGC44" s="377"/>
      <c r="MGD44" s="377"/>
      <c r="MGE44" s="377"/>
      <c r="MGF44" s="377"/>
      <c r="MGG44" s="377"/>
      <c r="MGH44" s="377"/>
      <c r="MGI44" s="377"/>
      <c r="MGJ44" s="377"/>
      <c r="MGK44" s="377"/>
      <c r="MGL44" s="377"/>
      <c r="MGM44" s="377"/>
      <c r="MGN44" s="377"/>
      <c r="MGO44" s="377"/>
      <c r="MGP44" s="377"/>
      <c r="MGQ44" s="377"/>
      <c r="MGR44" s="377"/>
      <c r="MGS44" s="377"/>
      <c r="MGT44" s="377"/>
      <c r="MGU44" s="377"/>
      <c r="MGV44" s="377"/>
      <c r="MGW44" s="377"/>
      <c r="MGX44" s="377"/>
      <c r="MGY44" s="377"/>
      <c r="MGZ44" s="377"/>
      <c r="MHA44" s="377"/>
      <c r="MHB44" s="377"/>
      <c r="MHC44" s="377"/>
      <c r="MHD44" s="377"/>
      <c r="MHE44" s="377"/>
      <c r="MHF44" s="377"/>
      <c r="MHG44" s="377"/>
      <c r="MHH44" s="377"/>
      <c r="MHI44" s="377"/>
      <c r="MHJ44" s="377"/>
      <c r="MHK44" s="377"/>
      <c r="MHL44" s="377"/>
      <c r="MHM44" s="377"/>
      <c r="MHN44" s="377"/>
      <c r="MHO44" s="377"/>
      <c r="MHP44" s="377"/>
      <c r="MHQ44" s="377"/>
      <c r="MHR44" s="377"/>
      <c r="MHS44" s="377"/>
      <c r="MHT44" s="377"/>
      <c r="MHU44" s="377"/>
      <c r="MHV44" s="377"/>
      <c r="MHW44" s="377"/>
      <c r="MHX44" s="377"/>
      <c r="MHY44" s="377"/>
      <c r="MHZ44" s="377"/>
      <c r="MIA44" s="377"/>
      <c r="MIB44" s="377"/>
      <c r="MIC44" s="377"/>
      <c r="MID44" s="377"/>
      <c r="MIE44" s="377"/>
      <c r="MIF44" s="377"/>
      <c r="MIG44" s="377"/>
      <c r="MIH44" s="377"/>
      <c r="MII44" s="377"/>
      <c r="MIJ44" s="377"/>
      <c r="MIK44" s="377"/>
      <c r="MIL44" s="377"/>
      <c r="MIM44" s="377"/>
      <c r="MIN44" s="377"/>
      <c r="MIO44" s="377"/>
      <c r="MIP44" s="377"/>
      <c r="MIQ44" s="377"/>
      <c r="MIR44" s="377"/>
      <c r="MIS44" s="377"/>
      <c r="MIT44" s="377"/>
      <c r="MIU44" s="377"/>
      <c r="MIV44" s="377"/>
      <c r="MIW44" s="377"/>
      <c r="MIX44" s="377"/>
      <c r="MIY44" s="377"/>
      <c r="MIZ44" s="377"/>
      <c r="MJA44" s="377"/>
      <c r="MJB44" s="377"/>
      <c r="MJC44" s="377"/>
      <c r="MJD44" s="377"/>
      <c r="MJE44" s="377"/>
      <c r="MJF44" s="377"/>
      <c r="MJG44" s="377"/>
      <c r="MJH44" s="377"/>
      <c r="MJI44" s="377"/>
      <c r="MJJ44" s="377"/>
      <c r="MJK44" s="377"/>
      <c r="MJL44" s="377"/>
      <c r="MJM44" s="377"/>
      <c r="MJN44" s="377"/>
      <c r="MJO44" s="377"/>
      <c r="MJP44" s="377"/>
      <c r="MJQ44" s="377"/>
      <c r="MJR44" s="377"/>
      <c r="MJS44" s="377"/>
      <c r="MJT44" s="377"/>
      <c r="MJU44" s="377"/>
      <c r="MJV44" s="377"/>
      <c r="MJW44" s="377"/>
      <c r="MJX44" s="377"/>
      <c r="MJY44" s="377"/>
      <c r="MJZ44" s="377"/>
      <c r="MKA44" s="377"/>
      <c r="MKB44" s="377"/>
      <c r="MKC44" s="377"/>
      <c r="MKD44" s="377"/>
      <c r="MKE44" s="377"/>
      <c r="MKF44" s="377"/>
      <c r="MKG44" s="377"/>
      <c r="MKH44" s="377"/>
      <c r="MKI44" s="377"/>
      <c r="MKJ44" s="377"/>
      <c r="MKK44" s="377"/>
      <c r="MKL44" s="377"/>
      <c r="MKM44" s="377"/>
      <c r="MKN44" s="377"/>
      <c r="MKO44" s="377"/>
      <c r="MKP44" s="377"/>
      <c r="MKQ44" s="377"/>
      <c r="MKR44" s="377"/>
      <c r="MKS44" s="377"/>
      <c r="MKT44" s="377"/>
      <c r="MKU44" s="377"/>
      <c r="MKV44" s="377"/>
      <c r="MKW44" s="377"/>
      <c r="MKX44" s="377"/>
      <c r="MKY44" s="377"/>
      <c r="MKZ44" s="377"/>
      <c r="MLA44" s="377"/>
      <c r="MLB44" s="377"/>
      <c r="MLC44" s="377"/>
      <c r="MLD44" s="377"/>
      <c r="MLE44" s="377"/>
      <c r="MLF44" s="377"/>
      <c r="MLG44" s="377"/>
      <c r="MLH44" s="377"/>
      <c r="MLI44" s="377"/>
      <c r="MLJ44" s="377"/>
      <c r="MLK44" s="377"/>
      <c r="MLL44" s="377"/>
      <c r="MLM44" s="377"/>
      <c r="MLN44" s="377"/>
      <c r="MLO44" s="377"/>
      <c r="MLP44" s="377"/>
      <c r="MLQ44" s="377"/>
      <c r="MLR44" s="377"/>
      <c r="MLS44" s="377"/>
      <c r="MLT44" s="377"/>
      <c r="MLU44" s="377"/>
      <c r="MLV44" s="377"/>
      <c r="MLW44" s="377"/>
      <c r="MLX44" s="377"/>
      <c r="MLY44" s="377"/>
      <c r="MLZ44" s="377"/>
      <c r="MMA44" s="377"/>
      <c r="MMB44" s="377"/>
      <c r="MMC44" s="377"/>
      <c r="MMD44" s="377"/>
      <c r="MME44" s="377"/>
      <c r="MMF44" s="377"/>
      <c r="MMG44" s="377"/>
      <c r="MMH44" s="377"/>
      <c r="MMI44" s="377"/>
      <c r="MMJ44" s="377"/>
      <c r="MMK44" s="377"/>
      <c r="MML44" s="377"/>
      <c r="MMM44" s="377"/>
      <c r="MMN44" s="377"/>
      <c r="MMO44" s="377"/>
      <c r="MMP44" s="377"/>
      <c r="MMQ44" s="377"/>
      <c r="MMR44" s="377"/>
      <c r="MMS44" s="377"/>
      <c r="MMT44" s="377"/>
      <c r="MMU44" s="377"/>
      <c r="MMV44" s="377"/>
      <c r="MMW44" s="377"/>
      <c r="MMX44" s="377"/>
      <c r="MMY44" s="377"/>
      <c r="MMZ44" s="377"/>
      <c r="MNA44" s="377"/>
      <c r="MNB44" s="377"/>
      <c r="MNC44" s="377"/>
      <c r="MND44" s="377"/>
      <c r="MNE44" s="377"/>
      <c r="MNF44" s="377"/>
      <c r="MNG44" s="377"/>
      <c r="MNH44" s="377"/>
      <c r="MNI44" s="377"/>
      <c r="MNJ44" s="377"/>
      <c r="MNK44" s="377"/>
      <c r="MNL44" s="377"/>
      <c r="MNM44" s="377"/>
      <c r="MNN44" s="377"/>
      <c r="MNO44" s="377"/>
      <c r="MNP44" s="377"/>
      <c r="MNQ44" s="377"/>
      <c r="MNR44" s="377"/>
      <c r="MNS44" s="377"/>
      <c r="MNT44" s="377"/>
      <c r="MNU44" s="377"/>
      <c r="MNV44" s="377"/>
      <c r="MNW44" s="377"/>
      <c r="MNX44" s="377"/>
      <c r="MNY44" s="377"/>
      <c r="MNZ44" s="377"/>
      <c r="MOA44" s="377"/>
      <c r="MOB44" s="377"/>
      <c r="MOC44" s="377"/>
      <c r="MOD44" s="377"/>
      <c r="MOE44" s="377"/>
      <c r="MOF44" s="377"/>
      <c r="MOG44" s="377"/>
      <c r="MOH44" s="377"/>
      <c r="MOI44" s="377"/>
      <c r="MOJ44" s="377"/>
      <c r="MOK44" s="377"/>
      <c r="MOL44" s="377"/>
      <c r="MOM44" s="377"/>
      <c r="MON44" s="377"/>
      <c r="MOO44" s="377"/>
      <c r="MOP44" s="377"/>
      <c r="MOQ44" s="377"/>
      <c r="MOR44" s="377"/>
      <c r="MOS44" s="377"/>
      <c r="MOT44" s="377"/>
      <c r="MOU44" s="377"/>
      <c r="MOV44" s="377"/>
      <c r="MOW44" s="377"/>
      <c r="MOX44" s="377"/>
      <c r="MOY44" s="377"/>
      <c r="MOZ44" s="377"/>
      <c r="MPA44" s="377"/>
      <c r="MPB44" s="377"/>
      <c r="MPC44" s="377"/>
      <c r="MPD44" s="377"/>
      <c r="MPE44" s="377"/>
      <c r="MPF44" s="377"/>
      <c r="MPG44" s="377"/>
      <c r="MPH44" s="377"/>
      <c r="MPI44" s="377"/>
      <c r="MPJ44" s="377"/>
      <c r="MPK44" s="377"/>
      <c r="MPL44" s="377"/>
      <c r="MPM44" s="377"/>
      <c r="MPN44" s="377"/>
      <c r="MPO44" s="377"/>
      <c r="MPP44" s="377"/>
      <c r="MPQ44" s="377"/>
      <c r="MPR44" s="377"/>
      <c r="MPS44" s="377"/>
      <c r="MPT44" s="377"/>
      <c r="MPU44" s="377"/>
      <c r="MPV44" s="377"/>
      <c r="MPW44" s="377"/>
      <c r="MPX44" s="377"/>
      <c r="MPY44" s="377"/>
      <c r="MPZ44" s="377"/>
      <c r="MQA44" s="377"/>
      <c r="MQB44" s="377"/>
      <c r="MQC44" s="377"/>
      <c r="MQD44" s="377"/>
      <c r="MQE44" s="377"/>
      <c r="MQF44" s="377"/>
      <c r="MQG44" s="377"/>
      <c r="MQH44" s="377"/>
      <c r="MQI44" s="377"/>
      <c r="MQJ44" s="377"/>
      <c r="MQK44" s="377"/>
      <c r="MQL44" s="377"/>
      <c r="MQM44" s="377"/>
      <c r="MQN44" s="377"/>
      <c r="MQO44" s="377"/>
      <c r="MQP44" s="377"/>
      <c r="MQQ44" s="377"/>
      <c r="MQR44" s="377"/>
      <c r="MQS44" s="377"/>
      <c r="MQT44" s="377"/>
      <c r="MQU44" s="377"/>
      <c r="MQV44" s="377"/>
      <c r="MQW44" s="377"/>
      <c r="MQX44" s="377"/>
      <c r="MQY44" s="377"/>
      <c r="MQZ44" s="377"/>
      <c r="MRA44" s="377"/>
      <c r="MRB44" s="377"/>
      <c r="MRC44" s="377"/>
      <c r="MRD44" s="377"/>
      <c r="MRE44" s="377"/>
      <c r="MRF44" s="377"/>
      <c r="MRG44" s="377"/>
      <c r="MRH44" s="377"/>
      <c r="MRI44" s="377"/>
      <c r="MRJ44" s="377"/>
      <c r="MRK44" s="377"/>
      <c r="MRL44" s="377"/>
      <c r="MRM44" s="377"/>
      <c r="MRN44" s="377"/>
      <c r="MRO44" s="377"/>
      <c r="MRP44" s="377"/>
      <c r="MRQ44" s="377"/>
      <c r="MRR44" s="377"/>
      <c r="MRS44" s="377"/>
      <c r="MRT44" s="377"/>
      <c r="MRU44" s="377"/>
      <c r="MRV44" s="377"/>
      <c r="MRW44" s="377"/>
      <c r="MRX44" s="377"/>
      <c r="MRY44" s="377"/>
      <c r="MRZ44" s="377"/>
      <c r="MSA44" s="377"/>
      <c r="MSB44" s="377"/>
      <c r="MSC44" s="377"/>
      <c r="MSD44" s="377"/>
      <c r="MSE44" s="377"/>
      <c r="MSF44" s="377"/>
      <c r="MSG44" s="377"/>
      <c r="MSH44" s="377"/>
      <c r="MSI44" s="377"/>
      <c r="MSJ44" s="377"/>
      <c r="MSK44" s="377"/>
      <c r="MSL44" s="377"/>
      <c r="MSM44" s="377"/>
      <c r="MSN44" s="377"/>
      <c r="MSO44" s="377"/>
      <c r="MSP44" s="377"/>
      <c r="MSQ44" s="377"/>
      <c r="MSR44" s="377"/>
      <c r="MSS44" s="377"/>
      <c r="MST44" s="377"/>
      <c r="MSU44" s="377"/>
      <c r="MSV44" s="377"/>
      <c r="MSW44" s="377"/>
      <c r="MSX44" s="377"/>
      <c r="MSY44" s="377"/>
      <c r="MSZ44" s="377"/>
      <c r="MTA44" s="377"/>
      <c r="MTB44" s="377"/>
      <c r="MTC44" s="377"/>
      <c r="MTD44" s="377"/>
      <c r="MTE44" s="377"/>
      <c r="MTF44" s="377"/>
      <c r="MTG44" s="377"/>
      <c r="MTH44" s="377"/>
      <c r="MTI44" s="377"/>
      <c r="MTJ44" s="377"/>
      <c r="MTK44" s="377"/>
      <c r="MTL44" s="377"/>
      <c r="MTM44" s="377"/>
      <c r="MTN44" s="377"/>
      <c r="MTO44" s="377"/>
      <c r="MTP44" s="377"/>
      <c r="MTQ44" s="377"/>
      <c r="MTR44" s="377"/>
      <c r="MTS44" s="377"/>
      <c r="MTT44" s="377"/>
      <c r="MTU44" s="377"/>
      <c r="MTV44" s="377"/>
      <c r="MTW44" s="377"/>
      <c r="MTX44" s="377"/>
      <c r="MTY44" s="377"/>
      <c r="MTZ44" s="377"/>
      <c r="MUA44" s="377"/>
      <c r="MUB44" s="377"/>
      <c r="MUC44" s="377"/>
      <c r="MUD44" s="377"/>
      <c r="MUE44" s="377"/>
      <c r="MUF44" s="377"/>
      <c r="MUG44" s="377"/>
      <c r="MUH44" s="377"/>
      <c r="MUI44" s="377"/>
      <c r="MUJ44" s="377"/>
      <c r="MUK44" s="377"/>
      <c r="MUL44" s="377"/>
      <c r="MUM44" s="377"/>
      <c r="MUN44" s="377"/>
      <c r="MUO44" s="377"/>
      <c r="MUP44" s="377"/>
      <c r="MUQ44" s="377"/>
      <c r="MUR44" s="377"/>
      <c r="MUS44" s="377"/>
      <c r="MUT44" s="377"/>
      <c r="MUU44" s="377"/>
      <c r="MUV44" s="377"/>
      <c r="MUW44" s="377"/>
      <c r="MUX44" s="377"/>
      <c r="MUY44" s="377"/>
      <c r="MUZ44" s="377"/>
      <c r="MVA44" s="377"/>
      <c r="MVB44" s="377"/>
      <c r="MVC44" s="377"/>
      <c r="MVD44" s="377"/>
      <c r="MVE44" s="377"/>
      <c r="MVF44" s="377"/>
      <c r="MVG44" s="377"/>
      <c r="MVH44" s="377"/>
      <c r="MVI44" s="377"/>
      <c r="MVJ44" s="377"/>
      <c r="MVK44" s="377"/>
      <c r="MVL44" s="377"/>
      <c r="MVM44" s="377"/>
      <c r="MVN44" s="377"/>
      <c r="MVO44" s="377"/>
      <c r="MVP44" s="377"/>
      <c r="MVQ44" s="377"/>
      <c r="MVR44" s="377"/>
      <c r="MVS44" s="377"/>
      <c r="MVT44" s="377"/>
      <c r="MVU44" s="377"/>
      <c r="MVV44" s="377"/>
      <c r="MVW44" s="377"/>
      <c r="MVX44" s="377"/>
      <c r="MVY44" s="377"/>
      <c r="MVZ44" s="377"/>
      <c r="MWA44" s="377"/>
      <c r="MWB44" s="377"/>
      <c r="MWC44" s="377"/>
      <c r="MWD44" s="377"/>
      <c r="MWE44" s="377"/>
      <c r="MWF44" s="377"/>
      <c r="MWG44" s="377"/>
      <c r="MWH44" s="377"/>
      <c r="MWI44" s="377"/>
      <c r="MWJ44" s="377"/>
      <c r="MWK44" s="377"/>
      <c r="MWL44" s="377"/>
      <c r="MWM44" s="377"/>
      <c r="MWN44" s="377"/>
      <c r="MWO44" s="377"/>
      <c r="MWP44" s="377"/>
      <c r="MWQ44" s="377"/>
      <c r="MWR44" s="377"/>
      <c r="MWS44" s="377"/>
      <c r="MWT44" s="377"/>
      <c r="MWU44" s="377"/>
      <c r="MWV44" s="377"/>
      <c r="MWW44" s="377"/>
      <c r="MWX44" s="377"/>
      <c r="MWY44" s="377"/>
      <c r="MWZ44" s="377"/>
      <c r="MXA44" s="377"/>
      <c r="MXB44" s="377"/>
      <c r="MXC44" s="377"/>
      <c r="MXD44" s="377"/>
      <c r="MXE44" s="377"/>
      <c r="MXF44" s="377"/>
      <c r="MXG44" s="377"/>
      <c r="MXH44" s="377"/>
      <c r="MXI44" s="377"/>
      <c r="MXJ44" s="377"/>
      <c r="MXK44" s="377"/>
      <c r="MXL44" s="377"/>
      <c r="MXM44" s="377"/>
      <c r="MXN44" s="377"/>
      <c r="MXO44" s="377"/>
      <c r="MXP44" s="377"/>
      <c r="MXQ44" s="377"/>
      <c r="MXR44" s="377"/>
      <c r="MXS44" s="377"/>
      <c r="MXT44" s="377"/>
      <c r="MXU44" s="377"/>
      <c r="MXV44" s="377"/>
      <c r="MXW44" s="377"/>
      <c r="MXX44" s="377"/>
      <c r="MXY44" s="377"/>
      <c r="MXZ44" s="377"/>
      <c r="MYA44" s="377"/>
      <c r="MYB44" s="377"/>
      <c r="MYC44" s="377"/>
      <c r="MYD44" s="377"/>
      <c r="MYE44" s="377"/>
      <c r="MYF44" s="377"/>
      <c r="MYG44" s="377"/>
      <c r="MYH44" s="377"/>
      <c r="MYI44" s="377"/>
      <c r="MYJ44" s="377"/>
      <c r="MYK44" s="377"/>
      <c r="MYL44" s="377"/>
      <c r="MYM44" s="377"/>
      <c r="MYN44" s="377"/>
      <c r="MYO44" s="377"/>
      <c r="MYP44" s="377"/>
      <c r="MYQ44" s="377"/>
      <c r="MYR44" s="377"/>
      <c r="MYS44" s="377"/>
      <c r="MYT44" s="377"/>
      <c r="MYU44" s="377"/>
      <c r="MYV44" s="377"/>
      <c r="MYW44" s="377"/>
      <c r="MYX44" s="377"/>
      <c r="MYY44" s="377"/>
      <c r="MYZ44" s="377"/>
      <c r="MZA44" s="377"/>
      <c r="MZB44" s="377"/>
      <c r="MZC44" s="377"/>
      <c r="MZD44" s="377"/>
      <c r="MZE44" s="377"/>
      <c r="MZF44" s="377"/>
      <c r="MZG44" s="377"/>
      <c r="MZH44" s="377"/>
      <c r="MZI44" s="377"/>
      <c r="MZJ44" s="377"/>
      <c r="MZK44" s="377"/>
      <c r="MZL44" s="377"/>
      <c r="MZM44" s="377"/>
      <c r="MZN44" s="377"/>
      <c r="MZO44" s="377"/>
      <c r="MZP44" s="377"/>
      <c r="MZQ44" s="377"/>
      <c r="MZR44" s="377"/>
      <c r="MZS44" s="377"/>
      <c r="MZT44" s="377"/>
      <c r="MZU44" s="377"/>
      <c r="MZV44" s="377"/>
      <c r="MZW44" s="377"/>
      <c r="MZX44" s="377"/>
      <c r="MZY44" s="377"/>
      <c r="MZZ44" s="377"/>
      <c r="NAA44" s="377"/>
      <c r="NAB44" s="377"/>
      <c r="NAC44" s="377"/>
      <c r="NAD44" s="377"/>
      <c r="NAE44" s="377"/>
      <c r="NAF44" s="377"/>
      <c r="NAG44" s="377"/>
      <c r="NAH44" s="377"/>
      <c r="NAI44" s="377"/>
      <c r="NAJ44" s="377"/>
      <c r="NAK44" s="377"/>
      <c r="NAL44" s="377"/>
      <c r="NAM44" s="377"/>
      <c r="NAN44" s="377"/>
      <c r="NAO44" s="377"/>
      <c r="NAP44" s="377"/>
      <c r="NAQ44" s="377"/>
      <c r="NAR44" s="377"/>
      <c r="NAS44" s="377"/>
      <c r="NAT44" s="377"/>
      <c r="NAU44" s="377"/>
      <c r="NAV44" s="377"/>
      <c r="NAW44" s="377"/>
      <c r="NAX44" s="377"/>
      <c r="NAY44" s="377"/>
      <c r="NAZ44" s="377"/>
      <c r="NBA44" s="377"/>
      <c r="NBB44" s="377"/>
      <c r="NBC44" s="377"/>
      <c r="NBD44" s="377"/>
      <c r="NBE44" s="377"/>
      <c r="NBF44" s="377"/>
      <c r="NBG44" s="377"/>
      <c r="NBH44" s="377"/>
      <c r="NBI44" s="377"/>
      <c r="NBJ44" s="377"/>
      <c r="NBK44" s="377"/>
      <c r="NBL44" s="377"/>
      <c r="NBM44" s="377"/>
      <c r="NBN44" s="377"/>
      <c r="NBO44" s="377"/>
      <c r="NBP44" s="377"/>
      <c r="NBQ44" s="377"/>
      <c r="NBR44" s="377"/>
      <c r="NBS44" s="377"/>
      <c r="NBT44" s="377"/>
      <c r="NBU44" s="377"/>
      <c r="NBV44" s="377"/>
      <c r="NBW44" s="377"/>
      <c r="NBX44" s="377"/>
      <c r="NBY44" s="377"/>
      <c r="NBZ44" s="377"/>
      <c r="NCA44" s="377"/>
      <c r="NCB44" s="377"/>
      <c r="NCC44" s="377"/>
      <c r="NCD44" s="377"/>
      <c r="NCE44" s="377"/>
      <c r="NCF44" s="377"/>
      <c r="NCG44" s="377"/>
      <c r="NCH44" s="377"/>
      <c r="NCI44" s="377"/>
      <c r="NCJ44" s="377"/>
      <c r="NCK44" s="377"/>
      <c r="NCL44" s="377"/>
      <c r="NCM44" s="377"/>
      <c r="NCN44" s="377"/>
      <c r="NCO44" s="377"/>
      <c r="NCP44" s="377"/>
      <c r="NCQ44" s="377"/>
      <c r="NCR44" s="377"/>
      <c r="NCS44" s="377"/>
      <c r="NCT44" s="377"/>
      <c r="NCU44" s="377"/>
      <c r="NCV44" s="377"/>
      <c r="NCW44" s="377"/>
      <c r="NCX44" s="377"/>
      <c r="NCY44" s="377"/>
      <c r="NCZ44" s="377"/>
      <c r="NDA44" s="377"/>
      <c r="NDB44" s="377"/>
      <c r="NDC44" s="377"/>
      <c r="NDD44" s="377"/>
      <c r="NDE44" s="377"/>
      <c r="NDF44" s="377"/>
      <c r="NDG44" s="377"/>
      <c r="NDH44" s="377"/>
      <c r="NDI44" s="377"/>
      <c r="NDJ44" s="377"/>
      <c r="NDK44" s="377"/>
      <c r="NDL44" s="377"/>
      <c r="NDM44" s="377"/>
      <c r="NDN44" s="377"/>
      <c r="NDO44" s="377"/>
      <c r="NDP44" s="377"/>
      <c r="NDQ44" s="377"/>
      <c r="NDR44" s="377"/>
      <c r="NDS44" s="377"/>
      <c r="NDT44" s="377"/>
      <c r="NDU44" s="377"/>
      <c r="NDV44" s="377"/>
      <c r="NDW44" s="377"/>
      <c r="NDX44" s="377"/>
      <c r="NDY44" s="377"/>
      <c r="NDZ44" s="377"/>
      <c r="NEA44" s="377"/>
      <c r="NEB44" s="377"/>
      <c r="NEC44" s="377"/>
      <c r="NED44" s="377"/>
      <c r="NEE44" s="377"/>
      <c r="NEF44" s="377"/>
      <c r="NEG44" s="377"/>
      <c r="NEH44" s="377"/>
      <c r="NEI44" s="377"/>
      <c r="NEJ44" s="377"/>
      <c r="NEK44" s="377"/>
      <c r="NEL44" s="377"/>
      <c r="NEM44" s="377"/>
      <c r="NEN44" s="377"/>
      <c r="NEO44" s="377"/>
      <c r="NEP44" s="377"/>
      <c r="NEQ44" s="377"/>
      <c r="NER44" s="377"/>
      <c r="NES44" s="377"/>
      <c r="NET44" s="377"/>
      <c r="NEU44" s="377"/>
      <c r="NEV44" s="377"/>
      <c r="NEW44" s="377"/>
      <c r="NEX44" s="377"/>
      <c r="NEY44" s="377"/>
      <c r="NEZ44" s="377"/>
      <c r="NFA44" s="377"/>
      <c r="NFB44" s="377"/>
      <c r="NFC44" s="377"/>
      <c r="NFD44" s="377"/>
      <c r="NFE44" s="377"/>
      <c r="NFF44" s="377"/>
      <c r="NFG44" s="377"/>
      <c r="NFH44" s="377"/>
      <c r="NFI44" s="377"/>
      <c r="NFJ44" s="377"/>
      <c r="NFK44" s="377"/>
      <c r="NFL44" s="377"/>
      <c r="NFM44" s="377"/>
      <c r="NFN44" s="377"/>
      <c r="NFO44" s="377"/>
      <c r="NFP44" s="377"/>
      <c r="NFQ44" s="377"/>
      <c r="NFR44" s="377"/>
      <c r="NFS44" s="377"/>
      <c r="NFT44" s="377"/>
      <c r="NFU44" s="377"/>
      <c r="NFV44" s="377"/>
      <c r="NFW44" s="377"/>
      <c r="NFX44" s="377"/>
      <c r="NFY44" s="377"/>
      <c r="NFZ44" s="377"/>
      <c r="NGA44" s="377"/>
      <c r="NGB44" s="377"/>
      <c r="NGC44" s="377"/>
      <c r="NGD44" s="377"/>
      <c r="NGE44" s="377"/>
      <c r="NGF44" s="377"/>
      <c r="NGG44" s="377"/>
      <c r="NGH44" s="377"/>
      <c r="NGI44" s="377"/>
      <c r="NGJ44" s="377"/>
      <c r="NGK44" s="377"/>
      <c r="NGL44" s="377"/>
      <c r="NGM44" s="377"/>
      <c r="NGN44" s="377"/>
      <c r="NGO44" s="377"/>
      <c r="NGP44" s="377"/>
      <c r="NGQ44" s="377"/>
      <c r="NGR44" s="377"/>
      <c r="NGS44" s="377"/>
      <c r="NGT44" s="377"/>
      <c r="NGU44" s="377"/>
      <c r="NGV44" s="377"/>
      <c r="NGW44" s="377"/>
      <c r="NGX44" s="377"/>
      <c r="NGY44" s="377"/>
      <c r="NGZ44" s="377"/>
      <c r="NHA44" s="377"/>
      <c r="NHB44" s="377"/>
      <c r="NHC44" s="377"/>
      <c r="NHD44" s="377"/>
      <c r="NHE44" s="377"/>
      <c r="NHF44" s="377"/>
      <c r="NHG44" s="377"/>
      <c r="NHH44" s="377"/>
      <c r="NHI44" s="377"/>
      <c r="NHJ44" s="377"/>
      <c r="NHK44" s="377"/>
      <c r="NHL44" s="377"/>
      <c r="NHM44" s="377"/>
      <c r="NHN44" s="377"/>
      <c r="NHO44" s="377"/>
      <c r="NHP44" s="377"/>
      <c r="NHQ44" s="377"/>
      <c r="NHR44" s="377"/>
      <c r="NHS44" s="377"/>
      <c r="NHT44" s="377"/>
      <c r="NHU44" s="377"/>
      <c r="NHV44" s="377"/>
      <c r="NHW44" s="377"/>
      <c r="NHX44" s="377"/>
      <c r="NHY44" s="377"/>
      <c r="NHZ44" s="377"/>
      <c r="NIA44" s="377"/>
      <c r="NIB44" s="377"/>
      <c r="NIC44" s="377"/>
      <c r="NID44" s="377"/>
      <c r="NIE44" s="377"/>
      <c r="NIF44" s="377"/>
      <c r="NIG44" s="377"/>
      <c r="NIH44" s="377"/>
      <c r="NII44" s="377"/>
      <c r="NIJ44" s="377"/>
      <c r="NIK44" s="377"/>
      <c r="NIL44" s="377"/>
      <c r="NIM44" s="377"/>
      <c r="NIN44" s="377"/>
      <c r="NIO44" s="377"/>
      <c r="NIP44" s="377"/>
      <c r="NIQ44" s="377"/>
      <c r="NIR44" s="377"/>
      <c r="NIS44" s="377"/>
      <c r="NIT44" s="377"/>
      <c r="NIU44" s="377"/>
      <c r="NIV44" s="377"/>
      <c r="NIW44" s="377"/>
      <c r="NIX44" s="377"/>
      <c r="NIY44" s="377"/>
      <c r="NIZ44" s="377"/>
      <c r="NJA44" s="377"/>
      <c r="NJB44" s="377"/>
      <c r="NJC44" s="377"/>
      <c r="NJD44" s="377"/>
      <c r="NJE44" s="377"/>
      <c r="NJF44" s="377"/>
      <c r="NJG44" s="377"/>
      <c r="NJH44" s="377"/>
      <c r="NJI44" s="377"/>
      <c r="NJJ44" s="377"/>
      <c r="NJK44" s="377"/>
      <c r="NJL44" s="377"/>
      <c r="NJM44" s="377"/>
      <c r="NJN44" s="377"/>
      <c r="NJO44" s="377"/>
      <c r="NJP44" s="377"/>
      <c r="NJQ44" s="377"/>
      <c r="NJR44" s="377"/>
      <c r="NJS44" s="377"/>
      <c r="NJT44" s="377"/>
      <c r="NJU44" s="377"/>
      <c r="NJV44" s="377"/>
      <c r="NJW44" s="377"/>
      <c r="NJX44" s="377"/>
      <c r="NJY44" s="377"/>
      <c r="NJZ44" s="377"/>
      <c r="NKA44" s="377"/>
      <c r="NKB44" s="377"/>
      <c r="NKC44" s="377"/>
      <c r="NKD44" s="377"/>
      <c r="NKE44" s="377"/>
      <c r="NKF44" s="377"/>
      <c r="NKG44" s="377"/>
      <c r="NKH44" s="377"/>
      <c r="NKI44" s="377"/>
      <c r="NKJ44" s="377"/>
      <c r="NKK44" s="377"/>
      <c r="NKL44" s="377"/>
      <c r="NKM44" s="377"/>
      <c r="NKN44" s="377"/>
      <c r="NKO44" s="377"/>
      <c r="NKP44" s="377"/>
      <c r="NKQ44" s="377"/>
      <c r="NKR44" s="377"/>
      <c r="NKS44" s="377"/>
      <c r="NKT44" s="377"/>
      <c r="NKU44" s="377"/>
      <c r="NKV44" s="377"/>
      <c r="NKW44" s="377"/>
      <c r="NKX44" s="377"/>
      <c r="NKY44" s="377"/>
      <c r="NKZ44" s="377"/>
      <c r="NLA44" s="377"/>
      <c r="NLB44" s="377"/>
      <c r="NLC44" s="377"/>
      <c r="NLD44" s="377"/>
      <c r="NLE44" s="377"/>
      <c r="NLF44" s="377"/>
      <c r="NLG44" s="377"/>
      <c r="NLH44" s="377"/>
      <c r="NLI44" s="377"/>
      <c r="NLJ44" s="377"/>
      <c r="NLK44" s="377"/>
      <c r="NLL44" s="377"/>
      <c r="NLM44" s="377"/>
      <c r="NLN44" s="377"/>
      <c r="NLO44" s="377"/>
      <c r="NLP44" s="377"/>
      <c r="NLQ44" s="377"/>
      <c r="NLR44" s="377"/>
      <c r="NLS44" s="377"/>
      <c r="NLT44" s="377"/>
      <c r="NLU44" s="377"/>
      <c r="NLV44" s="377"/>
      <c r="NLW44" s="377"/>
      <c r="NLX44" s="377"/>
      <c r="NLY44" s="377"/>
      <c r="NLZ44" s="377"/>
      <c r="NMA44" s="377"/>
      <c r="NMB44" s="377"/>
      <c r="NMC44" s="377"/>
      <c r="NMD44" s="377"/>
      <c r="NME44" s="377"/>
      <c r="NMF44" s="377"/>
      <c r="NMG44" s="377"/>
      <c r="NMH44" s="377"/>
      <c r="NMI44" s="377"/>
      <c r="NMJ44" s="377"/>
      <c r="NMK44" s="377"/>
      <c r="NML44" s="377"/>
      <c r="NMM44" s="377"/>
      <c r="NMN44" s="377"/>
      <c r="NMO44" s="377"/>
      <c r="NMP44" s="377"/>
      <c r="NMQ44" s="377"/>
      <c r="NMR44" s="377"/>
      <c r="NMS44" s="377"/>
      <c r="NMT44" s="377"/>
      <c r="NMU44" s="377"/>
      <c r="NMV44" s="377"/>
      <c r="NMW44" s="377"/>
      <c r="NMX44" s="377"/>
      <c r="NMY44" s="377"/>
      <c r="NMZ44" s="377"/>
      <c r="NNA44" s="377"/>
      <c r="NNB44" s="377"/>
      <c r="NNC44" s="377"/>
      <c r="NND44" s="377"/>
      <c r="NNE44" s="377"/>
      <c r="NNF44" s="377"/>
      <c r="NNG44" s="377"/>
      <c r="NNH44" s="377"/>
      <c r="NNI44" s="377"/>
      <c r="NNJ44" s="377"/>
      <c r="NNK44" s="377"/>
      <c r="NNL44" s="377"/>
      <c r="NNM44" s="377"/>
      <c r="NNN44" s="377"/>
      <c r="NNO44" s="377"/>
      <c r="NNP44" s="377"/>
      <c r="NNQ44" s="377"/>
      <c r="NNR44" s="377"/>
      <c r="NNS44" s="377"/>
      <c r="NNT44" s="377"/>
      <c r="NNU44" s="377"/>
      <c r="NNV44" s="377"/>
      <c r="NNW44" s="377"/>
      <c r="NNX44" s="377"/>
      <c r="NNY44" s="377"/>
      <c r="NNZ44" s="377"/>
      <c r="NOA44" s="377"/>
      <c r="NOB44" s="377"/>
      <c r="NOC44" s="377"/>
      <c r="NOD44" s="377"/>
      <c r="NOE44" s="377"/>
      <c r="NOF44" s="377"/>
      <c r="NOG44" s="377"/>
      <c r="NOH44" s="377"/>
      <c r="NOI44" s="377"/>
      <c r="NOJ44" s="377"/>
      <c r="NOK44" s="377"/>
      <c r="NOL44" s="377"/>
      <c r="NOM44" s="377"/>
      <c r="NON44" s="377"/>
      <c r="NOO44" s="377"/>
      <c r="NOP44" s="377"/>
      <c r="NOQ44" s="377"/>
      <c r="NOR44" s="377"/>
      <c r="NOS44" s="377"/>
      <c r="NOT44" s="377"/>
      <c r="NOU44" s="377"/>
      <c r="NOV44" s="377"/>
      <c r="NOW44" s="377"/>
      <c r="NOX44" s="377"/>
      <c r="NOY44" s="377"/>
      <c r="NOZ44" s="377"/>
      <c r="NPA44" s="377"/>
      <c r="NPB44" s="377"/>
      <c r="NPC44" s="377"/>
      <c r="NPD44" s="377"/>
      <c r="NPE44" s="377"/>
      <c r="NPF44" s="377"/>
      <c r="NPG44" s="377"/>
      <c r="NPH44" s="377"/>
      <c r="NPI44" s="377"/>
      <c r="NPJ44" s="377"/>
      <c r="NPK44" s="377"/>
      <c r="NPL44" s="377"/>
      <c r="NPM44" s="377"/>
      <c r="NPN44" s="377"/>
      <c r="NPO44" s="377"/>
      <c r="NPP44" s="377"/>
      <c r="NPQ44" s="377"/>
      <c r="NPR44" s="377"/>
      <c r="NPS44" s="377"/>
      <c r="NPT44" s="377"/>
      <c r="NPU44" s="377"/>
      <c r="NPV44" s="377"/>
      <c r="NPW44" s="377"/>
      <c r="NPX44" s="377"/>
      <c r="NPY44" s="377"/>
      <c r="NPZ44" s="377"/>
      <c r="NQA44" s="377"/>
      <c r="NQB44" s="377"/>
      <c r="NQC44" s="377"/>
      <c r="NQD44" s="377"/>
      <c r="NQE44" s="377"/>
      <c r="NQF44" s="377"/>
      <c r="NQG44" s="377"/>
      <c r="NQH44" s="377"/>
      <c r="NQI44" s="377"/>
      <c r="NQJ44" s="377"/>
      <c r="NQK44" s="377"/>
      <c r="NQL44" s="377"/>
      <c r="NQM44" s="377"/>
      <c r="NQN44" s="377"/>
      <c r="NQO44" s="377"/>
      <c r="NQP44" s="377"/>
      <c r="NQQ44" s="377"/>
      <c r="NQR44" s="377"/>
      <c r="NQS44" s="377"/>
      <c r="NQT44" s="377"/>
      <c r="NQU44" s="377"/>
      <c r="NQV44" s="377"/>
      <c r="NQW44" s="377"/>
      <c r="NQX44" s="377"/>
      <c r="NQY44" s="377"/>
      <c r="NQZ44" s="377"/>
      <c r="NRA44" s="377"/>
      <c r="NRB44" s="377"/>
      <c r="NRC44" s="377"/>
      <c r="NRD44" s="377"/>
      <c r="NRE44" s="377"/>
      <c r="NRF44" s="377"/>
      <c r="NRG44" s="377"/>
      <c r="NRH44" s="377"/>
      <c r="NRI44" s="377"/>
      <c r="NRJ44" s="377"/>
      <c r="NRK44" s="377"/>
      <c r="NRL44" s="377"/>
      <c r="NRM44" s="377"/>
      <c r="NRN44" s="377"/>
      <c r="NRO44" s="377"/>
      <c r="NRP44" s="377"/>
      <c r="NRQ44" s="377"/>
      <c r="NRR44" s="377"/>
      <c r="NRS44" s="377"/>
      <c r="NRT44" s="377"/>
      <c r="NRU44" s="377"/>
      <c r="NRV44" s="377"/>
      <c r="NRW44" s="377"/>
      <c r="NRX44" s="377"/>
      <c r="NRY44" s="377"/>
      <c r="NRZ44" s="377"/>
      <c r="NSA44" s="377"/>
      <c r="NSB44" s="377"/>
      <c r="NSC44" s="377"/>
      <c r="NSD44" s="377"/>
      <c r="NSE44" s="377"/>
      <c r="NSF44" s="377"/>
      <c r="NSG44" s="377"/>
      <c r="NSH44" s="377"/>
      <c r="NSI44" s="377"/>
      <c r="NSJ44" s="377"/>
      <c r="NSK44" s="377"/>
      <c r="NSL44" s="377"/>
      <c r="NSM44" s="377"/>
      <c r="NSN44" s="377"/>
      <c r="NSO44" s="377"/>
      <c r="NSP44" s="377"/>
      <c r="NSQ44" s="377"/>
      <c r="NSR44" s="377"/>
      <c r="NSS44" s="377"/>
      <c r="NST44" s="377"/>
      <c r="NSU44" s="377"/>
      <c r="NSV44" s="377"/>
      <c r="NSW44" s="377"/>
      <c r="NSX44" s="377"/>
      <c r="NSY44" s="377"/>
      <c r="NSZ44" s="377"/>
      <c r="NTA44" s="377"/>
      <c r="NTB44" s="377"/>
      <c r="NTC44" s="377"/>
      <c r="NTD44" s="377"/>
      <c r="NTE44" s="377"/>
      <c r="NTF44" s="377"/>
      <c r="NTG44" s="377"/>
      <c r="NTH44" s="377"/>
      <c r="NTI44" s="377"/>
      <c r="NTJ44" s="377"/>
      <c r="NTK44" s="377"/>
      <c r="NTL44" s="377"/>
      <c r="NTM44" s="377"/>
      <c r="NTN44" s="377"/>
      <c r="NTO44" s="377"/>
      <c r="NTP44" s="377"/>
      <c r="NTQ44" s="377"/>
      <c r="NTR44" s="377"/>
      <c r="NTS44" s="377"/>
      <c r="NTT44" s="377"/>
      <c r="NTU44" s="377"/>
      <c r="NTV44" s="377"/>
      <c r="NTW44" s="377"/>
      <c r="NTX44" s="377"/>
      <c r="NTY44" s="377"/>
      <c r="NTZ44" s="377"/>
      <c r="NUA44" s="377"/>
      <c r="NUB44" s="377"/>
      <c r="NUC44" s="377"/>
      <c r="NUD44" s="377"/>
      <c r="NUE44" s="377"/>
      <c r="NUF44" s="377"/>
      <c r="NUG44" s="377"/>
      <c r="NUH44" s="377"/>
      <c r="NUI44" s="377"/>
      <c r="NUJ44" s="377"/>
      <c r="NUK44" s="377"/>
      <c r="NUL44" s="377"/>
      <c r="NUM44" s="377"/>
      <c r="NUN44" s="377"/>
      <c r="NUO44" s="377"/>
      <c r="NUP44" s="377"/>
      <c r="NUQ44" s="377"/>
      <c r="NUR44" s="377"/>
      <c r="NUS44" s="377"/>
      <c r="NUT44" s="377"/>
      <c r="NUU44" s="377"/>
      <c r="NUV44" s="377"/>
      <c r="NUW44" s="377"/>
      <c r="NUX44" s="377"/>
      <c r="NUY44" s="377"/>
      <c r="NUZ44" s="377"/>
      <c r="NVA44" s="377"/>
      <c r="NVB44" s="377"/>
      <c r="NVC44" s="377"/>
      <c r="NVD44" s="377"/>
      <c r="NVE44" s="377"/>
      <c r="NVF44" s="377"/>
      <c r="NVG44" s="377"/>
      <c r="NVH44" s="377"/>
      <c r="NVI44" s="377"/>
      <c r="NVJ44" s="377"/>
      <c r="NVK44" s="377"/>
      <c r="NVL44" s="377"/>
      <c r="NVM44" s="377"/>
      <c r="NVN44" s="377"/>
      <c r="NVO44" s="377"/>
      <c r="NVP44" s="377"/>
      <c r="NVQ44" s="377"/>
      <c r="NVR44" s="377"/>
      <c r="NVS44" s="377"/>
      <c r="NVT44" s="377"/>
      <c r="NVU44" s="377"/>
      <c r="NVV44" s="377"/>
      <c r="NVW44" s="377"/>
      <c r="NVX44" s="377"/>
      <c r="NVY44" s="377"/>
      <c r="NVZ44" s="377"/>
      <c r="NWA44" s="377"/>
      <c r="NWB44" s="377"/>
      <c r="NWC44" s="377"/>
      <c r="NWD44" s="377"/>
      <c r="NWE44" s="377"/>
      <c r="NWF44" s="377"/>
      <c r="NWG44" s="377"/>
      <c r="NWH44" s="377"/>
      <c r="NWI44" s="377"/>
      <c r="NWJ44" s="377"/>
      <c r="NWK44" s="377"/>
      <c r="NWL44" s="377"/>
      <c r="NWM44" s="377"/>
      <c r="NWN44" s="377"/>
      <c r="NWO44" s="377"/>
      <c r="NWP44" s="377"/>
      <c r="NWQ44" s="377"/>
      <c r="NWR44" s="377"/>
      <c r="NWS44" s="377"/>
      <c r="NWT44" s="377"/>
      <c r="NWU44" s="377"/>
      <c r="NWV44" s="377"/>
      <c r="NWW44" s="377"/>
      <c r="NWX44" s="377"/>
      <c r="NWY44" s="377"/>
      <c r="NWZ44" s="377"/>
      <c r="NXA44" s="377"/>
      <c r="NXB44" s="377"/>
      <c r="NXC44" s="377"/>
      <c r="NXD44" s="377"/>
      <c r="NXE44" s="377"/>
      <c r="NXF44" s="377"/>
      <c r="NXG44" s="377"/>
      <c r="NXH44" s="377"/>
      <c r="NXI44" s="377"/>
      <c r="NXJ44" s="377"/>
      <c r="NXK44" s="377"/>
      <c r="NXL44" s="377"/>
      <c r="NXM44" s="377"/>
      <c r="NXN44" s="377"/>
      <c r="NXO44" s="377"/>
      <c r="NXP44" s="377"/>
      <c r="NXQ44" s="377"/>
      <c r="NXR44" s="377"/>
      <c r="NXS44" s="377"/>
      <c r="NXT44" s="377"/>
      <c r="NXU44" s="377"/>
      <c r="NXV44" s="377"/>
      <c r="NXW44" s="377"/>
      <c r="NXX44" s="377"/>
      <c r="NXY44" s="377"/>
      <c r="NXZ44" s="377"/>
      <c r="NYA44" s="377"/>
      <c r="NYB44" s="377"/>
      <c r="NYC44" s="377"/>
      <c r="NYD44" s="377"/>
      <c r="NYE44" s="377"/>
      <c r="NYF44" s="377"/>
      <c r="NYG44" s="377"/>
      <c r="NYH44" s="377"/>
      <c r="NYI44" s="377"/>
      <c r="NYJ44" s="377"/>
      <c r="NYK44" s="377"/>
      <c r="NYL44" s="377"/>
      <c r="NYM44" s="377"/>
      <c r="NYN44" s="377"/>
      <c r="NYO44" s="377"/>
      <c r="NYP44" s="377"/>
      <c r="NYQ44" s="377"/>
      <c r="NYR44" s="377"/>
      <c r="NYS44" s="377"/>
      <c r="NYT44" s="377"/>
      <c r="NYU44" s="377"/>
      <c r="NYV44" s="377"/>
      <c r="NYW44" s="377"/>
      <c r="NYX44" s="377"/>
      <c r="NYY44" s="377"/>
      <c r="NYZ44" s="377"/>
      <c r="NZA44" s="377"/>
      <c r="NZB44" s="377"/>
      <c r="NZC44" s="377"/>
      <c r="NZD44" s="377"/>
      <c r="NZE44" s="377"/>
      <c r="NZF44" s="377"/>
      <c r="NZG44" s="377"/>
      <c r="NZH44" s="377"/>
      <c r="NZI44" s="377"/>
      <c r="NZJ44" s="377"/>
      <c r="NZK44" s="377"/>
      <c r="NZL44" s="377"/>
      <c r="NZM44" s="377"/>
      <c r="NZN44" s="377"/>
      <c r="NZO44" s="377"/>
      <c r="NZP44" s="377"/>
      <c r="NZQ44" s="377"/>
      <c r="NZR44" s="377"/>
      <c r="NZS44" s="377"/>
      <c r="NZT44" s="377"/>
      <c r="NZU44" s="377"/>
      <c r="NZV44" s="377"/>
      <c r="NZW44" s="377"/>
      <c r="NZX44" s="377"/>
      <c r="NZY44" s="377"/>
      <c r="NZZ44" s="377"/>
      <c r="OAA44" s="377"/>
      <c r="OAB44" s="377"/>
      <c r="OAC44" s="377"/>
      <c r="OAD44" s="377"/>
      <c r="OAE44" s="377"/>
      <c r="OAF44" s="377"/>
      <c r="OAG44" s="377"/>
      <c r="OAH44" s="377"/>
      <c r="OAI44" s="377"/>
      <c r="OAJ44" s="377"/>
      <c r="OAK44" s="377"/>
      <c r="OAL44" s="377"/>
      <c r="OAM44" s="377"/>
      <c r="OAN44" s="377"/>
      <c r="OAO44" s="377"/>
      <c r="OAP44" s="377"/>
      <c r="OAQ44" s="377"/>
      <c r="OAR44" s="377"/>
      <c r="OAS44" s="377"/>
      <c r="OAT44" s="377"/>
      <c r="OAU44" s="377"/>
      <c r="OAV44" s="377"/>
      <c r="OAW44" s="377"/>
      <c r="OAX44" s="377"/>
      <c r="OAY44" s="377"/>
      <c r="OAZ44" s="377"/>
      <c r="OBA44" s="377"/>
      <c r="OBB44" s="377"/>
      <c r="OBC44" s="377"/>
      <c r="OBD44" s="377"/>
      <c r="OBE44" s="377"/>
      <c r="OBF44" s="377"/>
      <c r="OBG44" s="377"/>
      <c r="OBH44" s="377"/>
      <c r="OBI44" s="377"/>
      <c r="OBJ44" s="377"/>
      <c r="OBK44" s="377"/>
      <c r="OBL44" s="377"/>
      <c r="OBM44" s="377"/>
      <c r="OBN44" s="377"/>
      <c r="OBO44" s="377"/>
      <c r="OBP44" s="377"/>
      <c r="OBQ44" s="377"/>
      <c r="OBR44" s="377"/>
      <c r="OBS44" s="377"/>
      <c r="OBT44" s="377"/>
      <c r="OBU44" s="377"/>
      <c r="OBV44" s="377"/>
      <c r="OBW44" s="377"/>
      <c r="OBX44" s="377"/>
      <c r="OBY44" s="377"/>
      <c r="OBZ44" s="377"/>
      <c r="OCA44" s="377"/>
      <c r="OCB44" s="377"/>
      <c r="OCC44" s="377"/>
      <c r="OCD44" s="377"/>
      <c r="OCE44" s="377"/>
      <c r="OCF44" s="377"/>
      <c r="OCG44" s="377"/>
      <c r="OCH44" s="377"/>
      <c r="OCI44" s="377"/>
      <c r="OCJ44" s="377"/>
      <c r="OCK44" s="377"/>
      <c r="OCL44" s="377"/>
      <c r="OCM44" s="377"/>
      <c r="OCN44" s="377"/>
      <c r="OCO44" s="377"/>
      <c r="OCP44" s="377"/>
      <c r="OCQ44" s="377"/>
      <c r="OCR44" s="377"/>
      <c r="OCS44" s="377"/>
      <c r="OCT44" s="377"/>
      <c r="OCU44" s="377"/>
      <c r="OCV44" s="377"/>
      <c r="OCW44" s="377"/>
      <c r="OCX44" s="377"/>
      <c r="OCY44" s="377"/>
      <c r="OCZ44" s="377"/>
      <c r="ODA44" s="377"/>
      <c r="ODB44" s="377"/>
      <c r="ODC44" s="377"/>
      <c r="ODD44" s="377"/>
      <c r="ODE44" s="377"/>
      <c r="ODF44" s="377"/>
      <c r="ODG44" s="377"/>
      <c r="ODH44" s="377"/>
      <c r="ODI44" s="377"/>
      <c r="ODJ44" s="377"/>
      <c r="ODK44" s="377"/>
      <c r="ODL44" s="377"/>
      <c r="ODM44" s="377"/>
      <c r="ODN44" s="377"/>
      <c r="ODO44" s="377"/>
      <c r="ODP44" s="377"/>
      <c r="ODQ44" s="377"/>
      <c r="ODR44" s="377"/>
      <c r="ODS44" s="377"/>
      <c r="ODT44" s="377"/>
      <c r="ODU44" s="377"/>
      <c r="ODV44" s="377"/>
      <c r="ODW44" s="377"/>
      <c r="ODX44" s="377"/>
      <c r="ODY44" s="377"/>
      <c r="ODZ44" s="377"/>
      <c r="OEA44" s="377"/>
      <c r="OEB44" s="377"/>
      <c r="OEC44" s="377"/>
      <c r="OED44" s="377"/>
      <c r="OEE44" s="377"/>
      <c r="OEF44" s="377"/>
      <c r="OEG44" s="377"/>
      <c r="OEH44" s="377"/>
      <c r="OEI44" s="377"/>
      <c r="OEJ44" s="377"/>
      <c r="OEK44" s="377"/>
      <c r="OEL44" s="377"/>
      <c r="OEM44" s="377"/>
      <c r="OEN44" s="377"/>
      <c r="OEO44" s="377"/>
      <c r="OEP44" s="377"/>
      <c r="OEQ44" s="377"/>
      <c r="OER44" s="377"/>
      <c r="OES44" s="377"/>
      <c r="OET44" s="377"/>
      <c r="OEU44" s="377"/>
      <c r="OEV44" s="377"/>
      <c r="OEW44" s="377"/>
      <c r="OEX44" s="377"/>
      <c r="OEY44" s="377"/>
      <c r="OEZ44" s="377"/>
      <c r="OFA44" s="377"/>
      <c r="OFB44" s="377"/>
      <c r="OFC44" s="377"/>
      <c r="OFD44" s="377"/>
      <c r="OFE44" s="377"/>
      <c r="OFF44" s="377"/>
      <c r="OFG44" s="377"/>
      <c r="OFH44" s="377"/>
      <c r="OFI44" s="377"/>
      <c r="OFJ44" s="377"/>
      <c r="OFK44" s="377"/>
      <c r="OFL44" s="377"/>
      <c r="OFM44" s="377"/>
      <c r="OFN44" s="377"/>
      <c r="OFO44" s="377"/>
      <c r="OFP44" s="377"/>
      <c r="OFQ44" s="377"/>
      <c r="OFR44" s="377"/>
      <c r="OFS44" s="377"/>
      <c r="OFT44" s="377"/>
      <c r="OFU44" s="377"/>
      <c r="OFV44" s="377"/>
      <c r="OFW44" s="377"/>
      <c r="OFX44" s="377"/>
      <c r="OFY44" s="377"/>
      <c r="OFZ44" s="377"/>
      <c r="OGA44" s="377"/>
      <c r="OGB44" s="377"/>
      <c r="OGC44" s="377"/>
      <c r="OGD44" s="377"/>
      <c r="OGE44" s="377"/>
      <c r="OGF44" s="377"/>
      <c r="OGG44" s="377"/>
      <c r="OGH44" s="377"/>
      <c r="OGI44" s="377"/>
      <c r="OGJ44" s="377"/>
      <c r="OGK44" s="377"/>
      <c r="OGL44" s="377"/>
      <c r="OGM44" s="377"/>
      <c r="OGN44" s="377"/>
      <c r="OGO44" s="377"/>
      <c r="OGP44" s="377"/>
      <c r="OGQ44" s="377"/>
      <c r="OGR44" s="377"/>
      <c r="OGS44" s="377"/>
      <c r="OGT44" s="377"/>
      <c r="OGU44" s="377"/>
      <c r="OGV44" s="377"/>
      <c r="OGW44" s="377"/>
      <c r="OGX44" s="377"/>
      <c r="OGY44" s="377"/>
      <c r="OGZ44" s="377"/>
      <c r="OHA44" s="377"/>
      <c r="OHB44" s="377"/>
      <c r="OHC44" s="377"/>
      <c r="OHD44" s="377"/>
      <c r="OHE44" s="377"/>
      <c r="OHF44" s="377"/>
      <c r="OHG44" s="377"/>
      <c r="OHH44" s="377"/>
      <c r="OHI44" s="377"/>
      <c r="OHJ44" s="377"/>
      <c r="OHK44" s="377"/>
      <c r="OHL44" s="377"/>
      <c r="OHM44" s="377"/>
      <c r="OHN44" s="377"/>
      <c r="OHO44" s="377"/>
      <c r="OHP44" s="377"/>
      <c r="OHQ44" s="377"/>
      <c r="OHR44" s="377"/>
      <c r="OHS44" s="377"/>
      <c r="OHT44" s="377"/>
      <c r="OHU44" s="377"/>
      <c r="OHV44" s="377"/>
      <c r="OHW44" s="377"/>
      <c r="OHX44" s="377"/>
      <c r="OHY44" s="377"/>
      <c r="OHZ44" s="377"/>
      <c r="OIA44" s="377"/>
      <c r="OIB44" s="377"/>
      <c r="OIC44" s="377"/>
      <c r="OID44" s="377"/>
      <c r="OIE44" s="377"/>
      <c r="OIF44" s="377"/>
      <c r="OIG44" s="377"/>
      <c r="OIH44" s="377"/>
      <c r="OII44" s="377"/>
      <c r="OIJ44" s="377"/>
      <c r="OIK44" s="377"/>
      <c r="OIL44" s="377"/>
      <c r="OIM44" s="377"/>
      <c r="OIN44" s="377"/>
      <c r="OIO44" s="377"/>
      <c r="OIP44" s="377"/>
      <c r="OIQ44" s="377"/>
      <c r="OIR44" s="377"/>
      <c r="OIS44" s="377"/>
      <c r="OIT44" s="377"/>
      <c r="OIU44" s="377"/>
      <c r="OIV44" s="377"/>
      <c r="OIW44" s="377"/>
      <c r="OIX44" s="377"/>
      <c r="OIY44" s="377"/>
      <c r="OIZ44" s="377"/>
      <c r="OJA44" s="377"/>
      <c r="OJB44" s="377"/>
      <c r="OJC44" s="377"/>
      <c r="OJD44" s="377"/>
      <c r="OJE44" s="377"/>
      <c r="OJF44" s="377"/>
      <c r="OJG44" s="377"/>
      <c r="OJH44" s="377"/>
      <c r="OJI44" s="377"/>
      <c r="OJJ44" s="377"/>
      <c r="OJK44" s="377"/>
      <c r="OJL44" s="377"/>
      <c r="OJM44" s="377"/>
      <c r="OJN44" s="377"/>
      <c r="OJO44" s="377"/>
      <c r="OJP44" s="377"/>
      <c r="OJQ44" s="377"/>
      <c r="OJR44" s="377"/>
      <c r="OJS44" s="377"/>
      <c r="OJT44" s="377"/>
      <c r="OJU44" s="377"/>
      <c r="OJV44" s="377"/>
      <c r="OJW44" s="377"/>
      <c r="OJX44" s="377"/>
      <c r="OJY44" s="377"/>
      <c r="OJZ44" s="377"/>
      <c r="OKA44" s="377"/>
      <c r="OKB44" s="377"/>
      <c r="OKC44" s="377"/>
      <c r="OKD44" s="377"/>
      <c r="OKE44" s="377"/>
      <c r="OKF44" s="377"/>
      <c r="OKG44" s="377"/>
      <c r="OKH44" s="377"/>
      <c r="OKI44" s="377"/>
      <c r="OKJ44" s="377"/>
      <c r="OKK44" s="377"/>
      <c r="OKL44" s="377"/>
      <c r="OKM44" s="377"/>
      <c r="OKN44" s="377"/>
      <c r="OKO44" s="377"/>
      <c r="OKP44" s="377"/>
      <c r="OKQ44" s="377"/>
      <c r="OKR44" s="377"/>
      <c r="OKS44" s="377"/>
      <c r="OKT44" s="377"/>
      <c r="OKU44" s="377"/>
      <c r="OKV44" s="377"/>
      <c r="OKW44" s="377"/>
      <c r="OKX44" s="377"/>
      <c r="OKY44" s="377"/>
      <c r="OKZ44" s="377"/>
      <c r="OLA44" s="377"/>
      <c r="OLB44" s="377"/>
      <c r="OLC44" s="377"/>
      <c r="OLD44" s="377"/>
      <c r="OLE44" s="377"/>
      <c r="OLF44" s="377"/>
      <c r="OLG44" s="377"/>
      <c r="OLH44" s="377"/>
      <c r="OLI44" s="377"/>
      <c r="OLJ44" s="377"/>
      <c r="OLK44" s="377"/>
      <c r="OLL44" s="377"/>
      <c r="OLM44" s="377"/>
      <c r="OLN44" s="377"/>
      <c r="OLO44" s="377"/>
      <c r="OLP44" s="377"/>
      <c r="OLQ44" s="377"/>
      <c r="OLR44" s="377"/>
      <c r="OLS44" s="377"/>
      <c r="OLT44" s="377"/>
      <c r="OLU44" s="377"/>
      <c r="OLV44" s="377"/>
      <c r="OLW44" s="377"/>
      <c r="OLX44" s="377"/>
      <c r="OLY44" s="377"/>
      <c r="OLZ44" s="377"/>
      <c r="OMA44" s="377"/>
      <c r="OMB44" s="377"/>
      <c r="OMC44" s="377"/>
      <c r="OMD44" s="377"/>
      <c r="OME44" s="377"/>
      <c r="OMF44" s="377"/>
      <c r="OMG44" s="377"/>
      <c r="OMH44" s="377"/>
      <c r="OMI44" s="377"/>
      <c r="OMJ44" s="377"/>
      <c r="OMK44" s="377"/>
      <c r="OML44" s="377"/>
      <c r="OMM44" s="377"/>
      <c r="OMN44" s="377"/>
      <c r="OMO44" s="377"/>
      <c r="OMP44" s="377"/>
      <c r="OMQ44" s="377"/>
      <c r="OMR44" s="377"/>
      <c r="OMS44" s="377"/>
      <c r="OMT44" s="377"/>
      <c r="OMU44" s="377"/>
      <c r="OMV44" s="377"/>
      <c r="OMW44" s="377"/>
      <c r="OMX44" s="377"/>
      <c r="OMY44" s="377"/>
      <c r="OMZ44" s="377"/>
      <c r="ONA44" s="377"/>
      <c r="ONB44" s="377"/>
      <c r="ONC44" s="377"/>
      <c r="OND44" s="377"/>
      <c r="ONE44" s="377"/>
      <c r="ONF44" s="377"/>
      <c r="ONG44" s="377"/>
      <c r="ONH44" s="377"/>
      <c r="ONI44" s="377"/>
      <c r="ONJ44" s="377"/>
      <c r="ONK44" s="377"/>
      <c r="ONL44" s="377"/>
      <c r="ONM44" s="377"/>
      <c r="ONN44" s="377"/>
      <c r="ONO44" s="377"/>
      <c r="ONP44" s="377"/>
      <c r="ONQ44" s="377"/>
      <c r="ONR44" s="377"/>
      <c r="ONS44" s="377"/>
      <c r="ONT44" s="377"/>
      <c r="ONU44" s="377"/>
      <c r="ONV44" s="377"/>
      <c r="ONW44" s="377"/>
      <c r="ONX44" s="377"/>
      <c r="ONY44" s="377"/>
      <c r="ONZ44" s="377"/>
      <c r="OOA44" s="377"/>
      <c r="OOB44" s="377"/>
      <c r="OOC44" s="377"/>
      <c r="OOD44" s="377"/>
      <c r="OOE44" s="377"/>
      <c r="OOF44" s="377"/>
      <c r="OOG44" s="377"/>
      <c r="OOH44" s="377"/>
      <c r="OOI44" s="377"/>
      <c r="OOJ44" s="377"/>
      <c r="OOK44" s="377"/>
      <c r="OOL44" s="377"/>
      <c r="OOM44" s="377"/>
      <c r="OON44" s="377"/>
      <c r="OOO44" s="377"/>
      <c r="OOP44" s="377"/>
      <c r="OOQ44" s="377"/>
      <c r="OOR44" s="377"/>
      <c r="OOS44" s="377"/>
      <c r="OOT44" s="377"/>
      <c r="OOU44" s="377"/>
      <c r="OOV44" s="377"/>
      <c r="OOW44" s="377"/>
      <c r="OOX44" s="377"/>
      <c r="OOY44" s="377"/>
      <c r="OOZ44" s="377"/>
      <c r="OPA44" s="377"/>
      <c r="OPB44" s="377"/>
      <c r="OPC44" s="377"/>
      <c r="OPD44" s="377"/>
      <c r="OPE44" s="377"/>
      <c r="OPF44" s="377"/>
      <c r="OPG44" s="377"/>
      <c r="OPH44" s="377"/>
      <c r="OPI44" s="377"/>
      <c r="OPJ44" s="377"/>
      <c r="OPK44" s="377"/>
      <c r="OPL44" s="377"/>
      <c r="OPM44" s="377"/>
      <c r="OPN44" s="377"/>
      <c r="OPO44" s="377"/>
      <c r="OPP44" s="377"/>
      <c r="OPQ44" s="377"/>
      <c r="OPR44" s="377"/>
      <c r="OPS44" s="377"/>
      <c r="OPT44" s="377"/>
      <c r="OPU44" s="377"/>
      <c r="OPV44" s="377"/>
      <c r="OPW44" s="377"/>
      <c r="OPX44" s="377"/>
      <c r="OPY44" s="377"/>
      <c r="OPZ44" s="377"/>
      <c r="OQA44" s="377"/>
      <c r="OQB44" s="377"/>
      <c r="OQC44" s="377"/>
      <c r="OQD44" s="377"/>
      <c r="OQE44" s="377"/>
      <c r="OQF44" s="377"/>
      <c r="OQG44" s="377"/>
      <c r="OQH44" s="377"/>
      <c r="OQI44" s="377"/>
      <c r="OQJ44" s="377"/>
      <c r="OQK44" s="377"/>
      <c r="OQL44" s="377"/>
      <c r="OQM44" s="377"/>
      <c r="OQN44" s="377"/>
      <c r="OQO44" s="377"/>
      <c r="OQP44" s="377"/>
      <c r="OQQ44" s="377"/>
      <c r="OQR44" s="377"/>
      <c r="OQS44" s="377"/>
      <c r="OQT44" s="377"/>
      <c r="OQU44" s="377"/>
      <c r="OQV44" s="377"/>
      <c r="OQW44" s="377"/>
      <c r="OQX44" s="377"/>
      <c r="OQY44" s="377"/>
      <c r="OQZ44" s="377"/>
      <c r="ORA44" s="377"/>
      <c r="ORB44" s="377"/>
      <c r="ORC44" s="377"/>
      <c r="ORD44" s="377"/>
      <c r="ORE44" s="377"/>
      <c r="ORF44" s="377"/>
      <c r="ORG44" s="377"/>
      <c r="ORH44" s="377"/>
      <c r="ORI44" s="377"/>
      <c r="ORJ44" s="377"/>
      <c r="ORK44" s="377"/>
      <c r="ORL44" s="377"/>
      <c r="ORM44" s="377"/>
      <c r="ORN44" s="377"/>
      <c r="ORO44" s="377"/>
      <c r="ORP44" s="377"/>
      <c r="ORQ44" s="377"/>
      <c r="ORR44" s="377"/>
      <c r="ORS44" s="377"/>
      <c r="ORT44" s="377"/>
      <c r="ORU44" s="377"/>
      <c r="ORV44" s="377"/>
      <c r="ORW44" s="377"/>
      <c r="ORX44" s="377"/>
      <c r="ORY44" s="377"/>
      <c r="ORZ44" s="377"/>
      <c r="OSA44" s="377"/>
      <c r="OSB44" s="377"/>
      <c r="OSC44" s="377"/>
      <c r="OSD44" s="377"/>
      <c r="OSE44" s="377"/>
      <c r="OSF44" s="377"/>
      <c r="OSG44" s="377"/>
      <c r="OSH44" s="377"/>
      <c r="OSI44" s="377"/>
      <c r="OSJ44" s="377"/>
      <c r="OSK44" s="377"/>
      <c r="OSL44" s="377"/>
      <c r="OSM44" s="377"/>
      <c r="OSN44" s="377"/>
      <c r="OSO44" s="377"/>
      <c r="OSP44" s="377"/>
      <c r="OSQ44" s="377"/>
      <c r="OSR44" s="377"/>
      <c r="OSS44" s="377"/>
      <c r="OST44" s="377"/>
      <c r="OSU44" s="377"/>
      <c r="OSV44" s="377"/>
      <c r="OSW44" s="377"/>
      <c r="OSX44" s="377"/>
      <c r="OSY44" s="377"/>
      <c r="OSZ44" s="377"/>
      <c r="OTA44" s="377"/>
      <c r="OTB44" s="377"/>
      <c r="OTC44" s="377"/>
      <c r="OTD44" s="377"/>
      <c r="OTE44" s="377"/>
      <c r="OTF44" s="377"/>
      <c r="OTG44" s="377"/>
      <c r="OTH44" s="377"/>
      <c r="OTI44" s="377"/>
      <c r="OTJ44" s="377"/>
      <c r="OTK44" s="377"/>
      <c r="OTL44" s="377"/>
      <c r="OTM44" s="377"/>
      <c r="OTN44" s="377"/>
      <c r="OTO44" s="377"/>
      <c r="OTP44" s="377"/>
      <c r="OTQ44" s="377"/>
      <c r="OTR44" s="377"/>
      <c r="OTS44" s="377"/>
      <c r="OTT44" s="377"/>
      <c r="OTU44" s="377"/>
      <c r="OTV44" s="377"/>
      <c r="OTW44" s="377"/>
      <c r="OTX44" s="377"/>
      <c r="OTY44" s="377"/>
      <c r="OTZ44" s="377"/>
      <c r="OUA44" s="377"/>
      <c r="OUB44" s="377"/>
      <c r="OUC44" s="377"/>
      <c r="OUD44" s="377"/>
      <c r="OUE44" s="377"/>
      <c r="OUF44" s="377"/>
      <c r="OUG44" s="377"/>
      <c r="OUH44" s="377"/>
      <c r="OUI44" s="377"/>
      <c r="OUJ44" s="377"/>
      <c r="OUK44" s="377"/>
      <c r="OUL44" s="377"/>
      <c r="OUM44" s="377"/>
      <c r="OUN44" s="377"/>
      <c r="OUO44" s="377"/>
      <c r="OUP44" s="377"/>
      <c r="OUQ44" s="377"/>
      <c r="OUR44" s="377"/>
      <c r="OUS44" s="377"/>
      <c r="OUT44" s="377"/>
      <c r="OUU44" s="377"/>
      <c r="OUV44" s="377"/>
      <c r="OUW44" s="377"/>
      <c r="OUX44" s="377"/>
      <c r="OUY44" s="377"/>
      <c r="OUZ44" s="377"/>
      <c r="OVA44" s="377"/>
      <c r="OVB44" s="377"/>
      <c r="OVC44" s="377"/>
      <c r="OVD44" s="377"/>
      <c r="OVE44" s="377"/>
      <c r="OVF44" s="377"/>
      <c r="OVG44" s="377"/>
      <c r="OVH44" s="377"/>
      <c r="OVI44" s="377"/>
      <c r="OVJ44" s="377"/>
      <c r="OVK44" s="377"/>
      <c r="OVL44" s="377"/>
      <c r="OVM44" s="377"/>
      <c r="OVN44" s="377"/>
      <c r="OVO44" s="377"/>
      <c r="OVP44" s="377"/>
      <c r="OVQ44" s="377"/>
      <c r="OVR44" s="377"/>
      <c r="OVS44" s="377"/>
      <c r="OVT44" s="377"/>
      <c r="OVU44" s="377"/>
      <c r="OVV44" s="377"/>
      <c r="OVW44" s="377"/>
      <c r="OVX44" s="377"/>
      <c r="OVY44" s="377"/>
      <c r="OVZ44" s="377"/>
      <c r="OWA44" s="377"/>
      <c r="OWB44" s="377"/>
      <c r="OWC44" s="377"/>
      <c r="OWD44" s="377"/>
      <c r="OWE44" s="377"/>
      <c r="OWF44" s="377"/>
      <c r="OWG44" s="377"/>
      <c r="OWH44" s="377"/>
      <c r="OWI44" s="377"/>
      <c r="OWJ44" s="377"/>
      <c r="OWK44" s="377"/>
      <c r="OWL44" s="377"/>
      <c r="OWM44" s="377"/>
      <c r="OWN44" s="377"/>
      <c r="OWO44" s="377"/>
      <c r="OWP44" s="377"/>
      <c r="OWQ44" s="377"/>
      <c r="OWR44" s="377"/>
      <c r="OWS44" s="377"/>
      <c r="OWT44" s="377"/>
      <c r="OWU44" s="377"/>
      <c r="OWV44" s="377"/>
      <c r="OWW44" s="377"/>
      <c r="OWX44" s="377"/>
      <c r="OWY44" s="377"/>
      <c r="OWZ44" s="377"/>
      <c r="OXA44" s="377"/>
      <c r="OXB44" s="377"/>
      <c r="OXC44" s="377"/>
      <c r="OXD44" s="377"/>
      <c r="OXE44" s="377"/>
      <c r="OXF44" s="377"/>
      <c r="OXG44" s="377"/>
      <c r="OXH44" s="377"/>
      <c r="OXI44" s="377"/>
      <c r="OXJ44" s="377"/>
      <c r="OXK44" s="377"/>
      <c r="OXL44" s="377"/>
      <c r="OXM44" s="377"/>
      <c r="OXN44" s="377"/>
      <c r="OXO44" s="377"/>
      <c r="OXP44" s="377"/>
      <c r="OXQ44" s="377"/>
      <c r="OXR44" s="377"/>
      <c r="OXS44" s="377"/>
      <c r="OXT44" s="377"/>
      <c r="OXU44" s="377"/>
      <c r="OXV44" s="377"/>
      <c r="OXW44" s="377"/>
      <c r="OXX44" s="377"/>
      <c r="OXY44" s="377"/>
      <c r="OXZ44" s="377"/>
      <c r="OYA44" s="377"/>
      <c r="OYB44" s="377"/>
      <c r="OYC44" s="377"/>
      <c r="OYD44" s="377"/>
      <c r="OYE44" s="377"/>
      <c r="OYF44" s="377"/>
      <c r="OYG44" s="377"/>
      <c r="OYH44" s="377"/>
      <c r="OYI44" s="377"/>
      <c r="OYJ44" s="377"/>
      <c r="OYK44" s="377"/>
      <c r="OYL44" s="377"/>
      <c r="OYM44" s="377"/>
      <c r="OYN44" s="377"/>
      <c r="OYO44" s="377"/>
      <c r="OYP44" s="377"/>
      <c r="OYQ44" s="377"/>
      <c r="OYR44" s="377"/>
      <c r="OYS44" s="377"/>
      <c r="OYT44" s="377"/>
      <c r="OYU44" s="377"/>
      <c r="OYV44" s="377"/>
      <c r="OYW44" s="377"/>
      <c r="OYX44" s="377"/>
      <c r="OYY44" s="377"/>
      <c r="OYZ44" s="377"/>
      <c r="OZA44" s="377"/>
      <c r="OZB44" s="377"/>
      <c r="OZC44" s="377"/>
      <c r="OZD44" s="377"/>
      <c r="OZE44" s="377"/>
      <c r="OZF44" s="377"/>
      <c r="OZG44" s="377"/>
      <c r="OZH44" s="377"/>
      <c r="OZI44" s="377"/>
      <c r="OZJ44" s="377"/>
      <c r="OZK44" s="377"/>
      <c r="OZL44" s="377"/>
      <c r="OZM44" s="377"/>
      <c r="OZN44" s="377"/>
      <c r="OZO44" s="377"/>
      <c r="OZP44" s="377"/>
      <c r="OZQ44" s="377"/>
      <c r="OZR44" s="377"/>
      <c r="OZS44" s="377"/>
      <c r="OZT44" s="377"/>
      <c r="OZU44" s="377"/>
      <c r="OZV44" s="377"/>
      <c r="OZW44" s="377"/>
      <c r="OZX44" s="377"/>
      <c r="OZY44" s="377"/>
      <c r="OZZ44" s="377"/>
      <c r="PAA44" s="377"/>
      <c r="PAB44" s="377"/>
      <c r="PAC44" s="377"/>
      <c r="PAD44" s="377"/>
      <c r="PAE44" s="377"/>
      <c r="PAF44" s="377"/>
      <c r="PAG44" s="377"/>
      <c r="PAH44" s="377"/>
      <c r="PAI44" s="377"/>
      <c r="PAJ44" s="377"/>
      <c r="PAK44" s="377"/>
      <c r="PAL44" s="377"/>
      <c r="PAM44" s="377"/>
      <c r="PAN44" s="377"/>
      <c r="PAO44" s="377"/>
      <c r="PAP44" s="377"/>
      <c r="PAQ44" s="377"/>
      <c r="PAR44" s="377"/>
      <c r="PAS44" s="377"/>
      <c r="PAT44" s="377"/>
      <c r="PAU44" s="377"/>
      <c r="PAV44" s="377"/>
      <c r="PAW44" s="377"/>
      <c r="PAX44" s="377"/>
      <c r="PAY44" s="377"/>
      <c r="PAZ44" s="377"/>
      <c r="PBA44" s="377"/>
      <c r="PBB44" s="377"/>
      <c r="PBC44" s="377"/>
      <c r="PBD44" s="377"/>
      <c r="PBE44" s="377"/>
      <c r="PBF44" s="377"/>
      <c r="PBG44" s="377"/>
      <c r="PBH44" s="377"/>
      <c r="PBI44" s="377"/>
      <c r="PBJ44" s="377"/>
      <c r="PBK44" s="377"/>
      <c r="PBL44" s="377"/>
      <c r="PBM44" s="377"/>
      <c r="PBN44" s="377"/>
      <c r="PBO44" s="377"/>
      <c r="PBP44" s="377"/>
      <c r="PBQ44" s="377"/>
      <c r="PBR44" s="377"/>
      <c r="PBS44" s="377"/>
      <c r="PBT44" s="377"/>
      <c r="PBU44" s="377"/>
      <c r="PBV44" s="377"/>
      <c r="PBW44" s="377"/>
      <c r="PBX44" s="377"/>
      <c r="PBY44" s="377"/>
      <c r="PBZ44" s="377"/>
      <c r="PCA44" s="377"/>
      <c r="PCB44" s="377"/>
      <c r="PCC44" s="377"/>
      <c r="PCD44" s="377"/>
      <c r="PCE44" s="377"/>
      <c r="PCF44" s="377"/>
      <c r="PCG44" s="377"/>
      <c r="PCH44" s="377"/>
      <c r="PCI44" s="377"/>
      <c r="PCJ44" s="377"/>
      <c r="PCK44" s="377"/>
      <c r="PCL44" s="377"/>
      <c r="PCM44" s="377"/>
      <c r="PCN44" s="377"/>
      <c r="PCO44" s="377"/>
      <c r="PCP44" s="377"/>
      <c r="PCQ44" s="377"/>
      <c r="PCR44" s="377"/>
      <c r="PCS44" s="377"/>
      <c r="PCT44" s="377"/>
      <c r="PCU44" s="377"/>
      <c r="PCV44" s="377"/>
      <c r="PCW44" s="377"/>
      <c r="PCX44" s="377"/>
      <c r="PCY44" s="377"/>
      <c r="PCZ44" s="377"/>
      <c r="PDA44" s="377"/>
      <c r="PDB44" s="377"/>
      <c r="PDC44" s="377"/>
      <c r="PDD44" s="377"/>
      <c r="PDE44" s="377"/>
      <c r="PDF44" s="377"/>
      <c r="PDG44" s="377"/>
      <c r="PDH44" s="377"/>
      <c r="PDI44" s="377"/>
      <c r="PDJ44" s="377"/>
      <c r="PDK44" s="377"/>
      <c r="PDL44" s="377"/>
      <c r="PDM44" s="377"/>
      <c r="PDN44" s="377"/>
      <c r="PDO44" s="377"/>
      <c r="PDP44" s="377"/>
      <c r="PDQ44" s="377"/>
      <c r="PDR44" s="377"/>
      <c r="PDS44" s="377"/>
      <c r="PDT44" s="377"/>
      <c r="PDU44" s="377"/>
      <c r="PDV44" s="377"/>
      <c r="PDW44" s="377"/>
      <c r="PDX44" s="377"/>
      <c r="PDY44" s="377"/>
      <c r="PDZ44" s="377"/>
      <c r="PEA44" s="377"/>
      <c r="PEB44" s="377"/>
      <c r="PEC44" s="377"/>
      <c r="PED44" s="377"/>
      <c r="PEE44" s="377"/>
      <c r="PEF44" s="377"/>
      <c r="PEG44" s="377"/>
      <c r="PEH44" s="377"/>
      <c r="PEI44" s="377"/>
      <c r="PEJ44" s="377"/>
      <c r="PEK44" s="377"/>
      <c r="PEL44" s="377"/>
      <c r="PEM44" s="377"/>
      <c r="PEN44" s="377"/>
      <c r="PEO44" s="377"/>
      <c r="PEP44" s="377"/>
      <c r="PEQ44" s="377"/>
      <c r="PER44" s="377"/>
      <c r="PES44" s="377"/>
      <c r="PET44" s="377"/>
      <c r="PEU44" s="377"/>
      <c r="PEV44" s="377"/>
      <c r="PEW44" s="377"/>
      <c r="PEX44" s="377"/>
      <c r="PEY44" s="377"/>
      <c r="PEZ44" s="377"/>
      <c r="PFA44" s="377"/>
      <c r="PFB44" s="377"/>
      <c r="PFC44" s="377"/>
      <c r="PFD44" s="377"/>
      <c r="PFE44" s="377"/>
      <c r="PFF44" s="377"/>
      <c r="PFG44" s="377"/>
      <c r="PFH44" s="377"/>
      <c r="PFI44" s="377"/>
      <c r="PFJ44" s="377"/>
      <c r="PFK44" s="377"/>
      <c r="PFL44" s="377"/>
      <c r="PFM44" s="377"/>
      <c r="PFN44" s="377"/>
      <c r="PFO44" s="377"/>
      <c r="PFP44" s="377"/>
      <c r="PFQ44" s="377"/>
      <c r="PFR44" s="377"/>
      <c r="PFS44" s="377"/>
      <c r="PFT44" s="377"/>
      <c r="PFU44" s="377"/>
      <c r="PFV44" s="377"/>
      <c r="PFW44" s="377"/>
      <c r="PFX44" s="377"/>
      <c r="PFY44" s="377"/>
      <c r="PFZ44" s="377"/>
      <c r="PGA44" s="377"/>
      <c r="PGB44" s="377"/>
      <c r="PGC44" s="377"/>
      <c r="PGD44" s="377"/>
      <c r="PGE44" s="377"/>
      <c r="PGF44" s="377"/>
      <c r="PGG44" s="377"/>
      <c r="PGH44" s="377"/>
      <c r="PGI44" s="377"/>
      <c r="PGJ44" s="377"/>
      <c r="PGK44" s="377"/>
      <c r="PGL44" s="377"/>
      <c r="PGM44" s="377"/>
      <c r="PGN44" s="377"/>
      <c r="PGO44" s="377"/>
      <c r="PGP44" s="377"/>
      <c r="PGQ44" s="377"/>
      <c r="PGR44" s="377"/>
      <c r="PGS44" s="377"/>
      <c r="PGT44" s="377"/>
      <c r="PGU44" s="377"/>
      <c r="PGV44" s="377"/>
      <c r="PGW44" s="377"/>
      <c r="PGX44" s="377"/>
      <c r="PGY44" s="377"/>
      <c r="PGZ44" s="377"/>
      <c r="PHA44" s="377"/>
      <c r="PHB44" s="377"/>
      <c r="PHC44" s="377"/>
      <c r="PHD44" s="377"/>
      <c r="PHE44" s="377"/>
      <c r="PHF44" s="377"/>
      <c r="PHG44" s="377"/>
      <c r="PHH44" s="377"/>
      <c r="PHI44" s="377"/>
      <c r="PHJ44" s="377"/>
      <c r="PHK44" s="377"/>
      <c r="PHL44" s="377"/>
      <c r="PHM44" s="377"/>
      <c r="PHN44" s="377"/>
      <c r="PHO44" s="377"/>
      <c r="PHP44" s="377"/>
      <c r="PHQ44" s="377"/>
      <c r="PHR44" s="377"/>
      <c r="PHS44" s="377"/>
      <c r="PHT44" s="377"/>
      <c r="PHU44" s="377"/>
      <c r="PHV44" s="377"/>
      <c r="PHW44" s="377"/>
      <c r="PHX44" s="377"/>
      <c r="PHY44" s="377"/>
      <c r="PHZ44" s="377"/>
      <c r="PIA44" s="377"/>
      <c r="PIB44" s="377"/>
      <c r="PIC44" s="377"/>
      <c r="PID44" s="377"/>
      <c r="PIE44" s="377"/>
      <c r="PIF44" s="377"/>
      <c r="PIG44" s="377"/>
      <c r="PIH44" s="377"/>
      <c r="PII44" s="377"/>
      <c r="PIJ44" s="377"/>
      <c r="PIK44" s="377"/>
      <c r="PIL44" s="377"/>
      <c r="PIM44" s="377"/>
      <c r="PIN44" s="377"/>
      <c r="PIO44" s="377"/>
      <c r="PIP44" s="377"/>
      <c r="PIQ44" s="377"/>
      <c r="PIR44" s="377"/>
      <c r="PIS44" s="377"/>
      <c r="PIT44" s="377"/>
      <c r="PIU44" s="377"/>
      <c r="PIV44" s="377"/>
      <c r="PIW44" s="377"/>
      <c r="PIX44" s="377"/>
      <c r="PIY44" s="377"/>
      <c r="PIZ44" s="377"/>
      <c r="PJA44" s="377"/>
      <c r="PJB44" s="377"/>
      <c r="PJC44" s="377"/>
      <c r="PJD44" s="377"/>
      <c r="PJE44" s="377"/>
      <c r="PJF44" s="377"/>
      <c r="PJG44" s="377"/>
      <c r="PJH44" s="377"/>
      <c r="PJI44" s="377"/>
      <c r="PJJ44" s="377"/>
      <c r="PJK44" s="377"/>
      <c r="PJL44" s="377"/>
      <c r="PJM44" s="377"/>
      <c r="PJN44" s="377"/>
      <c r="PJO44" s="377"/>
      <c r="PJP44" s="377"/>
      <c r="PJQ44" s="377"/>
      <c r="PJR44" s="377"/>
      <c r="PJS44" s="377"/>
      <c r="PJT44" s="377"/>
      <c r="PJU44" s="377"/>
      <c r="PJV44" s="377"/>
      <c r="PJW44" s="377"/>
      <c r="PJX44" s="377"/>
      <c r="PJY44" s="377"/>
      <c r="PJZ44" s="377"/>
      <c r="PKA44" s="377"/>
      <c r="PKB44" s="377"/>
      <c r="PKC44" s="377"/>
      <c r="PKD44" s="377"/>
      <c r="PKE44" s="377"/>
      <c r="PKF44" s="377"/>
      <c r="PKG44" s="377"/>
      <c r="PKH44" s="377"/>
      <c r="PKI44" s="377"/>
      <c r="PKJ44" s="377"/>
      <c r="PKK44" s="377"/>
      <c r="PKL44" s="377"/>
      <c r="PKM44" s="377"/>
      <c r="PKN44" s="377"/>
      <c r="PKO44" s="377"/>
      <c r="PKP44" s="377"/>
      <c r="PKQ44" s="377"/>
      <c r="PKR44" s="377"/>
      <c r="PKS44" s="377"/>
      <c r="PKT44" s="377"/>
      <c r="PKU44" s="377"/>
      <c r="PKV44" s="377"/>
      <c r="PKW44" s="377"/>
      <c r="PKX44" s="377"/>
      <c r="PKY44" s="377"/>
      <c r="PKZ44" s="377"/>
      <c r="PLA44" s="377"/>
      <c r="PLB44" s="377"/>
      <c r="PLC44" s="377"/>
      <c r="PLD44" s="377"/>
      <c r="PLE44" s="377"/>
      <c r="PLF44" s="377"/>
      <c r="PLG44" s="377"/>
      <c r="PLH44" s="377"/>
      <c r="PLI44" s="377"/>
      <c r="PLJ44" s="377"/>
      <c r="PLK44" s="377"/>
      <c r="PLL44" s="377"/>
      <c r="PLM44" s="377"/>
      <c r="PLN44" s="377"/>
      <c r="PLO44" s="377"/>
      <c r="PLP44" s="377"/>
      <c r="PLQ44" s="377"/>
      <c r="PLR44" s="377"/>
      <c r="PLS44" s="377"/>
      <c r="PLT44" s="377"/>
      <c r="PLU44" s="377"/>
      <c r="PLV44" s="377"/>
      <c r="PLW44" s="377"/>
      <c r="PLX44" s="377"/>
      <c r="PLY44" s="377"/>
      <c r="PLZ44" s="377"/>
      <c r="PMA44" s="377"/>
      <c r="PMB44" s="377"/>
      <c r="PMC44" s="377"/>
      <c r="PMD44" s="377"/>
      <c r="PME44" s="377"/>
      <c r="PMF44" s="377"/>
      <c r="PMG44" s="377"/>
      <c r="PMH44" s="377"/>
      <c r="PMI44" s="377"/>
      <c r="PMJ44" s="377"/>
      <c r="PMK44" s="377"/>
      <c r="PML44" s="377"/>
      <c r="PMM44" s="377"/>
      <c r="PMN44" s="377"/>
      <c r="PMO44" s="377"/>
      <c r="PMP44" s="377"/>
      <c r="PMQ44" s="377"/>
      <c r="PMR44" s="377"/>
      <c r="PMS44" s="377"/>
      <c r="PMT44" s="377"/>
      <c r="PMU44" s="377"/>
      <c r="PMV44" s="377"/>
      <c r="PMW44" s="377"/>
      <c r="PMX44" s="377"/>
      <c r="PMY44" s="377"/>
      <c r="PMZ44" s="377"/>
      <c r="PNA44" s="377"/>
      <c r="PNB44" s="377"/>
      <c r="PNC44" s="377"/>
      <c r="PND44" s="377"/>
      <c r="PNE44" s="377"/>
      <c r="PNF44" s="377"/>
      <c r="PNG44" s="377"/>
      <c r="PNH44" s="377"/>
      <c r="PNI44" s="377"/>
      <c r="PNJ44" s="377"/>
      <c r="PNK44" s="377"/>
      <c r="PNL44" s="377"/>
      <c r="PNM44" s="377"/>
      <c r="PNN44" s="377"/>
      <c r="PNO44" s="377"/>
      <c r="PNP44" s="377"/>
      <c r="PNQ44" s="377"/>
      <c r="PNR44" s="377"/>
      <c r="PNS44" s="377"/>
      <c r="PNT44" s="377"/>
      <c r="PNU44" s="377"/>
      <c r="PNV44" s="377"/>
      <c r="PNW44" s="377"/>
      <c r="PNX44" s="377"/>
      <c r="PNY44" s="377"/>
      <c r="PNZ44" s="377"/>
      <c r="POA44" s="377"/>
      <c r="POB44" s="377"/>
      <c r="POC44" s="377"/>
      <c r="POD44" s="377"/>
      <c r="POE44" s="377"/>
      <c r="POF44" s="377"/>
      <c r="POG44" s="377"/>
      <c r="POH44" s="377"/>
      <c r="POI44" s="377"/>
      <c r="POJ44" s="377"/>
      <c r="POK44" s="377"/>
      <c r="POL44" s="377"/>
      <c r="POM44" s="377"/>
      <c r="PON44" s="377"/>
      <c r="POO44" s="377"/>
      <c r="POP44" s="377"/>
      <c r="POQ44" s="377"/>
      <c r="POR44" s="377"/>
      <c r="POS44" s="377"/>
      <c r="POT44" s="377"/>
      <c r="POU44" s="377"/>
      <c r="POV44" s="377"/>
      <c r="POW44" s="377"/>
      <c r="POX44" s="377"/>
      <c r="POY44" s="377"/>
      <c r="POZ44" s="377"/>
      <c r="PPA44" s="377"/>
      <c r="PPB44" s="377"/>
      <c r="PPC44" s="377"/>
      <c r="PPD44" s="377"/>
      <c r="PPE44" s="377"/>
      <c r="PPF44" s="377"/>
      <c r="PPG44" s="377"/>
      <c r="PPH44" s="377"/>
      <c r="PPI44" s="377"/>
      <c r="PPJ44" s="377"/>
      <c r="PPK44" s="377"/>
      <c r="PPL44" s="377"/>
      <c r="PPM44" s="377"/>
      <c r="PPN44" s="377"/>
      <c r="PPO44" s="377"/>
      <c r="PPP44" s="377"/>
      <c r="PPQ44" s="377"/>
      <c r="PPR44" s="377"/>
      <c r="PPS44" s="377"/>
      <c r="PPT44" s="377"/>
      <c r="PPU44" s="377"/>
      <c r="PPV44" s="377"/>
      <c r="PPW44" s="377"/>
      <c r="PPX44" s="377"/>
      <c r="PPY44" s="377"/>
      <c r="PPZ44" s="377"/>
      <c r="PQA44" s="377"/>
      <c r="PQB44" s="377"/>
      <c r="PQC44" s="377"/>
      <c r="PQD44" s="377"/>
      <c r="PQE44" s="377"/>
      <c r="PQF44" s="377"/>
      <c r="PQG44" s="377"/>
      <c r="PQH44" s="377"/>
      <c r="PQI44" s="377"/>
      <c r="PQJ44" s="377"/>
      <c r="PQK44" s="377"/>
      <c r="PQL44" s="377"/>
      <c r="PQM44" s="377"/>
      <c r="PQN44" s="377"/>
      <c r="PQO44" s="377"/>
      <c r="PQP44" s="377"/>
      <c r="PQQ44" s="377"/>
      <c r="PQR44" s="377"/>
      <c r="PQS44" s="377"/>
      <c r="PQT44" s="377"/>
      <c r="PQU44" s="377"/>
      <c r="PQV44" s="377"/>
      <c r="PQW44" s="377"/>
      <c r="PQX44" s="377"/>
      <c r="PQY44" s="377"/>
      <c r="PQZ44" s="377"/>
      <c r="PRA44" s="377"/>
      <c r="PRB44" s="377"/>
      <c r="PRC44" s="377"/>
      <c r="PRD44" s="377"/>
      <c r="PRE44" s="377"/>
      <c r="PRF44" s="377"/>
      <c r="PRG44" s="377"/>
      <c r="PRH44" s="377"/>
      <c r="PRI44" s="377"/>
      <c r="PRJ44" s="377"/>
      <c r="PRK44" s="377"/>
      <c r="PRL44" s="377"/>
      <c r="PRM44" s="377"/>
      <c r="PRN44" s="377"/>
      <c r="PRO44" s="377"/>
      <c r="PRP44" s="377"/>
      <c r="PRQ44" s="377"/>
      <c r="PRR44" s="377"/>
      <c r="PRS44" s="377"/>
      <c r="PRT44" s="377"/>
      <c r="PRU44" s="377"/>
      <c r="PRV44" s="377"/>
      <c r="PRW44" s="377"/>
      <c r="PRX44" s="377"/>
      <c r="PRY44" s="377"/>
      <c r="PRZ44" s="377"/>
      <c r="PSA44" s="377"/>
      <c r="PSB44" s="377"/>
      <c r="PSC44" s="377"/>
      <c r="PSD44" s="377"/>
      <c r="PSE44" s="377"/>
      <c r="PSF44" s="377"/>
      <c r="PSG44" s="377"/>
      <c r="PSH44" s="377"/>
      <c r="PSI44" s="377"/>
      <c r="PSJ44" s="377"/>
      <c r="PSK44" s="377"/>
      <c r="PSL44" s="377"/>
      <c r="PSM44" s="377"/>
      <c r="PSN44" s="377"/>
      <c r="PSO44" s="377"/>
      <c r="PSP44" s="377"/>
      <c r="PSQ44" s="377"/>
      <c r="PSR44" s="377"/>
      <c r="PSS44" s="377"/>
      <c r="PST44" s="377"/>
      <c r="PSU44" s="377"/>
      <c r="PSV44" s="377"/>
      <c r="PSW44" s="377"/>
      <c r="PSX44" s="377"/>
      <c r="PSY44" s="377"/>
      <c r="PSZ44" s="377"/>
      <c r="PTA44" s="377"/>
      <c r="PTB44" s="377"/>
      <c r="PTC44" s="377"/>
      <c r="PTD44" s="377"/>
      <c r="PTE44" s="377"/>
      <c r="PTF44" s="377"/>
      <c r="PTG44" s="377"/>
      <c r="PTH44" s="377"/>
      <c r="PTI44" s="377"/>
      <c r="PTJ44" s="377"/>
      <c r="PTK44" s="377"/>
      <c r="PTL44" s="377"/>
      <c r="PTM44" s="377"/>
      <c r="PTN44" s="377"/>
      <c r="PTO44" s="377"/>
      <c r="PTP44" s="377"/>
      <c r="PTQ44" s="377"/>
      <c r="PTR44" s="377"/>
      <c r="PTS44" s="377"/>
      <c r="PTT44" s="377"/>
      <c r="PTU44" s="377"/>
      <c r="PTV44" s="377"/>
      <c r="PTW44" s="377"/>
      <c r="PTX44" s="377"/>
      <c r="PTY44" s="377"/>
      <c r="PTZ44" s="377"/>
      <c r="PUA44" s="377"/>
      <c r="PUB44" s="377"/>
      <c r="PUC44" s="377"/>
      <c r="PUD44" s="377"/>
      <c r="PUE44" s="377"/>
      <c r="PUF44" s="377"/>
      <c r="PUG44" s="377"/>
      <c r="PUH44" s="377"/>
      <c r="PUI44" s="377"/>
      <c r="PUJ44" s="377"/>
      <c r="PUK44" s="377"/>
      <c r="PUL44" s="377"/>
      <c r="PUM44" s="377"/>
      <c r="PUN44" s="377"/>
      <c r="PUO44" s="377"/>
      <c r="PUP44" s="377"/>
      <c r="PUQ44" s="377"/>
      <c r="PUR44" s="377"/>
      <c r="PUS44" s="377"/>
      <c r="PUT44" s="377"/>
      <c r="PUU44" s="377"/>
      <c r="PUV44" s="377"/>
      <c r="PUW44" s="377"/>
      <c r="PUX44" s="377"/>
      <c r="PUY44" s="377"/>
      <c r="PUZ44" s="377"/>
      <c r="PVA44" s="377"/>
      <c r="PVB44" s="377"/>
      <c r="PVC44" s="377"/>
      <c r="PVD44" s="377"/>
      <c r="PVE44" s="377"/>
      <c r="PVF44" s="377"/>
      <c r="PVG44" s="377"/>
      <c r="PVH44" s="377"/>
      <c r="PVI44" s="377"/>
      <c r="PVJ44" s="377"/>
      <c r="PVK44" s="377"/>
      <c r="PVL44" s="377"/>
      <c r="PVM44" s="377"/>
      <c r="PVN44" s="377"/>
      <c r="PVO44" s="377"/>
      <c r="PVP44" s="377"/>
      <c r="PVQ44" s="377"/>
      <c r="PVR44" s="377"/>
      <c r="PVS44" s="377"/>
      <c r="PVT44" s="377"/>
      <c r="PVU44" s="377"/>
      <c r="PVV44" s="377"/>
      <c r="PVW44" s="377"/>
      <c r="PVX44" s="377"/>
      <c r="PVY44" s="377"/>
      <c r="PVZ44" s="377"/>
      <c r="PWA44" s="377"/>
      <c r="PWB44" s="377"/>
      <c r="PWC44" s="377"/>
      <c r="PWD44" s="377"/>
      <c r="PWE44" s="377"/>
      <c r="PWF44" s="377"/>
      <c r="PWG44" s="377"/>
      <c r="PWH44" s="377"/>
      <c r="PWI44" s="377"/>
      <c r="PWJ44" s="377"/>
      <c r="PWK44" s="377"/>
      <c r="PWL44" s="377"/>
      <c r="PWM44" s="377"/>
      <c r="PWN44" s="377"/>
      <c r="PWO44" s="377"/>
      <c r="PWP44" s="377"/>
      <c r="PWQ44" s="377"/>
      <c r="PWR44" s="377"/>
      <c r="PWS44" s="377"/>
      <c r="PWT44" s="377"/>
      <c r="PWU44" s="377"/>
      <c r="PWV44" s="377"/>
      <c r="PWW44" s="377"/>
      <c r="PWX44" s="377"/>
      <c r="PWY44" s="377"/>
      <c r="PWZ44" s="377"/>
      <c r="PXA44" s="377"/>
      <c r="PXB44" s="377"/>
      <c r="PXC44" s="377"/>
      <c r="PXD44" s="377"/>
      <c r="PXE44" s="377"/>
      <c r="PXF44" s="377"/>
      <c r="PXG44" s="377"/>
      <c r="PXH44" s="377"/>
      <c r="PXI44" s="377"/>
      <c r="PXJ44" s="377"/>
      <c r="PXK44" s="377"/>
      <c r="PXL44" s="377"/>
      <c r="PXM44" s="377"/>
      <c r="PXN44" s="377"/>
      <c r="PXO44" s="377"/>
      <c r="PXP44" s="377"/>
      <c r="PXQ44" s="377"/>
      <c r="PXR44" s="377"/>
      <c r="PXS44" s="377"/>
      <c r="PXT44" s="377"/>
      <c r="PXU44" s="377"/>
      <c r="PXV44" s="377"/>
      <c r="PXW44" s="377"/>
      <c r="PXX44" s="377"/>
      <c r="PXY44" s="377"/>
      <c r="PXZ44" s="377"/>
      <c r="PYA44" s="377"/>
      <c r="PYB44" s="377"/>
      <c r="PYC44" s="377"/>
      <c r="PYD44" s="377"/>
      <c r="PYE44" s="377"/>
      <c r="PYF44" s="377"/>
      <c r="PYG44" s="377"/>
      <c r="PYH44" s="377"/>
      <c r="PYI44" s="377"/>
      <c r="PYJ44" s="377"/>
      <c r="PYK44" s="377"/>
      <c r="PYL44" s="377"/>
      <c r="PYM44" s="377"/>
      <c r="PYN44" s="377"/>
      <c r="PYO44" s="377"/>
      <c r="PYP44" s="377"/>
      <c r="PYQ44" s="377"/>
      <c r="PYR44" s="377"/>
      <c r="PYS44" s="377"/>
      <c r="PYT44" s="377"/>
      <c r="PYU44" s="377"/>
      <c r="PYV44" s="377"/>
      <c r="PYW44" s="377"/>
      <c r="PYX44" s="377"/>
      <c r="PYY44" s="377"/>
      <c r="PYZ44" s="377"/>
      <c r="PZA44" s="377"/>
      <c r="PZB44" s="377"/>
      <c r="PZC44" s="377"/>
      <c r="PZD44" s="377"/>
      <c r="PZE44" s="377"/>
      <c r="PZF44" s="377"/>
      <c r="PZG44" s="377"/>
      <c r="PZH44" s="377"/>
      <c r="PZI44" s="377"/>
      <c r="PZJ44" s="377"/>
      <c r="PZK44" s="377"/>
      <c r="PZL44" s="377"/>
      <c r="PZM44" s="377"/>
      <c r="PZN44" s="377"/>
      <c r="PZO44" s="377"/>
      <c r="PZP44" s="377"/>
      <c r="PZQ44" s="377"/>
      <c r="PZR44" s="377"/>
      <c r="PZS44" s="377"/>
      <c r="PZT44" s="377"/>
      <c r="PZU44" s="377"/>
      <c r="PZV44" s="377"/>
      <c r="PZW44" s="377"/>
      <c r="PZX44" s="377"/>
      <c r="PZY44" s="377"/>
      <c r="PZZ44" s="377"/>
      <c r="QAA44" s="377"/>
      <c r="QAB44" s="377"/>
      <c r="QAC44" s="377"/>
      <c r="QAD44" s="377"/>
      <c r="QAE44" s="377"/>
      <c r="QAF44" s="377"/>
      <c r="QAG44" s="377"/>
      <c r="QAH44" s="377"/>
      <c r="QAI44" s="377"/>
      <c r="QAJ44" s="377"/>
      <c r="QAK44" s="377"/>
      <c r="QAL44" s="377"/>
      <c r="QAM44" s="377"/>
      <c r="QAN44" s="377"/>
      <c r="QAO44" s="377"/>
      <c r="QAP44" s="377"/>
      <c r="QAQ44" s="377"/>
      <c r="QAR44" s="377"/>
      <c r="QAS44" s="377"/>
      <c r="QAT44" s="377"/>
      <c r="QAU44" s="377"/>
      <c r="QAV44" s="377"/>
      <c r="QAW44" s="377"/>
      <c r="QAX44" s="377"/>
      <c r="QAY44" s="377"/>
      <c r="QAZ44" s="377"/>
      <c r="QBA44" s="377"/>
      <c r="QBB44" s="377"/>
      <c r="QBC44" s="377"/>
      <c r="QBD44" s="377"/>
      <c r="QBE44" s="377"/>
      <c r="QBF44" s="377"/>
      <c r="QBG44" s="377"/>
      <c r="QBH44" s="377"/>
      <c r="QBI44" s="377"/>
      <c r="QBJ44" s="377"/>
      <c r="QBK44" s="377"/>
      <c r="QBL44" s="377"/>
      <c r="QBM44" s="377"/>
      <c r="QBN44" s="377"/>
      <c r="QBO44" s="377"/>
      <c r="QBP44" s="377"/>
      <c r="QBQ44" s="377"/>
      <c r="QBR44" s="377"/>
      <c r="QBS44" s="377"/>
      <c r="QBT44" s="377"/>
      <c r="QBU44" s="377"/>
      <c r="QBV44" s="377"/>
      <c r="QBW44" s="377"/>
      <c r="QBX44" s="377"/>
      <c r="QBY44" s="377"/>
      <c r="QBZ44" s="377"/>
      <c r="QCA44" s="377"/>
      <c r="QCB44" s="377"/>
      <c r="QCC44" s="377"/>
      <c r="QCD44" s="377"/>
      <c r="QCE44" s="377"/>
      <c r="QCF44" s="377"/>
      <c r="QCG44" s="377"/>
      <c r="QCH44" s="377"/>
      <c r="QCI44" s="377"/>
      <c r="QCJ44" s="377"/>
      <c r="QCK44" s="377"/>
      <c r="QCL44" s="377"/>
      <c r="QCM44" s="377"/>
      <c r="QCN44" s="377"/>
      <c r="QCO44" s="377"/>
      <c r="QCP44" s="377"/>
      <c r="QCQ44" s="377"/>
      <c r="QCR44" s="377"/>
      <c r="QCS44" s="377"/>
      <c r="QCT44" s="377"/>
      <c r="QCU44" s="377"/>
      <c r="QCV44" s="377"/>
      <c r="QCW44" s="377"/>
      <c r="QCX44" s="377"/>
      <c r="QCY44" s="377"/>
      <c r="QCZ44" s="377"/>
      <c r="QDA44" s="377"/>
      <c r="QDB44" s="377"/>
      <c r="QDC44" s="377"/>
      <c r="QDD44" s="377"/>
      <c r="QDE44" s="377"/>
      <c r="QDF44" s="377"/>
      <c r="QDG44" s="377"/>
      <c r="QDH44" s="377"/>
      <c r="QDI44" s="377"/>
      <c r="QDJ44" s="377"/>
      <c r="QDK44" s="377"/>
      <c r="QDL44" s="377"/>
      <c r="QDM44" s="377"/>
      <c r="QDN44" s="377"/>
      <c r="QDO44" s="377"/>
      <c r="QDP44" s="377"/>
      <c r="QDQ44" s="377"/>
      <c r="QDR44" s="377"/>
      <c r="QDS44" s="377"/>
      <c r="QDT44" s="377"/>
      <c r="QDU44" s="377"/>
      <c r="QDV44" s="377"/>
      <c r="QDW44" s="377"/>
      <c r="QDX44" s="377"/>
      <c r="QDY44" s="377"/>
      <c r="QDZ44" s="377"/>
      <c r="QEA44" s="377"/>
      <c r="QEB44" s="377"/>
      <c r="QEC44" s="377"/>
      <c r="QED44" s="377"/>
      <c r="QEE44" s="377"/>
      <c r="QEF44" s="377"/>
      <c r="QEG44" s="377"/>
      <c r="QEH44" s="377"/>
      <c r="QEI44" s="377"/>
      <c r="QEJ44" s="377"/>
      <c r="QEK44" s="377"/>
      <c r="QEL44" s="377"/>
      <c r="QEM44" s="377"/>
      <c r="QEN44" s="377"/>
      <c r="QEO44" s="377"/>
      <c r="QEP44" s="377"/>
      <c r="QEQ44" s="377"/>
      <c r="QER44" s="377"/>
      <c r="QES44" s="377"/>
      <c r="QET44" s="377"/>
      <c r="QEU44" s="377"/>
      <c r="QEV44" s="377"/>
      <c r="QEW44" s="377"/>
      <c r="QEX44" s="377"/>
      <c r="QEY44" s="377"/>
      <c r="QEZ44" s="377"/>
      <c r="QFA44" s="377"/>
      <c r="QFB44" s="377"/>
      <c r="QFC44" s="377"/>
      <c r="QFD44" s="377"/>
      <c r="QFE44" s="377"/>
      <c r="QFF44" s="377"/>
      <c r="QFG44" s="377"/>
      <c r="QFH44" s="377"/>
      <c r="QFI44" s="377"/>
      <c r="QFJ44" s="377"/>
      <c r="QFK44" s="377"/>
      <c r="QFL44" s="377"/>
      <c r="QFM44" s="377"/>
      <c r="QFN44" s="377"/>
      <c r="QFO44" s="377"/>
      <c r="QFP44" s="377"/>
      <c r="QFQ44" s="377"/>
      <c r="QFR44" s="377"/>
      <c r="QFS44" s="377"/>
      <c r="QFT44" s="377"/>
      <c r="QFU44" s="377"/>
      <c r="QFV44" s="377"/>
      <c r="QFW44" s="377"/>
      <c r="QFX44" s="377"/>
      <c r="QFY44" s="377"/>
      <c r="QFZ44" s="377"/>
      <c r="QGA44" s="377"/>
      <c r="QGB44" s="377"/>
      <c r="QGC44" s="377"/>
      <c r="QGD44" s="377"/>
      <c r="QGE44" s="377"/>
      <c r="QGF44" s="377"/>
      <c r="QGG44" s="377"/>
      <c r="QGH44" s="377"/>
      <c r="QGI44" s="377"/>
      <c r="QGJ44" s="377"/>
      <c r="QGK44" s="377"/>
      <c r="QGL44" s="377"/>
      <c r="QGM44" s="377"/>
      <c r="QGN44" s="377"/>
      <c r="QGO44" s="377"/>
      <c r="QGP44" s="377"/>
      <c r="QGQ44" s="377"/>
      <c r="QGR44" s="377"/>
      <c r="QGS44" s="377"/>
      <c r="QGT44" s="377"/>
      <c r="QGU44" s="377"/>
      <c r="QGV44" s="377"/>
      <c r="QGW44" s="377"/>
      <c r="QGX44" s="377"/>
      <c r="QGY44" s="377"/>
      <c r="QGZ44" s="377"/>
      <c r="QHA44" s="377"/>
      <c r="QHB44" s="377"/>
      <c r="QHC44" s="377"/>
      <c r="QHD44" s="377"/>
      <c r="QHE44" s="377"/>
      <c r="QHF44" s="377"/>
      <c r="QHG44" s="377"/>
      <c r="QHH44" s="377"/>
      <c r="QHI44" s="377"/>
      <c r="QHJ44" s="377"/>
      <c r="QHK44" s="377"/>
      <c r="QHL44" s="377"/>
      <c r="QHM44" s="377"/>
      <c r="QHN44" s="377"/>
      <c r="QHO44" s="377"/>
      <c r="QHP44" s="377"/>
      <c r="QHQ44" s="377"/>
      <c r="QHR44" s="377"/>
      <c r="QHS44" s="377"/>
      <c r="QHT44" s="377"/>
      <c r="QHU44" s="377"/>
      <c r="QHV44" s="377"/>
      <c r="QHW44" s="377"/>
      <c r="QHX44" s="377"/>
      <c r="QHY44" s="377"/>
      <c r="QHZ44" s="377"/>
      <c r="QIA44" s="377"/>
      <c r="QIB44" s="377"/>
      <c r="QIC44" s="377"/>
      <c r="QID44" s="377"/>
      <c r="QIE44" s="377"/>
      <c r="QIF44" s="377"/>
      <c r="QIG44" s="377"/>
      <c r="QIH44" s="377"/>
      <c r="QII44" s="377"/>
      <c r="QIJ44" s="377"/>
      <c r="QIK44" s="377"/>
      <c r="QIL44" s="377"/>
      <c r="QIM44" s="377"/>
      <c r="QIN44" s="377"/>
      <c r="QIO44" s="377"/>
      <c r="QIP44" s="377"/>
      <c r="QIQ44" s="377"/>
      <c r="QIR44" s="377"/>
      <c r="QIS44" s="377"/>
      <c r="QIT44" s="377"/>
      <c r="QIU44" s="377"/>
      <c r="QIV44" s="377"/>
      <c r="QIW44" s="377"/>
      <c r="QIX44" s="377"/>
      <c r="QIY44" s="377"/>
      <c r="QIZ44" s="377"/>
      <c r="QJA44" s="377"/>
      <c r="QJB44" s="377"/>
      <c r="QJC44" s="377"/>
      <c r="QJD44" s="377"/>
      <c r="QJE44" s="377"/>
      <c r="QJF44" s="377"/>
      <c r="QJG44" s="377"/>
      <c r="QJH44" s="377"/>
      <c r="QJI44" s="377"/>
      <c r="QJJ44" s="377"/>
      <c r="QJK44" s="377"/>
      <c r="QJL44" s="377"/>
      <c r="QJM44" s="377"/>
      <c r="QJN44" s="377"/>
      <c r="QJO44" s="377"/>
      <c r="QJP44" s="377"/>
      <c r="QJQ44" s="377"/>
      <c r="QJR44" s="377"/>
      <c r="QJS44" s="377"/>
      <c r="QJT44" s="377"/>
      <c r="QJU44" s="377"/>
      <c r="QJV44" s="377"/>
      <c r="QJW44" s="377"/>
      <c r="QJX44" s="377"/>
      <c r="QJY44" s="377"/>
      <c r="QJZ44" s="377"/>
      <c r="QKA44" s="377"/>
      <c r="QKB44" s="377"/>
      <c r="QKC44" s="377"/>
      <c r="QKD44" s="377"/>
      <c r="QKE44" s="377"/>
      <c r="QKF44" s="377"/>
      <c r="QKG44" s="377"/>
      <c r="QKH44" s="377"/>
      <c r="QKI44" s="377"/>
      <c r="QKJ44" s="377"/>
      <c r="QKK44" s="377"/>
      <c r="QKL44" s="377"/>
      <c r="QKM44" s="377"/>
      <c r="QKN44" s="377"/>
      <c r="QKO44" s="377"/>
      <c r="QKP44" s="377"/>
      <c r="QKQ44" s="377"/>
      <c r="QKR44" s="377"/>
      <c r="QKS44" s="377"/>
      <c r="QKT44" s="377"/>
      <c r="QKU44" s="377"/>
      <c r="QKV44" s="377"/>
      <c r="QKW44" s="377"/>
      <c r="QKX44" s="377"/>
      <c r="QKY44" s="377"/>
      <c r="QKZ44" s="377"/>
      <c r="QLA44" s="377"/>
      <c r="QLB44" s="377"/>
      <c r="QLC44" s="377"/>
      <c r="QLD44" s="377"/>
      <c r="QLE44" s="377"/>
      <c r="QLF44" s="377"/>
      <c r="QLG44" s="377"/>
      <c r="QLH44" s="377"/>
      <c r="QLI44" s="377"/>
      <c r="QLJ44" s="377"/>
      <c r="QLK44" s="377"/>
      <c r="QLL44" s="377"/>
      <c r="QLM44" s="377"/>
      <c r="QLN44" s="377"/>
      <c r="QLO44" s="377"/>
      <c r="QLP44" s="377"/>
      <c r="QLQ44" s="377"/>
      <c r="QLR44" s="377"/>
      <c r="QLS44" s="377"/>
      <c r="QLT44" s="377"/>
      <c r="QLU44" s="377"/>
      <c r="QLV44" s="377"/>
      <c r="QLW44" s="377"/>
      <c r="QLX44" s="377"/>
      <c r="QLY44" s="377"/>
      <c r="QLZ44" s="377"/>
      <c r="QMA44" s="377"/>
      <c r="QMB44" s="377"/>
      <c r="QMC44" s="377"/>
      <c r="QMD44" s="377"/>
      <c r="QME44" s="377"/>
      <c r="QMF44" s="377"/>
      <c r="QMG44" s="377"/>
      <c r="QMH44" s="377"/>
      <c r="QMI44" s="377"/>
      <c r="QMJ44" s="377"/>
      <c r="QMK44" s="377"/>
      <c r="QML44" s="377"/>
      <c r="QMM44" s="377"/>
      <c r="QMN44" s="377"/>
      <c r="QMO44" s="377"/>
      <c r="QMP44" s="377"/>
      <c r="QMQ44" s="377"/>
      <c r="QMR44" s="377"/>
      <c r="QMS44" s="377"/>
      <c r="QMT44" s="377"/>
      <c r="QMU44" s="377"/>
      <c r="QMV44" s="377"/>
      <c r="QMW44" s="377"/>
      <c r="QMX44" s="377"/>
      <c r="QMY44" s="377"/>
      <c r="QMZ44" s="377"/>
      <c r="QNA44" s="377"/>
      <c r="QNB44" s="377"/>
      <c r="QNC44" s="377"/>
      <c r="QND44" s="377"/>
      <c r="QNE44" s="377"/>
      <c r="QNF44" s="377"/>
      <c r="QNG44" s="377"/>
      <c r="QNH44" s="377"/>
      <c r="QNI44" s="377"/>
      <c r="QNJ44" s="377"/>
      <c r="QNK44" s="377"/>
      <c r="QNL44" s="377"/>
      <c r="QNM44" s="377"/>
      <c r="QNN44" s="377"/>
      <c r="QNO44" s="377"/>
      <c r="QNP44" s="377"/>
      <c r="QNQ44" s="377"/>
      <c r="QNR44" s="377"/>
      <c r="QNS44" s="377"/>
      <c r="QNT44" s="377"/>
      <c r="QNU44" s="377"/>
      <c r="QNV44" s="377"/>
      <c r="QNW44" s="377"/>
      <c r="QNX44" s="377"/>
      <c r="QNY44" s="377"/>
      <c r="QNZ44" s="377"/>
      <c r="QOA44" s="377"/>
      <c r="QOB44" s="377"/>
      <c r="QOC44" s="377"/>
      <c r="QOD44" s="377"/>
      <c r="QOE44" s="377"/>
      <c r="QOF44" s="377"/>
      <c r="QOG44" s="377"/>
      <c r="QOH44" s="377"/>
      <c r="QOI44" s="377"/>
      <c r="QOJ44" s="377"/>
      <c r="QOK44" s="377"/>
      <c r="QOL44" s="377"/>
      <c r="QOM44" s="377"/>
      <c r="QON44" s="377"/>
      <c r="QOO44" s="377"/>
      <c r="QOP44" s="377"/>
      <c r="QOQ44" s="377"/>
      <c r="QOR44" s="377"/>
      <c r="QOS44" s="377"/>
      <c r="QOT44" s="377"/>
      <c r="QOU44" s="377"/>
      <c r="QOV44" s="377"/>
      <c r="QOW44" s="377"/>
      <c r="QOX44" s="377"/>
      <c r="QOY44" s="377"/>
      <c r="QOZ44" s="377"/>
      <c r="QPA44" s="377"/>
      <c r="QPB44" s="377"/>
      <c r="QPC44" s="377"/>
      <c r="QPD44" s="377"/>
      <c r="QPE44" s="377"/>
      <c r="QPF44" s="377"/>
      <c r="QPG44" s="377"/>
      <c r="QPH44" s="377"/>
      <c r="QPI44" s="377"/>
      <c r="QPJ44" s="377"/>
      <c r="QPK44" s="377"/>
      <c r="QPL44" s="377"/>
      <c r="QPM44" s="377"/>
      <c r="QPN44" s="377"/>
      <c r="QPO44" s="377"/>
      <c r="QPP44" s="377"/>
      <c r="QPQ44" s="377"/>
      <c r="QPR44" s="377"/>
      <c r="QPS44" s="377"/>
      <c r="QPT44" s="377"/>
      <c r="QPU44" s="377"/>
      <c r="QPV44" s="377"/>
      <c r="QPW44" s="377"/>
      <c r="QPX44" s="377"/>
      <c r="QPY44" s="377"/>
      <c r="QPZ44" s="377"/>
      <c r="QQA44" s="377"/>
      <c r="QQB44" s="377"/>
      <c r="QQC44" s="377"/>
      <c r="QQD44" s="377"/>
      <c r="QQE44" s="377"/>
      <c r="QQF44" s="377"/>
      <c r="QQG44" s="377"/>
      <c r="QQH44" s="377"/>
      <c r="QQI44" s="377"/>
      <c r="QQJ44" s="377"/>
      <c r="QQK44" s="377"/>
      <c r="QQL44" s="377"/>
      <c r="QQM44" s="377"/>
      <c r="QQN44" s="377"/>
      <c r="QQO44" s="377"/>
      <c r="QQP44" s="377"/>
      <c r="QQQ44" s="377"/>
      <c r="QQR44" s="377"/>
      <c r="QQS44" s="377"/>
      <c r="QQT44" s="377"/>
      <c r="QQU44" s="377"/>
      <c r="QQV44" s="377"/>
      <c r="QQW44" s="377"/>
      <c r="QQX44" s="377"/>
      <c r="QQY44" s="377"/>
      <c r="QQZ44" s="377"/>
      <c r="QRA44" s="377"/>
      <c r="QRB44" s="377"/>
      <c r="QRC44" s="377"/>
      <c r="QRD44" s="377"/>
      <c r="QRE44" s="377"/>
      <c r="QRF44" s="377"/>
      <c r="QRG44" s="377"/>
      <c r="QRH44" s="377"/>
      <c r="QRI44" s="377"/>
      <c r="QRJ44" s="377"/>
      <c r="QRK44" s="377"/>
      <c r="QRL44" s="377"/>
      <c r="QRM44" s="377"/>
      <c r="QRN44" s="377"/>
      <c r="QRO44" s="377"/>
      <c r="QRP44" s="377"/>
      <c r="QRQ44" s="377"/>
      <c r="QRR44" s="377"/>
      <c r="QRS44" s="377"/>
      <c r="QRT44" s="377"/>
      <c r="QRU44" s="377"/>
      <c r="QRV44" s="377"/>
      <c r="QRW44" s="377"/>
      <c r="QRX44" s="377"/>
      <c r="QRY44" s="377"/>
      <c r="QRZ44" s="377"/>
      <c r="QSA44" s="377"/>
      <c r="QSB44" s="377"/>
      <c r="QSC44" s="377"/>
      <c r="QSD44" s="377"/>
      <c r="QSE44" s="377"/>
      <c r="QSF44" s="377"/>
      <c r="QSG44" s="377"/>
      <c r="QSH44" s="377"/>
      <c r="QSI44" s="377"/>
      <c r="QSJ44" s="377"/>
      <c r="QSK44" s="377"/>
      <c r="QSL44" s="377"/>
      <c r="QSM44" s="377"/>
      <c r="QSN44" s="377"/>
      <c r="QSO44" s="377"/>
      <c r="QSP44" s="377"/>
      <c r="QSQ44" s="377"/>
      <c r="QSR44" s="377"/>
      <c r="QSS44" s="377"/>
      <c r="QST44" s="377"/>
      <c r="QSU44" s="377"/>
      <c r="QSV44" s="377"/>
      <c r="QSW44" s="377"/>
      <c r="QSX44" s="377"/>
      <c r="QSY44" s="377"/>
      <c r="QSZ44" s="377"/>
      <c r="QTA44" s="377"/>
      <c r="QTB44" s="377"/>
      <c r="QTC44" s="377"/>
      <c r="QTD44" s="377"/>
      <c r="QTE44" s="377"/>
      <c r="QTF44" s="377"/>
      <c r="QTG44" s="377"/>
      <c r="QTH44" s="377"/>
      <c r="QTI44" s="377"/>
      <c r="QTJ44" s="377"/>
      <c r="QTK44" s="377"/>
      <c r="QTL44" s="377"/>
      <c r="QTM44" s="377"/>
      <c r="QTN44" s="377"/>
      <c r="QTO44" s="377"/>
      <c r="QTP44" s="377"/>
      <c r="QTQ44" s="377"/>
      <c r="QTR44" s="377"/>
      <c r="QTS44" s="377"/>
      <c r="QTT44" s="377"/>
      <c r="QTU44" s="377"/>
      <c r="QTV44" s="377"/>
      <c r="QTW44" s="377"/>
      <c r="QTX44" s="377"/>
      <c r="QTY44" s="377"/>
      <c r="QTZ44" s="377"/>
      <c r="QUA44" s="377"/>
      <c r="QUB44" s="377"/>
      <c r="QUC44" s="377"/>
      <c r="QUD44" s="377"/>
      <c r="QUE44" s="377"/>
      <c r="QUF44" s="377"/>
      <c r="QUG44" s="377"/>
      <c r="QUH44" s="377"/>
      <c r="QUI44" s="377"/>
      <c r="QUJ44" s="377"/>
      <c r="QUK44" s="377"/>
      <c r="QUL44" s="377"/>
      <c r="QUM44" s="377"/>
      <c r="QUN44" s="377"/>
      <c r="QUO44" s="377"/>
      <c r="QUP44" s="377"/>
      <c r="QUQ44" s="377"/>
      <c r="QUR44" s="377"/>
      <c r="QUS44" s="377"/>
      <c r="QUT44" s="377"/>
      <c r="QUU44" s="377"/>
      <c r="QUV44" s="377"/>
      <c r="QUW44" s="377"/>
      <c r="QUX44" s="377"/>
      <c r="QUY44" s="377"/>
      <c r="QUZ44" s="377"/>
      <c r="QVA44" s="377"/>
      <c r="QVB44" s="377"/>
      <c r="QVC44" s="377"/>
      <c r="QVD44" s="377"/>
      <c r="QVE44" s="377"/>
      <c r="QVF44" s="377"/>
      <c r="QVG44" s="377"/>
      <c r="QVH44" s="377"/>
      <c r="QVI44" s="377"/>
      <c r="QVJ44" s="377"/>
      <c r="QVK44" s="377"/>
      <c r="QVL44" s="377"/>
      <c r="QVM44" s="377"/>
      <c r="QVN44" s="377"/>
      <c r="QVO44" s="377"/>
      <c r="QVP44" s="377"/>
      <c r="QVQ44" s="377"/>
      <c r="QVR44" s="377"/>
      <c r="QVS44" s="377"/>
      <c r="QVT44" s="377"/>
      <c r="QVU44" s="377"/>
      <c r="QVV44" s="377"/>
      <c r="QVW44" s="377"/>
      <c r="QVX44" s="377"/>
      <c r="QVY44" s="377"/>
      <c r="QVZ44" s="377"/>
      <c r="QWA44" s="377"/>
      <c r="QWB44" s="377"/>
      <c r="QWC44" s="377"/>
      <c r="QWD44" s="377"/>
      <c r="QWE44" s="377"/>
      <c r="QWF44" s="377"/>
      <c r="QWG44" s="377"/>
      <c r="QWH44" s="377"/>
      <c r="QWI44" s="377"/>
      <c r="QWJ44" s="377"/>
      <c r="QWK44" s="377"/>
      <c r="QWL44" s="377"/>
      <c r="QWM44" s="377"/>
      <c r="QWN44" s="377"/>
      <c r="QWO44" s="377"/>
      <c r="QWP44" s="377"/>
      <c r="QWQ44" s="377"/>
      <c r="QWR44" s="377"/>
      <c r="QWS44" s="377"/>
      <c r="QWT44" s="377"/>
      <c r="QWU44" s="377"/>
      <c r="QWV44" s="377"/>
      <c r="QWW44" s="377"/>
      <c r="QWX44" s="377"/>
      <c r="QWY44" s="377"/>
      <c r="QWZ44" s="377"/>
      <c r="QXA44" s="377"/>
      <c r="QXB44" s="377"/>
      <c r="QXC44" s="377"/>
      <c r="QXD44" s="377"/>
      <c r="QXE44" s="377"/>
      <c r="QXF44" s="377"/>
      <c r="QXG44" s="377"/>
      <c r="QXH44" s="377"/>
      <c r="QXI44" s="377"/>
      <c r="QXJ44" s="377"/>
      <c r="QXK44" s="377"/>
      <c r="QXL44" s="377"/>
      <c r="QXM44" s="377"/>
      <c r="QXN44" s="377"/>
      <c r="QXO44" s="377"/>
      <c r="QXP44" s="377"/>
      <c r="QXQ44" s="377"/>
      <c r="QXR44" s="377"/>
      <c r="QXS44" s="377"/>
      <c r="QXT44" s="377"/>
      <c r="QXU44" s="377"/>
      <c r="QXV44" s="377"/>
      <c r="QXW44" s="377"/>
      <c r="QXX44" s="377"/>
      <c r="QXY44" s="377"/>
      <c r="QXZ44" s="377"/>
      <c r="QYA44" s="377"/>
      <c r="QYB44" s="377"/>
      <c r="QYC44" s="377"/>
      <c r="QYD44" s="377"/>
      <c r="QYE44" s="377"/>
      <c r="QYF44" s="377"/>
      <c r="QYG44" s="377"/>
      <c r="QYH44" s="377"/>
      <c r="QYI44" s="377"/>
      <c r="QYJ44" s="377"/>
      <c r="QYK44" s="377"/>
      <c r="QYL44" s="377"/>
      <c r="QYM44" s="377"/>
      <c r="QYN44" s="377"/>
      <c r="QYO44" s="377"/>
      <c r="QYP44" s="377"/>
      <c r="QYQ44" s="377"/>
      <c r="QYR44" s="377"/>
      <c r="QYS44" s="377"/>
      <c r="QYT44" s="377"/>
      <c r="QYU44" s="377"/>
      <c r="QYV44" s="377"/>
      <c r="QYW44" s="377"/>
      <c r="QYX44" s="377"/>
      <c r="QYY44" s="377"/>
      <c r="QYZ44" s="377"/>
      <c r="QZA44" s="377"/>
      <c r="QZB44" s="377"/>
      <c r="QZC44" s="377"/>
      <c r="QZD44" s="377"/>
      <c r="QZE44" s="377"/>
      <c r="QZF44" s="377"/>
      <c r="QZG44" s="377"/>
      <c r="QZH44" s="377"/>
      <c r="QZI44" s="377"/>
      <c r="QZJ44" s="377"/>
      <c r="QZK44" s="377"/>
      <c r="QZL44" s="377"/>
      <c r="QZM44" s="377"/>
      <c r="QZN44" s="377"/>
      <c r="QZO44" s="377"/>
      <c r="QZP44" s="377"/>
      <c r="QZQ44" s="377"/>
      <c r="QZR44" s="377"/>
      <c r="QZS44" s="377"/>
      <c r="QZT44" s="377"/>
      <c r="QZU44" s="377"/>
      <c r="QZV44" s="377"/>
      <c r="QZW44" s="377"/>
      <c r="QZX44" s="377"/>
      <c r="QZY44" s="377"/>
      <c r="QZZ44" s="377"/>
      <c r="RAA44" s="377"/>
      <c r="RAB44" s="377"/>
      <c r="RAC44" s="377"/>
      <c r="RAD44" s="377"/>
      <c r="RAE44" s="377"/>
      <c r="RAF44" s="377"/>
      <c r="RAG44" s="377"/>
      <c r="RAH44" s="377"/>
      <c r="RAI44" s="377"/>
      <c r="RAJ44" s="377"/>
      <c r="RAK44" s="377"/>
      <c r="RAL44" s="377"/>
      <c r="RAM44" s="377"/>
      <c r="RAN44" s="377"/>
      <c r="RAO44" s="377"/>
      <c r="RAP44" s="377"/>
      <c r="RAQ44" s="377"/>
      <c r="RAR44" s="377"/>
      <c r="RAS44" s="377"/>
      <c r="RAT44" s="377"/>
      <c r="RAU44" s="377"/>
      <c r="RAV44" s="377"/>
      <c r="RAW44" s="377"/>
      <c r="RAX44" s="377"/>
      <c r="RAY44" s="377"/>
      <c r="RAZ44" s="377"/>
      <c r="RBA44" s="377"/>
      <c r="RBB44" s="377"/>
      <c r="RBC44" s="377"/>
      <c r="RBD44" s="377"/>
      <c r="RBE44" s="377"/>
      <c r="RBF44" s="377"/>
      <c r="RBG44" s="377"/>
      <c r="RBH44" s="377"/>
      <c r="RBI44" s="377"/>
      <c r="RBJ44" s="377"/>
      <c r="RBK44" s="377"/>
      <c r="RBL44" s="377"/>
      <c r="RBM44" s="377"/>
      <c r="RBN44" s="377"/>
      <c r="RBO44" s="377"/>
      <c r="RBP44" s="377"/>
      <c r="RBQ44" s="377"/>
      <c r="RBR44" s="377"/>
      <c r="RBS44" s="377"/>
      <c r="RBT44" s="377"/>
      <c r="RBU44" s="377"/>
      <c r="RBV44" s="377"/>
      <c r="RBW44" s="377"/>
      <c r="RBX44" s="377"/>
      <c r="RBY44" s="377"/>
      <c r="RBZ44" s="377"/>
      <c r="RCA44" s="377"/>
      <c r="RCB44" s="377"/>
      <c r="RCC44" s="377"/>
      <c r="RCD44" s="377"/>
      <c r="RCE44" s="377"/>
      <c r="RCF44" s="377"/>
      <c r="RCG44" s="377"/>
      <c r="RCH44" s="377"/>
      <c r="RCI44" s="377"/>
      <c r="RCJ44" s="377"/>
      <c r="RCK44" s="377"/>
      <c r="RCL44" s="377"/>
      <c r="RCM44" s="377"/>
      <c r="RCN44" s="377"/>
      <c r="RCO44" s="377"/>
      <c r="RCP44" s="377"/>
      <c r="RCQ44" s="377"/>
      <c r="RCR44" s="377"/>
      <c r="RCS44" s="377"/>
      <c r="RCT44" s="377"/>
      <c r="RCU44" s="377"/>
      <c r="RCV44" s="377"/>
      <c r="RCW44" s="377"/>
      <c r="RCX44" s="377"/>
      <c r="RCY44" s="377"/>
      <c r="RCZ44" s="377"/>
      <c r="RDA44" s="377"/>
      <c r="RDB44" s="377"/>
      <c r="RDC44" s="377"/>
      <c r="RDD44" s="377"/>
      <c r="RDE44" s="377"/>
      <c r="RDF44" s="377"/>
      <c r="RDG44" s="377"/>
      <c r="RDH44" s="377"/>
      <c r="RDI44" s="377"/>
      <c r="RDJ44" s="377"/>
      <c r="RDK44" s="377"/>
      <c r="RDL44" s="377"/>
      <c r="RDM44" s="377"/>
      <c r="RDN44" s="377"/>
      <c r="RDO44" s="377"/>
      <c r="RDP44" s="377"/>
      <c r="RDQ44" s="377"/>
      <c r="RDR44" s="377"/>
      <c r="RDS44" s="377"/>
      <c r="RDT44" s="377"/>
      <c r="RDU44" s="377"/>
      <c r="RDV44" s="377"/>
      <c r="RDW44" s="377"/>
      <c r="RDX44" s="377"/>
      <c r="RDY44" s="377"/>
      <c r="RDZ44" s="377"/>
      <c r="REA44" s="377"/>
      <c r="REB44" s="377"/>
      <c r="REC44" s="377"/>
      <c r="RED44" s="377"/>
      <c r="REE44" s="377"/>
      <c r="REF44" s="377"/>
      <c r="REG44" s="377"/>
      <c r="REH44" s="377"/>
      <c r="REI44" s="377"/>
      <c r="REJ44" s="377"/>
      <c r="REK44" s="377"/>
      <c r="REL44" s="377"/>
      <c r="REM44" s="377"/>
      <c r="REN44" s="377"/>
      <c r="REO44" s="377"/>
      <c r="REP44" s="377"/>
      <c r="REQ44" s="377"/>
      <c r="RER44" s="377"/>
      <c r="RES44" s="377"/>
      <c r="RET44" s="377"/>
      <c r="REU44" s="377"/>
      <c r="REV44" s="377"/>
      <c r="REW44" s="377"/>
      <c r="REX44" s="377"/>
      <c r="REY44" s="377"/>
      <c r="REZ44" s="377"/>
      <c r="RFA44" s="377"/>
      <c r="RFB44" s="377"/>
      <c r="RFC44" s="377"/>
      <c r="RFD44" s="377"/>
      <c r="RFE44" s="377"/>
      <c r="RFF44" s="377"/>
      <c r="RFG44" s="377"/>
      <c r="RFH44" s="377"/>
      <c r="RFI44" s="377"/>
      <c r="RFJ44" s="377"/>
      <c r="RFK44" s="377"/>
      <c r="RFL44" s="377"/>
      <c r="RFM44" s="377"/>
      <c r="RFN44" s="377"/>
      <c r="RFO44" s="377"/>
      <c r="RFP44" s="377"/>
      <c r="RFQ44" s="377"/>
      <c r="RFR44" s="377"/>
      <c r="RFS44" s="377"/>
      <c r="RFT44" s="377"/>
      <c r="RFU44" s="377"/>
      <c r="RFV44" s="377"/>
      <c r="RFW44" s="377"/>
      <c r="RFX44" s="377"/>
      <c r="RFY44" s="377"/>
      <c r="RFZ44" s="377"/>
      <c r="RGA44" s="377"/>
      <c r="RGB44" s="377"/>
      <c r="RGC44" s="377"/>
      <c r="RGD44" s="377"/>
      <c r="RGE44" s="377"/>
      <c r="RGF44" s="377"/>
      <c r="RGG44" s="377"/>
      <c r="RGH44" s="377"/>
      <c r="RGI44" s="377"/>
      <c r="RGJ44" s="377"/>
      <c r="RGK44" s="377"/>
      <c r="RGL44" s="377"/>
      <c r="RGM44" s="377"/>
      <c r="RGN44" s="377"/>
      <c r="RGO44" s="377"/>
      <c r="RGP44" s="377"/>
      <c r="RGQ44" s="377"/>
      <c r="RGR44" s="377"/>
      <c r="RGS44" s="377"/>
      <c r="RGT44" s="377"/>
      <c r="RGU44" s="377"/>
      <c r="RGV44" s="377"/>
      <c r="RGW44" s="377"/>
      <c r="RGX44" s="377"/>
      <c r="RGY44" s="377"/>
      <c r="RGZ44" s="377"/>
      <c r="RHA44" s="377"/>
      <c r="RHB44" s="377"/>
      <c r="RHC44" s="377"/>
      <c r="RHD44" s="377"/>
      <c r="RHE44" s="377"/>
      <c r="RHF44" s="377"/>
      <c r="RHG44" s="377"/>
      <c r="RHH44" s="377"/>
      <c r="RHI44" s="377"/>
      <c r="RHJ44" s="377"/>
      <c r="RHK44" s="377"/>
      <c r="RHL44" s="377"/>
      <c r="RHM44" s="377"/>
      <c r="RHN44" s="377"/>
      <c r="RHO44" s="377"/>
      <c r="RHP44" s="377"/>
      <c r="RHQ44" s="377"/>
      <c r="RHR44" s="377"/>
      <c r="RHS44" s="377"/>
      <c r="RHT44" s="377"/>
      <c r="RHU44" s="377"/>
      <c r="RHV44" s="377"/>
      <c r="RHW44" s="377"/>
      <c r="RHX44" s="377"/>
      <c r="RHY44" s="377"/>
      <c r="RHZ44" s="377"/>
      <c r="RIA44" s="377"/>
      <c r="RIB44" s="377"/>
      <c r="RIC44" s="377"/>
      <c r="RID44" s="377"/>
      <c r="RIE44" s="377"/>
      <c r="RIF44" s="377"/>
      <c r="RIG44" s="377"/>
      <c r="RIH44" s="377"/>
      <c r="RII44" s="377"/>
      <c r="RIJ44" s="377"/>
      <c r="RIK44" s="377"/>
      <c r="RIL44" s="377"/>
      <c r="RIM44" s="377"/>
      <c r="RIN44" s="377"/>
      <c r="RIO44" s="377"/>
      <c r="RIP44" s="377"/>
      <c r="RIQ44" s="377"/>
      <c r="RIR44" s="377"/>
      <c r="RIS44" s="377"/>
      <c r="RIT44" s="377"/>
      <c r="RIU44" s="377"/>
      <c r="RIV44" s="377"/>
      <c r="RIW44" s="377"/>
      <c r="RIX44" s="377"/>
      <c r="RIY44" s="377"/>
      <c r="RIZ44" s="377"/>
      <c r="RJA44" s="377"/>
      <c r="RJB44" s="377"/>
      <c r="RJC44" s="377"/>
      <c r="RJD44" s="377"/>
      <c r="RJE44" s="377"/>
      <c r="RJF44" s="377"/>
      <c r="RJG44" s="377"/>
      <c r="RJH44" s="377"/>
      <c r="RJI44" s="377"/>
      <c r="RJJ44" s="377"/>
      <c r="RJK44" s="377"/>
      <c r="RJL44" s="377"/>
      <c r="RJM44" s="377"/>
      <c r="RJN44" s="377"/>
      <c r="RJO44" s="377"/>
      <c r="RJP44" s="377"/>
      <c r="RJQ44" s="377"/>
      <c r="RJR44" s="377"/>
      <c r="RJS44" s="377"/>
      <c r="RJT44" s="377"/>
      <c r="RJU44" s="377"/>
      <c r="RJV44" s="377"/>
      <c r="RJW44" s="377"/>
      <c r="RJX44" s="377"/>
      <c r="RJY44" s="377"/>
      <c r="RJZ44" s="377"/>
      <c r="RKA44" s="377"/>
      <c r="RKB44" s="377"/>
      <c r="RKC44" s="377"/>
      <c r="RKD44" s="377"/>
      <c r="RKE44" s="377"/>
      <c r="RKF44" s="377"/>
      <c r="RKG44" s="377"/>
      <c r="RKH44" s="377"/>
      <c r="RKI44" s="377"/>
      <c r="RKJ44" s="377"/>
      <c r="RKK44" s="377"/>
      <c r="RKL44" s="377"/>
      <c r="RKM44" s="377"/>
      <c r="RKN44" s="377"/>
      <c r="RKO44" s="377"/>
      <c r="RKP44" s="377"/>
      <c r="RKQ44" s="377"/>
      <c r="RKR44" s="377"/>
      <c r="RKS44" s="377"/>
      <c r="RKT44" s="377"/>
      <c r="RKU44" s="377"/>
      <c r="RKV44" s="377"/>
      <c r="RKW44" s="377"/>
      <c r="RKX44" s="377"/>
      <c r="RKY44" s="377"/>
      <c r="RKZ44" s="377"/>
      <c r="RLA44" s="377"/>
      <c r="RLB44" s="377"/>
      <c r="RLC44" s="377"/>
      <c r="RLD44" s="377"/>
      <c r="RLE44" s="377"/>
      <c r="RLF44" s="377"/>
      <c r="RLG44" s="377"/>
      <c r="RLH44" s="377"/>
      <c r="RLI44" s="377"/>
      <c r="RLJ44" s="377"/>
      <c r="RLK44" s="377"/>
      <c r="RLL44" s="377"/>
      <c r="RLM44" s="377"/>
      <c r="RLN44" s="377"/>
      <c r="RLO44" s="377"/>
      <c r="RLP44" s="377"/>
      <c r="RLQ44" s="377"/>
      <c r="RLR44" s="377"/>
      <c r="RLS44" s="377"/>
      <c r="RLT44" s="377"/>
      <c r="RLU44" s="377"/>
      <c r="RLV44" s="377"/>
      <c r="RLW44" s="377"/>
      <c r="RLX44" s="377"/>
      <c r="RLY44" s="377"/>
      <c r="RLZ44" s="377"/>
      <c r="RMA44" s="377"/>
      <c r="RMB44" s="377"/>
      <c r="RMC44" s="377"/>
      <c r="RMD44" s="377"/>
      <c r="RME44" s="377"/>
      <c r="RMF44" s="377"/>
      <c r="RMG44" s="377"/>
      <c r="RMH44" s="377"/>
      <c r="RMI44" s="377"/>
      <c r="RMJ44" s="377"/>
      <c r="RMK44" s="377"/>
      <c r="RML44" s="377"/>
      <c r="RMM44" s="377"/>
      <c r="RMN44" s="377"/>
      <c r="RMO44" s="377"/>
      <c r="RMP44" s="377"/>
      <c r="RMQ44" s="377"/>
      <c r="RMR44" s="377"/>
      <c r="RMS44" s="377"/>
      <c r="RMT44" s="377"/>
      <c r="RMU44" s="377"/>
      <c r="RMV44" s="377"/>
      <c r="RMW44" s="377"/>
      <c r="RMX44" s="377"/>
      <c r="RMY44" s="377"/>
      <c r="RMZ44" s="377"/>
      <c r="RNA44" s="377"/>
      <c r="RNB44" s="377"/>
      <c r="RNC44" s="377"/>
      <c r="RND44" s="377"/>
      <c r="RNE44" s="377"/>
      <c r="RNF44" s="377"/>
      <c r="RNG44" s="377"/>
      <c r="RNH44" s="377"/>
      <c r="RNI44" s="377"/>
      <c r="RNJ44" s="377"/>
      <c r="RNK44" s="377"/>
      <c r="RNL44" s="377"/>
      <c r="RNM44" s="377"/>
      <c r="RNN44" s="377"/>
      <c r="RNO44" s="377"/>
      <c r="RNP44" s="377"/>
      <c r="RNQ44" s="377"/>
      <c r="RNR44" s="377"/>
      <c r="RNS44" s="377"/>
      <c r="RNT44" s="377"/>
      <c r="RNU44" s="377"/>
      <c r="RNV44" s="377"/>
      <c r="RNW44" s="377"/>
      <c r="RNX44" s="377"/>
      <c r="RNY44" s="377"/>
      <c r="RNZ44" s="377"/>
      <c r="ROA44" s="377"/>
      <c r="ROB44" s="377"/>
      <c r="ROC44" s="377"/>
      <c r="ROD44" s="377"/>
      <c r="ROE44" s="377"/>
      <c r="ROF44" s="377"/>
      <c r="ROG44" s="377"/>
      <c r="ROH44" s="377"/>
      <c r="ROI44" s="377"/>
      <c r="ROJ44" s="377"/>
      <c r="ROK44" s="377"/>
      <c r="ROL44" s="377"/>
      <c r="ROM44" s="377"/>
      <c r="RON44" s="377"/>
      <c r="ROO44" s="377"/>
      <c r="ROP44" s="377"/>
      <c r="ROQ44" s="377"/>
      <c r="ROR44" s="377"/>
      <c r="ROS44" s="377"/>
      <c r="ROT44" s="377"/>
      <c r="ROU44" s="377"/>
      <c r="ROV44" s="377"/>
      <c r="ROW44" s="377"/>
      <c r="ROX44" s="377"/>
      <c r="ROY44" s="377"/>
      <c r="ROZ44" s="377"/>
      <c r="RPA44" s="377"/>
      <c r="RPB44" s="377"/>
      <c r="RPC44" s="377"/>
      <c r="RPD44" s="377"/>
      <c r="RPE44" s="377"/>
      <c r="RPF44" s="377"/>
      <c r="RPG44" s="377"/>
      <c r="RPH44" s="377"/>
      <c r="RPI44" s="377"/>
      <c r="RPJ44" s="377"/>
      <c r="RPK44" s="377"/>
      <c r="RPL44" s="377"/>
      <c r="RPM44" s="377"/>
      <c r="RPN44" s="377"/>
      <c r="RPO44" s="377"/>
      <c r="RPP44" s="377"/>
      <c r="RPQ44" s="377"/>
      <c r="RPR44" s="377"/>
      <c r="RPS44" s="377"/>
      <c r="RPT44" s="377"/>
      <c r="RPU44" s="377"/>
      <c r="RPV44" s="377"/>
      <c r="RPW44" s="377"/>
      <c r="RPX44" s="377"/>
      <c r="RPY44" s="377"/>
      <c r="RPZ44" s="377"/>
      <c r="RQA44" s="377"/>
      <c r="RQB44" s="377"/>
      <c r="RQC44" s="377"/>
      <c r="RQD44" s="377"/>
      <c r="RQE44" s="377"/>
      <c r="RQF44" s="377"/>
      <c r="RQG44" s="377"/>
      <c r="RQH44" s="377"/>
      <c r="RQI44" s="377"/>
      <c r="RQJ44" s="377"/>
      <c r="RQK44" s="377"/>
      <c r="RQL44" s="377"/>
      <c r="RQM44" s="377"/>
      <c r="RQN44" s="377"/>
      <c r="RQO44" s="377"/>
      <c r="RQP44" s="377"/>
      <c r="RQQ44" s="377"/>
      <c r="RQR44" s="377"/>
      <c r="RQS44" s="377"/>
      <c r="RQT44" s="377"/>
      <c r="RQU44" s="377"/>
      <c r="RQV44" s="377"/>
      <c r="RQW44" s="377"/>
      <c r="RQX44" s="377"/>
      <c r="RQY44" s="377"/>
      <c r="RQZ44" s="377"/>
      <c r="RRA44" s="377"/>
      <c r="RRB44" s="377"/>
      <c r="RRC44" s="377"/>
      <c r="RRD44" s="377"/>
      <c r="RRE44" s="377"/>
      <c r="RRF44" s="377"/>
      <c r="RRG44" s="377"/>
      <c r="RRH44" s="377"/>
      <c r="RRI44" s="377"/>
      <c r="RRJ44" s="377"/>
      <c r="RRK44" s="377"/>
      <c r="RRL44" s="377"/>
      <c r="RRM44" s="377"/>
      <c r="RRN44" s="377"/>
      <c r="RRO44" s="377"/>
      <c r="RRP44" s="377"/>
      <c r="RRQ44" s="377"/>
      <c r="RRR44" s="377"/>
      <c r="RRS44" s="377"/>
      <c r="RRT44" s="377"/>
      <c r="RRU44" s="377"/>
      <c r="RRV44" s="377"/>
      <c r="RRW44" s="377"/>
      <c r="RRX44" s="377"/>
      <c r="RRY44" s="377"/>
      <c r="RRZ44" s="377"/>
      <c r="RSA44" s="377"/>
      <c r="RSB44" s="377"/>
      <c r="RSC44" s="377"/>
      <c r="RSD44" s="377"/>
      <c r="RSE44" s="377"/>
      <c r="RSF44" s="377"/>
      <c r="RSG44" s="377"/>
      <c r="RSH44" s="377"/>
      <c r="RSI44" s="377"/>
      <c r="RSJ44" s="377"/>
      <c r="RSK44" s="377"/>
      <c r="RSL44" s="377"/>
      <c r="RSM44" s="377"/>
      <c r="RSN44" s="377"/>
      <c r="RSO44" s="377"/>
      <c r="RSP44" s="377"/>
      <c r="RSQ44" s="377"/>
      <c r="RSR44" s="377"/>
      <c r="RSS44" s="377"/>
      <c r="RST44" s="377"/>
      <c r="RSU44" s="377"/>
      <c r="RSV44" s="377"/>
      <c r="RSW44" s="377"/>
      <c r="RSX44" s="377"/>
      <c r="RSY44" s="377"/>
      <c r="RSZ44" s="377"/>
      <c r="RTA44" s="377"/>
      <c r="RTB44" s="377"/>
      <c r="RTC44" s="377"/>
      <c r="RTD44" s="377"/>
      <c r="RTE44" s="377"/>
      <c r="RTF44" s="377"/>
      <c r="RTG44" s="377"/>
      <c r="RTH44" s="377"/>
      <c r="RTI44" s="377"/>
      <c r="RTJ44" s="377"/>
      <c r="RTK44" s="377"/>
      <c r="RTL44" s="377"/>
      <c r="RTM44" s="377"/>
      <c r="RTN44" s="377"/>
      <c r="RTO44" s="377"/>
      <c r="RTP44" s="377"/>
      <c r="RTQ44" s="377"/>
      <c r="RTR44" s="377"/>
      <c r="RTS44" s="377"/>
      <c r="RTT44" s="377"/>
      <c r="RTU44" s="377"/>
      <c r="RTV44" s="377"/>
      <c r="RTW44" s="377"/>
      <c r="RTX44" s="377"/>
      <c r="RTY44" s="377"/>
      <c r="RTZ44" s="377"/>
      <c r="RUA44" s="377"/>
      <c r="RUB44" s="377"/>
      <c r="RUC44" s="377"/>
      <c r="RUD44" s="377"/>
      <c r="RUE44" s="377"/>
      <c r="RUF44" s="377"/>
      <c r="RUG44" s="377"/>
      <c r="RUH44" s="377"/>
      <c r="RUI44" s="377"/>
      <c r="RUJ44" s="377"/>
      <c r="RUK44" s="377"/>
      <c r="RUL44" s="377"/>
      <c r="RUM44" s="377"/>
      <c r="RUN44" s="377"/>
      <c r="RUO44" s="377"/>
      <c r="RUP44" s="377"/>
      <c r="RUQ44" s="377"/>
      <c r="RUR44" s="377"/>
      <c r="RUS44" s="377"/>
      <c r="RUT44" s="377"/>
      <c r="RUU44" s="377"/>
      <c r="RUV44" s="377"/>
      <c r="RUW44" s="377"/>
      <c r="RUX44" s="377"/>
      <c r="RUY44" s="377"/>
      <c r="RUZ44" s="377"/>
      <c r="RVA44" s="377"/>
      <c r="RVB44" s="377"/>
      <c r="RVC44" s="377"/>
      <c r="RVD44" s="377"/>
      <c r="RVE44" s="377"/>
      <c r="RVF44" s="377"/>
      <c r="RVG44" s="377"/>
      <c r="RVH44" s="377"/>
      <c r="RVI44" s="377"/>
      <c r="RVJ44" s="377"/>
      <c r="RVK44" s="377"/>
      <c r="RVL44" s="377"/>
      <c r="RVM44" s="377"/>
      <c r="RVN44" s="377"/>
      <c r="RVO44" s="377"/>
      <c r="RVP44" s="377"/>
      <c r="RVQ44" s="377"/>
      <c r="RVR44" s="377"/>
      <c r="RVS44" s="377"/>
      <c r="RVT44" s="377"/>
      <c r="RVU44" s="377"/>
      <c r="RVV44" s="377"/>
      <c r="RVW44" s="377"/>
      <c r="RVX44" s="377"/>
      <c r="RVY44" s="377"/>
      <c r="RVZ44" s="377"/>
      <c r="RWA44" s="377"/>
      <c r="RWB44" s="377"/>
      <c r="RWC44" s="377"/>
      <c r="RWD44" s="377"/>
      <c r="RWE44" s="377"/>
      <c r="RWF44" s="377"/>
      <c r="RWG44" s="377"/>
      <c r="RWH44" s="377"/>
      <c r="RWI44" s="377"/>
      <c r="RWJ44" s="377"/>
      <c r="RWK44" s="377"/>
      <c r="RWL44" s="377"/>
      <c r="RWM44" s="377"/>
      <c r="RWN44" s="377"/>
      <c r="RWO44" s="377"/>
      <c r="RWP44" s="377"/>
      <c r="RWQ44" s="377"/>
      <c r="RWR44" s="377"/>
      <c r="RWS44" s="377"/>
      <c r="RWT44" s="377"/>
      <c r="RWU44" s="377"/>
      <c r="RWV44" s="377"/>
      <c r="RWW44" s="377"/>
      <c r="RWX44" s="377"/>
      <c r="RWY44" s="377"/>
      <c r="RWZ44" s="377"/>
      <c r="RXA44" s="377"/>
      <c r="RXB44" s="377"/>
      <c r="RXC44" s="377"/>
      <c r="RXD44" s="377"/>
      <c r="RXE44" s="377"/>
      <c r="RXF44" s="377"/>
      <c r="RXG44" s="377"/>
      <c r="RXH44" s="377"/>
      <c r="RXI44" s="377"/>
      <c r="RXJ44" s="377"/>
      <c r="RXK44" s="377"/>
      <c r="RXL44" s="377"/>
      <c r="RXM44" s="377"/>
      <c r="RXN44" s="377"/>
      <c r="RXO44" s="377"/>
      <c r="RXP44" s="377"/>
      <c r="RXQ44" s="377"/>
      <c r="RXR44" s="377"/>
      <c r="RXS44" s="377"/>
      <c r="RXT44" s="377"/>
      <c r="RXU44" s="377"/>
      <c r="RXV44" s="377"/>
      <c r="RXW44" s="377"/>
      <c r="RXX44" s="377"/>
      <c r="RXY44" s="377"/>
      <c r="RXZ44" s="377"/>
      <c r="RYA44" s="377"/>
      <c r="RYB44" s="377"/>
      <c r="RYC44" s="377"/>
      <c r="RYD44" s="377"/>
      <c r="RYE44" s="377"/>
      <c r="RYF44" s="377"/>
      <c r="RYG44" s="377"/>
      <c r="RYH44" s="377"/>
      <c r="RYI44" s="377"/>
      <c r="RYJ44" s="377"/>
      <c r="RYK44" s="377"/>
      <c r="RYL44" s="377"/>
      <c r="RYM44" s="377"/>
      <c r="RYN44" s="377"/>
      <c r="RYO44" s="377"/>
      <c r="RYP44" s="377"/>
      <c r="RYQ44" s="377"/>
      <c r="RYR44" s="377"/>
      <c r="RYS44" s="377"/>
      <c r="RYT44" s="377"/>
      <c r="RYU44" s="377"/>
      <c r="RYV44" s="377"/>
      <c r="RYW44" s="377"/>
      <c r="RYX44" s="377"/>
      <c r="RYY44" s="377"/>
      <c r="RYZ44" s="377"/>
      <c r="RZA44" s="377"/>
      <c r="RZB44" s="377"/>
      <c r="RZC44" s="377"/>
      <c r="RZD44" s="377"/>
      <c r="RZE44" s="377"/>
      <c r="RZF44" s="377"/>
      <c r="RZG44" s="377"/>
      <c r="RZH44" s="377"/>
      <c r="RZI44" s="377"/>
      <c r="RZJ44" s="377"/>
      <c r="RZK44" s="377"/>
      <c r="RZL44" s="377"/>
      <c r="RZM44" s="377"/>
      <c r="RZN44" s="377"/>
      <c r="RZO44" s="377"/>
      <c r="RZP44" s="377"/>
      <c r="RZQ44" s="377"/>
      <c r="RZR44" s="377"/>
      <c r="RZS44" s="377"/>
      <c r="RZT44" s="377"/>
      <c r="RZU44" s="377"/>
      <c r="RZV44" s="377"/>
      <c r="RZW44" s="377"/>
      <c r="RZX44" s="377"/>
      <c r="RZY44" s="377"/>
      <c r="RZZ44" s="377"/>
      <c r="SAA44" s="377"/>
      <c r="SAB44" s="377"/>
      <c r="SAC44" s="377"/>
      <c r="SAD44" s="377"/>
      <c r="SAE44" s="377"/>
      <c r="SAF44" s="377"/>
      <c r="SAG44" s="377"/>
      <c r="SAH44" s="377"/>
      <c r="SAI44" s="377"/>
      <c r="SAJ44" s="377"/>
      <c r="SAK44" s="377"/>
      <c r="SAL44" s="377"/>
      <c r="SAM44" s="377"/>
      <c r="SAN44" s="377"/>
      <c r="SAO44" s="377"/>
      <c r="SAP44" s="377"/>
      <c r="SAQ44" s="377"/>
      <c r="SAR44" s="377"/>
      <c r="SAS44" s="377"/>
      <c r="SAT44" s="377"/>
      <c r="SAU44" s="377"/>
      <c r="SAV44" s="377"/>
      <c r="SAW44" s="377"/>
      <c r="SAX44" s="377"/>
      <c r="SAY44" s="377"/>
      <c r="SAZ44" s="377"/>
      <c r="SBA44" s="377"/>
      <c r="SBB44" s="377"/>
      <c r="SBC44" s="377"/>
      <c r="SBD44" s="377"/>
      <c r="SBE44" s="377"/>
      <c r="SBF44" s="377"/>
      <c r="SBG44" s="377"/>
      <c r="SBH44" s="377"/>
      <c r="SBI44" s="377"/>
      <c r="SBJ44" s="377"/>
      <c r="SBK44" s="377"/>
      <c r="SBL44" s="377"/>
      <c r="SBM44" s="377"/>
      <c r="SBN44" s="377"/>
      <c r="SBO44" s="377"/>
      <c r="SBP44" s="377"/>
      <c r="SBQ44" s="377"/>
      <c r="SBR44" s="377"/>
      <c r="SBS44" s="377"/>
      <c r="SBT44" s="377"/>
      <c r="SBU44" s="377"/>
      <c r="SBV44" s="377"/>
      <c r="SBW44" s="377"/>
      <c r="SBX44" s="377"/>
      <c r="SBY44" s="377"/>
      <c r="SBZ44" s="377"/>
      <c r="SCA44" s="377"/>
      <c r="SCB44" s="377"/>
      <c r="SCC44" s="377"/>
      <c r="SCD44" s="377"/>
      <c r="SCE44" s="377"/>
      <c r="SCF44" s="377"/>
      <c r="SCG44" s="377"/>
      <c r="SCH44" s="377"/>
      <c r="SCI44" s="377"/>
      <c r="SCJ44" s="377"/>
      <c r="SCK44" s="377"/>
      <c r="SCL44" s="377"/>
      <c r="SCM44" s="377"/>
      <c r="SCN44" s="377"/>
      <c r="SCO44" s="377"/>
      <c r="SCP44" s="377"/>
      <c r="SCQ44" s="377"/>
      <c r="SCR44" s="377"/>
      <c r="SCS44" s="377"/>
      <c r="SCT44" s="377"/>
      <c r="SCU44" s="377"/>
      <c r="SCV44" s="377"/>
      <c r="SCW44" s="377"/>
      <c r="SCX44" s="377"/>
      <c r="SCY44" s="377"/>
      <c r="SCZ44" s="377"/>
      <c r="SDA44" s="377"/>
      <c r="SDB44" s="377"/>
      <c r="SDC44" s="377"/>
      <c r="SDD44" s="377"/>
      <c r="SDE44" s="377"/>
      <c r="SDF44" s="377"/>
      <c r="SDG44" s="377"/>
      <c r="SDH44" s="377"/>
      <c r="SDI44" s="377"/>
      <c r="SDJ44" s="377"/>
      <c r="SDK44" s="377"/>
      <c r="SDL44" s="377"/>
      <c r="SDM44" s="377"/>
      <c r="SDN44" s="377"/>
      <c r="SDO44" s="377"/>
      <c r="SDP44" s="377"/>
      <c r="SDQ44" s="377"/>
      <c r="SDR44" s="377"/>
      <c r="SDS44" s="377"/>
      <c r="SDT44" s="377"/>
      <c r="SDU44" s="377"/>
      <c r="SDV44" s="377"/>
      <c r="SDW44" s="377"/>
      <c r="SDX44" s="377"/>
      <c r="SDY44" s="377"/>
      <c r="SDZ44" s="377"/>
      <c r="SEA44" s="377"/>
      <c r="SEB44" s="377"/>
      <c r="SEC44" s="377"/>
      <c r="SED44" s="377"/>
      <c r="SEE44" s="377"/>
      <c r="SEF44" s="377"/>
      <c r="SEG44" s="377"/>
      <c r="SEH44" s="377"/>
      <c r="SEI44" s="377"/>
      <c r="SEJ44" s="377"/>
      <c r="SEK44" s="377"/>
      <c r="SEL44" s="377"/>
      <c r="SEM44" s="377"/>
      <c r="SEN44" s="377"/>
      <c r="SEO44" s="377"/>
      <c r="SEP44" s="377"/>
      <c r="SEQ44" s="377"/>
      <c r="SER44" s="377"/>
      <c r="SES44" s="377"/>
      <c r="SET44" s="377"/>
      <c r="SEU44" s="377"/>
      <c r="SEV44" s="377"/>
      <c r="SEW44" s="377"/>
      <c r="SEX44" s="377"/>
      <c r="SEY44" s="377"/>
      <c r="SEZ44" s="377"/>
      <c r="SFA44" s="377"/>
      <c r="SFB44" s="377"/>
      <c r="SFC44" s="377"/>
      <c r="SFD44" s="377"/>
      <c r="SFE44" s="377"/>
      <c r="SFF44" s="377"/>
      <c r="SFG44" s="377"/>
      <c r="SFH44" s="377"/>
      <c r="SFI44" s="377"/>
      <c r="SFJ44" s="377"/>
      <c r="SFK44" s="377"/>
      <c r="SFL44" s="377"/>
      <c r="SFM44" s="377"/>
      <c r="SFN44" s="377"/>
      <c r="SFO44" s="377"/>
      <c r="SFP44" s="377"/>
      <c r="SFQ44" s="377"/>
      <c r="SFR44" s="377"/>
      <c r="SFS44" s="377"/>
      <c r="SFT44" s="377"/>
      <c r="SFU44" s="377"/>
      <c r="SFV44" s="377"/>
      <c r="SFW44" s="377"/>
      <c r="SFX44" s="377"/>
      <c r="SFY44" s="377"/>
      <c r="SFZ44" s="377"/>
      <c r="SGA44" s="377"/>
      <c r="SGB44" s="377"/>
      <c r="SGC44" s="377"/>
      <c r="SGD44" s="377"/>
      <c r="SGE44" s="377"/>
      <c r="SGF44" s="377"/>
      <c r="SGG44" s="377"/>
      <c r="SGH44" s="377"/>
      <c r="SGI44" s="377"/>
      <c r="SGJ44" s="377"/>
      <c r="SGK44" s="377"/>
      <c r="SGL44" s="377"/>
      <c r="SGM44" s="377"/>
      <c r="SGN44" s="377"/>
      <c r="SGO44" s="377"/>
      <c r="SGP44" s="377"/>
      <c r="SGQ44" s="377"/>
      <c r="SGR44" s="377"/>
      <c r="SGS44" s="377"/>
      <c r="SGT44" s="377"/>
      <c r="SGU44" s="377"/>
      <c r="SGV44" s="377"/>
      <c r="SGW44" s="377"/>
      <c r="SGX44" s="377"/>
      <c r="SGY44" s="377"/>
      <c r="SGZ44" s="377"/>
      <c r="SHA44" s="377"/>
      <c r="SHB44" s="377"/>
      <c r="SHC44" s="377"/>
      <c r="SHD44" s="377"/>
      <c r="SHE44" s="377"/>
      <c r="SHF44" s="377"/>
      <c r="SHG44" s="377"/>
      <c r="SHH44" s="377"/>
      <c r="SHI44" s="377"/>
      <c r="SHJ44" s="377"/>
      <c r="SHK44" s="377"/>
      <c r="SHL44" s="377"/>
      <c r="SHM44" s="377"/>
      <c r="SHN44" s="377"/>
      <c r="SHO44" s="377"/>
      <c r="SHP44" s="377"/>
      <c r="SHQ44" s="377"/>
      <c r="SHR44" s="377"/>
      <c r="SHS44" s="377"/>
      <c r="SHT44" s="377"/>
      <c r="SHU44" s="377"/>
      <c r="SHV44" s="377"/>
      <c r="SHW44" s="377"/>
      <c r="SHX44" s="377"/>
      <c r="SHY44" s="377"/>
      <c r="SHZ44" s="377"/>
      <c r="SIA44" s="377"/>
      <c r="SIB44" s="377"/>
      <c r="SIC44" s="377"/>
      <c r="SID44" s="377"/>
      <c r="SIE44" s="377"/>
      <c r="SIF44" s="377"/>
      <c r="SIG44" s="377"/>
      <c r="SIH44" s="377"/>
      <c r="SII44" s="377"/>
      <c r="SIJ44" s="377"/>
      <c r="SIK44" s="377"/>
      <c r="SIL44" s="377"/>
      <c r="SIM44" s="377"/>
      <c r="SIN44" s="377"/>
      <c r="SIO44" s="377"/>
      <c r="SIP44" s="377"/>
      <c r="SIQ44" s="377"/>
      <c r="SIR44" s="377"/>
      <c r="SIS44" s="377"/>
      <c r="SIT44" s="377"/>
      <c r="SIU44" s="377"/>
      <c r="SIV44" s="377"/>
      <c r="SIW44" s="377"/>
      <c r="SIX44" s="377"/>
      <c r="SIY44" s="377"/>
      <c r="SIZ44" s="377"/>
      <c r="SJA44" s="377"/>
      <c r="SJB44" s="377"/>
      <c r="SJC44" s="377"/>
      <c r="SJD44" s="377"/>
      <c r="SJE44" s="377"/>
      <c r="SJF44" s="377"/>
      <c r="SJG44" s="377"/>
      <c r="SJH44" s="377"/>
      <c r="SJI44" s="377"/>
      <c r="SJJ44" s="377"/>
      <c r="SJK44" s="377"/>
      <c r="SJL44" s="377"/>
      <c r="SJM44" s="377"/>
      <c r="SJN44" s="377"/>
      <c r="SJO44" s="377"/>
      <c r="SJP44" s="377"/>
      <c r="SJQ44" s="377"/>
      <c r="SJR44" s="377"/>
      <c r="SJS44" s="377"/>
      <c r="SJT44" s="377"/>
      <c r="SJU44" s="377"/>
      <c r="SJV44" s="377"/>
      <c r="SJW44" s="377"/>
      <c r="SJX44" s="377"/>
      <c r="SJY44" s="377"/>
      <c r="SJZ44" s="377"/>
      <c r="SKA44" s="377"/>
      <c r="SKB44" s="377"/>
      <c r="SKC44" s="377"/>
      <c r="SKD44" s="377"/>
      <c r="SKE44" s="377"/>
      <c r="SKF44" s="377"/>
      <c r="SKG44" s="377"/>
      <c r="SKH44" s="377"/>
      <c r="SKI44" s="377"/>
      <c r="SKJ44" s="377"/>
      <c r="SKK44" s="377"/>
      <c r="SKL44" s="377"/>
      <c r="SKM44" s="377"/>
      <c r="SKN44" s="377"/>
      <c r="SKO44" s="377"/>
      <c r="SKP44" s="377"/>
      <c r="SKQ44" s="377"/>
      <c r="SKR44" s="377"/>
      <c r="SKS44" s="377"/>
      <c r="SKT44" s="377"/>
      <c r="SKU44" s="377"/>
      <c r="SKV44" s="377"/>
      <c r="SKW44" s="377"/>
      <c r="SKX44" s="377"/>
      <c r="SKY44" s="377"/>
      <c r="SKZ44" s="377"/>
      <c r="SLA44" s="377"/>
      <c r="SLB44" s="377"/>
      <c r="SLC44" s="377"/>
      <c r="SLD44" s="377"/>
      <c r="SLE44" s="377"/>
      <c r="SLF44" s="377"/>
      <c r="SLG44" s="377"/>
      <c r="SLH44" s="377"/>
      <c r="SLI44" s="377"/>
      <c r="SLJ44" s="377"/>
      <c r="SLK44" s="377"/>
      <c r="SLL44" s="377"/>
      <c r="SLM44" s="377"/>
      <c r="SLN44" s="377"/>
      <c r="SLO44" s="377"/>
      <c r="SLP44" s="377"/>
      <c r="SLQ44" s="377"/>
      <c r="SLR44" s="377"/>
      <c r="SLS44" s="377"/>
      <c r="SLT44" s="377"/>
      <c r="SLU44" s="377"/>
      <c r="SLV44" s="377"/>
      <c r="SLW44" s="377"/>
      <c r="SLX44" s="377"/>
      <c r="SLY44" s="377"/>
      <c r="SLZ44" s="377"/>
      <c r="SMA44" s="377"/>
      <c r="SMB44" s="377"/>
      <c r="SMC44" s="377"/>
      <c r="SMD44" s="377"/>
      <c r="SME44" s="377"/>
      <c r="SMF44" s="377"/>
      <c r="SMG44" s="377"/>
      <c r="SMH44" s="377"/>
      <c r="SMI44" s="377"/>
      <c r="SMJ44" s="377"/>
      <c r="SMK44" s="377"/>
      <c r="SML44" s="377"/>
      <c r="SMM44" s="377"/>
      <c r="SMN44" s="377"/>
      <c r="SMO44" s="377"/>
      <c r="SMP44" s="377"/>
      <c r="SMQ44" s="377"/>
      <c r="SMR44" s="377"/>
      <c r="SMS44" s="377"/>
      <c r="SMT44" s="377"/>
      <c r="SMU44" s="377"/>
      <c r="SMV44" s="377"/>
      <c r="SMW44" s="377"/>
      <c r="SMX44" s="377"/>
      <c r="SMY44" s="377"/>
      <c r="SMZ44" s="377"/>
      <c r="SNA44" s="377"/>
      <c r="SNB44" s="377"/>
      <c r="SNC44" s="377"/>
      <c r="SND44" s="377"/>
      <c r="SNE44" s="377"/>
      <c r="SNF44" s="377"/>
      <c r="SNG44" s="377"/>
      <c r="SNH44" s="377"/>
      <c r="SNI44" s="377"/>
      <c r="SNJ44" s="377"/>
      <c r="SNK44" s="377"/>
      <c r="SNL44" s="377"/>
      <c r="SNM44" s="377"/>
      <c r="SNN44" s="377"/>
      <c r="SNO44" s="377"/>
      <c r="SNP44" s="377"/>
      <c r="SNQ44" s="377"/>
      <c r="SNR44" s="377"/>
      <c r="SNS44" s="377"/>
      <c r="SNT44" s="377"/>
      <c r="SNU44" s="377"/>
      <c r="SNV44" s="377"/>
      <c r="SNW44" s="377"/>
      <c r="SNX44" s="377"/>
      <c r="SNY44" s="377"/>
      <c r="SNZ44" s="377"/>
      <c r="SOA44" s="377"/>
      <c r="SOB44" s="377"/>
      <c r="SOC44" s="377"/>
      <c r="SOD44" s="377"/>
      <c r="SOE44" s="377"/>
      <c r="SOF44" s="377"/>
      <c r="SOG44" s="377"/>
      <c r="SOH44" s="377"/>
      <c r="SOI44" s="377"/>
      <c r="SOJ44" s="377"/>
      <c r="SOK44" s="377"/>
      <c r="SOL44" s="377"/>
      <c r="SOM44" s="377"/>
      <c r="SON44" s="377"/>
      <c r="SOO44" s="377"/>
      <c r="SOP44" s="377"/>
      <c r="SOQ44" s="377"/>
      <c r="SOR44" s="377"/>
      <c r="SOS44" s="377"/>
      <c r="SOT44" s="377"/>
      <c r="SOU44" s="377"/>
      <c r="SOV44" s="377"/>
      <c r="SOW44" s="377"/>
      <c r="SOX44" s="377"/>
      <c r="SOY44" s="377"/>
      <c r="SOZ44" s="377"/>
      <c r="SPA44" s="377"/>
      <c r="SPB44" s="377"/>
      <c r="SPC44" s="377"/>
      <c r="SPD44" s="377"/>
      <c r="SPE44" s="377"/>
      <c r="SPF44" s="377"/>
      <c r="SPG44" s="377"/>
      <c r="SPH44" s="377"/>
      <c r="SPI44" s="377"/>
      <c r="SPJ44" s="377"/>
      <c r="SPK44" s="377"/>
      <c r="SPL44" s="377"/>
      <c r="SPM44" s="377"/>
      <c r="SPN44" s="377"/>
      <c r="SPO44" s="377"/>
      <c r="SPP44" s="377"/>
      <c r="SPQ44" s="377"/>
      <c r="SPR44" s="377"/>
      <c r="SPS44" s="377"/>
      <c r="SPT44" s="377"/>
      <c r="SPU44" s="377"/>
      <c r="SPV44" s="377"/>
      <c r="SPW44" s="377"/>
      <c r="SPX44" s="377"/>
      <c r="SPY44" s="377"/>
      <c r="SPZ44" s="377"/>
      <c r="SQA44" s="377"/>
      <c r="SQB44" s="377"/>
      <c r="SQC44" s="377"/>
      <c r="SQD44" s="377"/>
      <c r="SQE44" s="377"/>
      <c r="SQF44" s="377"/>
      <c r="SQG44" s="377"/>
      <c r="SQH44" s="377"/>
      <c r="SQI44" s="377"/>
      <c r="SQJ44" s="377"/>
      <c r="SQK44" s="377"/>
      <c r="SQL44" s="377"/>
      <c r="SQM44" s="377"/>
      <c r="SQN44" s="377"/>
      <c r="SQO44" s="377"/>
      <c r="SQP44" s="377"/>
      <c r="SQQ44" s="377"/>
      <c r="SQR44" s="377"/>
      <c r="SQS44" s="377"/>
      <c r="SQT44" s="377"/>
      <c r="SQU44" s="377"/>
      <c r="SQV44" s="377"/>
      <c r="SQW44" s="377"/>
      <c r="SQX44" s="377"/>
      <c r="SQY44" s="377"/>
      <c r="SQZ44" s="377"/>
      <c r="SRA44" s="377"/>
      <c r="SRB44" s="377"/>
      <c r="SRC44" s="377"/>
      <c r="SRD44" s="377"/>
      <c r="SRE44" s="377"/>
      <c r="SRF44" s="377"/>
      <c r="SRG44" s="377"/>
      <c r="SRH44" s="377"/>
      <c r="SRI44" s="377"/>
      <c r="SRJ44" s="377"/>
      <c r="SRK44" s="377"/>
      <c r="SRL44" s="377"/>
      <c r="SRM44" s="377"/>
      <c r="SRN44" s="377"/>
      <c r="SRO44" s="377"/>
      <c r="SRP44" s="377"/>
      <c r="SRQ44" s="377"/>
      <c r="SRR44" s="377"/>
      <c r="SRS44" s="377"/>
      <c r="SRT44" s="377"/>
      <c r="SRU44" s="377"/>
      <c r="SRV44" s="377"/>
      <c r="SRW44" s="377"/>
      <c r="SRX44" s="377"/>
      <c r="SRY44" s="377"/>
      <c r="SRZ44" s="377"/>
      <c r="SSA44" s="377"/>
      <c r="SSB44" s="377"/>
      <c r="SSC44" s="377"/>
      <c r="SSD44" s="377"/>
      <c r="SSE44" s="377"/>
      <c r="SSF44" s="377"/>
      <c r="SSG44" s="377"/>
      <c r="SSH44" s="377"/>
      <c r="SSI44" s="377"/>
      <c r="SSJ44" s="377"/>
      <c r="SSK44" s="377"/>
      <c r="SSL44" s="377"/>
      <c r="SSM44" s="377"/>
      <c r="SSN44" s="377"/>
      <c r="SSO44" s="377"/>
      <c r="SSP44" s="377"/>
      <c r="SSQ44" s="377"/>
      <c r="SSR44" s="377"/>
      <c r="SSS44" s="377"/>
      <c r="SST44" s="377"/>
      <c r="SSU44" s="377"/>
      <c r="SSV44" s="377"/>
      <c r="SSW44" s="377"/>
      <c r="SSX44" s="377"/>
      <c r="SSY44" s="377"/>
      <c r="SSZ44" s="377"/>
      <c r="STA44" s="377"/>
      <c r="STB44" s="377"/>
      <c r="STC44" s="377"/>
      <c r="STD44" s="377"/>
      <c r="STE44" s="377"/>
      <c r="STF44" s="377"/>
      <c r="STG44" s="377"/>
      <c r="STH44" s="377"/>
      <c r="STI44" s="377"/>
      <c r="STJ44" s="377"/>
      <c r="STK44" s="377"/>
      <c r="STL44" s="377"/>
      <c r="STM44" s="377"/>
      <c r="STN44" s="377"/>
      <c r="STO44" s="377"/>
      <c r="STP44" s="377"/>
      <c r="STQ44" s="377"/>
      <c r="STR44" s="377"/>
      <c r="STS44" s="377"/>
      <c r="STT44" s="377"/>
      <c r="STU44" s="377"/>
      <c r="STV44" s="377"/>
      <c r="STW44" s="377"/>
      <c r="STX44" s="377"/>
      <c r="STY44" s="377"/>
      <c r="STZ44" s="377"/>
      <c r="SUA44" s="377"/>
      <c r="SUB44" s="377"/>
      <c r="SUC44" s="377"/>
      <c r="SUD44" s="377"/>
      <c r="SUE44" s="377"/>
      <c r="SUF44" s="377"/>
      <c r="SUG44" s="377"/>
      <c r="SUH44" s="377"/>
      <c r="SUI44" s="377"/>
      <c r="SUJ44" s="377"/>
      <c r="SUK44" s="377"/>
      <c r="SUL44" s="377"/>
      <c r="SUM44" s="377"/>
      <c r="SUN44" s="377"/>
      <c r="SUO44" s="377"/>
      <c r="SUP44" s="377"/>
      <c r="SUQ44" s="377"/>
      <c r="SUR44" s="377"/>
      <c r="SUS44" s="377"/>
      <c r="SUT44" s="377"/>
      <c r="SUU44" s="377"/>
      <c r="SUV44" s="377"/>
      <c r="SUW44" s="377"/>
      <c r="SUX44" s="377"/>
      <c r="SUY44" s="377"/>
      <c r="SUZ44" s="377"/>
      <c r="SVA44" s="377"/>
      <c r="SVB44" s="377"/>
      <c r="SVC44" s="377"/>
      <c r="SVD44" s="377"/>
      <c r="SVE44" s="377"/>
      <c r="SVF44" s="377"/>
      <c r="SVG44" s="377"/>
      <c r="SVH44" s="377"/>
      <c r="SVI44" s="377"/>
      <c r="SVJ44" s="377"/>
      <c r="SVK44" s="377"/>
      <c r="SVL44" s="377"/>
      <c r="SVM44" s="377"/>
      <c r="SVN44" s="377"/>
      <c r="SVO44" s="377"/>
      <c r="SVP44" s="377"/>
      <c r="SVQ44" s="377"/>
      <c r="SVR44" s="377"/>
      <c r="SVS44" s="377"/>
      <c r="SVT44" s="377"/>
      <c r="SVU44" s="377"/>
      <c r="SVV44" s="377"/>
      <c r="SVW44" s="377"/>
      <c r="SVX44" s="377"/>
      <c r="SVY44" s="377"/>
      <c r="SVZ44" s="377"/>
      <c r="SWA44" s="377"/>
      <c r="SWB44" s="377"/>
      <c r="SWC44" s="377"/>
      <c r="SWD44" s="377"/>
      <c r="SWE44" s="377"/>
      <c r="SWF44" s="377"/>
      <c r="SWG44" s="377"/>
      <c r="SWH44" s="377"/>
      <c r="SWI44" s="377"/>
      <c r="SWJ44" s="377"/>
      <c r="SWK44" s="377"/>
      <c r="SWL44" s="377"/>
      <c r="SWM44" s="377"/>
      <c r="SWN44" s="377"/>
      <c r="SWO44" s="377"/>
      <c r="SWP44" s="377"/>
      <c r="SWQ44" s="377"/>
      <c r="SWR44" s="377"/>
      <c r="SWS44" s="377"/>
      <c r="SWT44" s="377"/>
      <c r="SWU44" s="377"/>
      <c r="SWV44" s="377"/>
      <c r="SWW44" s="377"/>
      <c r="SWX44" s="377"/>
      <c r="SWY44" s="377"/>
      <c r="SWZ44" s="377"/>
      <c r="SXA44" s="377"/>
      <c r="SXB44" s="377"/>
      <c r="SXC44" s="377"/>
      <c r="SXD44" s="377"/>
      <c r="SXE44" s="377"/>
      <c r="SXF44" s="377"/>
      <c r="SXG44" s="377"/>
      <c r="SXH44" s="377"/>
      <c r="SXI44" s="377"/>
      <c r="SXJ44" s="377"/>
      <c r="SXK44" s="377"/>
      <c r="SXL44" s="377"/>
      <c r="SXM44" s="377"/>
      <c r="SXN44" s="377"/>
      <c r="SXO44" s="377"/>
      <c r="SXP44" s="377"/>
      <c r="SXQ44" s="377"/>
      <c r="SXR44" s="377"/>
      <c r="SXS44" s="377"/>
      <c r="SXT44" s="377"/>
      <c r="SXU44" s="377"/>
      <c r="SXV44" s="377"/>
      <c r="SXW44" s="377"/>
      <c r="SXX44" s="377"/>
      <c r="SXY44" s="377"/>
      <c r="SXZ44" s="377"/>
      <c r="SYA44" s="377"/>
      <c r="SYB44" s="377"/>
      <c r="SYC44" s="377"/>
      <c r="SYD44" s="377"/>
      <c r="SYE44" s="377"/>
      <c r="SYF44" s="377"/>
      <c r="SYG44" s="377"/>
      <c r="SYH44" s="377"/>
      <c r="SYI44" s="377"/>
      <c r="SYJ44" s="377"/>
      <c r="SYK44" s="377"/>
      <c r="SYL44" s="377"/>
      <c r="SYM44" s="377"/>
      <c r="SYN44" s="377"/>
      <c r="SYO44" s="377"/>
      <c r="SYP44" s="377"/>
      <c r="SYQ44" s="377"/>
      <c r="SYR44" s="377"/>
      <c r="SYS44" s="377"/>
      <c r="SYT44" s="377"/>
      <c r="SYU44" s="377"/>
      <c r="SYV44" s="377"/>
      <c r="SYW44" s="377"/>
      <c r="SYX44" s="377"/>
      <c r="SYY44" s="377"/>
      <c r="SYZ44" s="377"/>
      <c r="SZA44" s="377"/>
      <c r="SZB44" s="377"/>
      <c r="SZC44" s="377"/>
      <c r="SZD44" s="377"/>
      <c r="SZE44" s="377"/>
      <c r="SZF44" s="377"/>
      <c r="SZG44" s="377"/>
      <c r="SZH44" s="377"/>
      <c r="SZI44" s="377"/>
      <c r="SZJ44" s="377"/>
      <c r="SZK44" s="377"/>
      <c r="SZL44" s="377"/>
      <c r="SZM44" s="377"/>
      <c r="SZN44" s="377"/>
      <c r="SZO44" s="377"/>
      <c r="SZP44" s="377"/>
      <c r="SZQ44" s="377"/>
      <c r="SZR44" s="377"/>
      <c r="SZS44" s="377"/>
      <c r="SZT44" s="377"/>
      <c r="SZU44" s="377"/>
      <c r="SZV44" s="377"/>
      <c r="SZW44" s="377"/>
      <c r="SZX44" s="377"/>
      <c r="SZY44" s="377"/>
      <c r="SZZ44" s="377"/>
      <c r="TAA44" s="377"/>
      <c r="TAB44" s="377"/>
      <c r="TAC44" s="377"/>
      <c r="TAD44" s="377"/>
      <c r="TAE44" s="377"/>
      <c r="TAF44" s="377"/>
      <c r="TAG44" s="377"/>
      <c r="TAH44" s="377"/>
      <c r="TAI44" s="377"/>
      <c r="TAJ44" s="377"/>
      <c r="TAK44" s="377"/>
      <c r="TAL44" s="377"/>
      <c r="TAM44" s="377"/>
      <c r="TAN44" s="377"/>
      <c r="TAO44" s="377"/>
      <c r="TAP44" s="377"/>
      <c r="TAQ44" s="377"/>
      <c r="TAR44" s="377"/>
      <c r="TAS44" s="377"/>
      <c r="TAT44" s="377"/>
      <c r="TAU44" s="377"/>
      <c r="TAV44" s="377"/>
      <c r="TAW44" s="377"/>
      <c r="TAX44" s="377"/>
      <c r="TAY44" s="377"/>
      <c r="TAZ44" s="377"/>
      <c r="TBA44" s="377"/>
      <c r="TBB44" s="377"/>
      <c r="TBC44" s="377"/>
      <c r="TBD44" s="377"/>
      <c r="TBE44" s="377"/>
      <c r="TBF44" s="377"/>
      <c r="TBG44" s="377"/>
      <c r="TBH44" s="377"/>
      <c r="TBI44" s="377"/>
      <c r="TBJ44" s="377"/>
      <c r="TBK44" s="377"/>
      <c r="TBL44" s="377"/>
      <c r="TBM44" s="377"/>
      <c r="TBN44" s="377"/>
      <c r="TBO44" s="377"/>
      <c r="TBP44" s="377"/>
      <c r="TBQ44" s="377"/>
      <c r="TBR44" s="377"/>
      <c r="TBS44" s="377"/>
      <c r="TBT44" s="377"/>
      <c r="TBU44" s="377"/>
      <c r="TBV44" s="377"/>
      <c r="TBW44" s="377"/>
      <c r="TBX44" s="377"/>
      <c r="TBY44" s="377"/>
      <c r="TBZ44" s="377"/>
      <c r="TCA44" s="377"/>
      <c r="TCB44" s="377"/>
      <c r="TCC44" s="377"/>
      <c r="TCD44" s="377"/>
      <c r="TCE44" s="377"/>
      <c r="TCF44" s="377"/>
      <c r="TCG44" s="377"/>
      <c r="TCH44" s="377"/>
      <c r="TCI44" s="377"/>
      <c r="TCJ44" s="377"/>
      <c r="TCK44" s="377"/>
      <c r="TCL44" s="377"/>
      <c r="TCM44" s="377"/>
      <c r="TCN44" s="377"/>
      <c r="TCO44" s="377"/>
      <c r="TCP44" s="377"/>
      <c r="TCQ44" s="377"/>
      <c r="TCR44" s="377"/>
      <c r="TCS44" s="377"/>
      <c r="TCT44" s="377"/>
      <c r="TCU44" s="377"/>
      <c r="TCV44" s="377"/>
      <c r="TCW44" s="377"/>
      <c r="TCX44" s="377"/>
      <c r="TCY44" s="377"/>
      <c r="TCZ44" s="377"/>
      <c r="TDA44" s="377"/>
      <c r="TDB44" s="377"/>
      <c r="TDC44" s="377"/>
      <c r="TDD44" s="377"/>
      <c r="TDE44" s="377"/>
      <c r="TDF44" s="377"/>
      <c r="TDG44" s="377"/>
      <c r="TDH44" s="377"/>
      <c r="TDI44" s="377"/>
      <c r="TDJ44" s="377"/>
      <c r="TDK44" s="377"/>
      <c r="TDL44" s="377"/>
      <c r="TDM44" s="377"/>
      <c r="TDN44" s="377"/>
      <c r="TDO44" s="377"/>
      <c r="TDP44" s="377"/>
      <c r="TDQ44" s="377"/>
      <c r="TDR44" s="377"/>
      <c r="TDS44" s="377"/>
      <c r="TDT44" s="377"/>
      <c r="TDU44" s="377"/>
      <c r="TDV44" s="377"/>
      <c r="TDW44" s="377"/>
      <c r="TDX44" s="377"/>
      <c r="TDY44" s="377"/>
      <c r="TDZ44" s="377"/>
      <c r="TEA44" s="377"/>
      <c r="TEB44" s="377"/>
      <c r="TEC44" s="377"/>
      <c r="TED44" s="377"/>
      <c r="TEE44" s="377"/>
      <c r="TEF44" s="377"/>
      <c r="TEG44" s="377"/>
      <c r="TEH44" s="377"/>
      <c r="TEI44" s="377"/>
      <c r="TEJ44" s="377"/>
      <c r="TEK44" s="377"/>
      <c r="TEL44" s="377"/>
      <c r="TEM44" s="377"/>
      <c r="TEN44" s="377"/>
      <c r="TEO44" s="377"/>
      <c r="TEP44" s="377"/>
      <c r="TEQ44" s="377"/>
      <c r="TER44" s="377"/>
      <c r="TES44" s="377"/>
      <c r="TET44" s="377"/>
      <c r="TEU44" s="377"/>
      <c r="TEV44" s="377"/>
      <c r="TEW44" s="377"/>
      <c r="TEX44" s="377"/>
      <c r="TEY44" s="377"/>
      <c r="TEZ44" s="377"/>
      <c r="TFA44" s="377"/>
      <c r="TFB44" s="377"/>
      <c r="TFC44" s="377"/>
      <c r="TFD44" s="377"/>
      <c r="TFE44" s="377"/>
      <c r="TFF44" s="377"/>
      <c r="TFG44" s="377"/>
      <c r="TFH44" s="377"/>
      <c r="TFI44" s="377"/>
      <c r="TFJ44" s="377"/>
      <c r="TFK44" s="377"/>
      <c r="TFL44" s="377"/>
      <c r="TFM44" s="377"/>
      <c r="TFN44" s="377"/>
      <c r="TFO44" s="377"/>
      <c r="TFP44" s="377"/>
      <c r="TFQ44" s="377"/>
      <c r="TFR44" s="377"/>
      <c r="TFS44" s="377"/>
      <c r="TFT44" s="377"/>
      <c r="TFU44" s="377"/>
      <c r="TFV44" s="377"/>
      <c r="TFW44" s="377"/>
      <c r="TFX44" s="377"/>
      <c r="TFY44" s="377"/>
      <c r="TFZ44" s="377"/>
      <c r="TGA44" s="377"/>
      <c r="TGB44" s="377"/>
      <c r="TGC44" s="377"/>
      <c r="TGD44" s="377"/>
      <c r="TGE44" s="377"/>
      <c r="TGF44" s="377"/>
      <c r="TGG44" s="377"/>
      <c r="TGH44" s="377"/>
      <c r="TGI44" s="377"/>
      <c r="TGJ44" s="377"/>
      <c r="TGK44" s="377"/>
      <c r="TGL44" s="377"/>
      <c r="TGM44" s="377"/>
      <c r="TGN44" s="377"/>
      <c r="TGO44" s="377"/>
      <c r="TGP44" s="377"/>
      <c r="TGQ44" s="377"/>
      <c r="TGR44" s="377"/>
      <c r="TGS44" s="377"/>
      <c r="TGT44" s="377"/>
      <c r="TGU44" s="377"/>
      <c r="TGV44" s="377"/>
      <c r="TGW44" s="377"/>
      <c r="TGX44" s="377"/>
      <c r="TGY44" s="377"/>
      <c r="TGZ44" s="377"/>
      <c r="THA44" s="377"/>
      <c r="THB44" s="377"/>
      <c r="THC44" s="377"/>
      <c r="THD44" s="377"/>
      <c r="THE44" s="377"/>
      <c r="THF44" s="377"/>
      <c r="THG44" s="377"/>
      <c r="THH44" s="377"/>
      <c r="THI44" s="377"/>
      <c r="THJ44" s="377"/>
      <c r="THK44" s="377"/>
      <c r="THL44" s="377"/>
      <c r="THM44" s="377"/>
      <c r="THN44" s="377"/>
      <c r="THO44" s="377"/>
      <c r="THP44" s="377"/>
      <c r="THQ44" s="377"/>
      <c r="THR44" s="377"/>
      <c r="THS44" s="377"/>
      <c r="THT44" s="377"/>
      <c r="THU44" s="377"/>
      <c r="THV44" s="377"/>
      <c r="THW44" s="377"/>
      <c r="THX44" s="377"/>
      <c r="THY44" s="377"/>
      <c r="THZ44" s="377"/>
      <c r="TIA44" s="377"/>
      <c r="TIB44" s="377"/>
      <c r="TIC44" s="377"/>
      <c r="TID44" s="377"/>
      <c r="TIE44" s="377"/>
      <c r="TIF44" s="377"/>
      <c r="TIG44" s="377"/>
      <c r="TIH44" s="377"/>
      <c r="TII44" s="377"/>
      <c r="TIJ44" s="377"/>
      <c r="TIK44" s="377"/>
      <c r="TIL44" s="377"/>
      <c r="TIM44" s="377"/>
      <c r="TIN44" s="377"/>
      <c r="TIO44" s="377"/>
      <c r="TIP44" s="377"/>
      <c r="TIQ44" s="377"/>
      <c r="TIR44" s="377"/>
      <c r="TIS44" s="377"/>
      <c r="TIT44" s="377"/>
      <c r="TIU44" s="377"/>
      <c r="TIV44" s="377"/>
      <c r="TIW44" s="377"/>
      <c r="TIX44" s="377"/>
      <c r="TIY44" s="377"/>
      <c r="TIZ44" s="377"/>
      <c r="TJA44" s="377"/>
      <c r="TJB44" s="377"/>
      <c r="TJC44" s="377"/>
      <c r="TJD44" s="377"/>
      <c r="TJE44" s="377"/>
      <c r="TJF44" s="377"/>
      <c r="TJG44" s="377"/>
      <c r="TJH44" s="377"/>
      <c r="TJI44" s="377"/>
      <c r="TJJ44" s="377"/>
      <c r="TJK44" s="377"/>
      <c r="TJL44" s="377"/>
      <c r="TJM44" s="377"/>
      <c r="TJN44" s="377"/>
      <c r="TJO44" s="377"/>
      <c r="TJP44" s="377"/>
      <c r="TJQ44" s="377"/>
      <c r="TJR44" s="377"/>
      <c r="TJS44" s="377"/>
      <c r="TJT44" s="377"/>
      <c r="TJU44" s="377"/>
      <c r="TJV44" s="377"/>
      <c r="TJW44" s="377"/>
      <c r="TJX44" s="377"/>
      <c r="TJY44" s="377"/>
      <c r="TJZ44" s="377"/>
      <c r="TKA44" s="377"/>
      <c r="TKB44" s="377"/>
      <c r="TKC44" s="377"/>
      <c r="TKD44" s="377"/>
      <c r="TKE44" s="377"/>
      <c r="TKF44" s="377"/>
      <c r="TKG44" s="377"/>
      <c r="TKH44" s="377"/>
      <c r="TKI44" s="377"/>
      <c r="TKJ44" s="377"/>
      <c r="TKK44" s="377"/>
      <c r="TKL44" s="377"/>
      <c r="TKM44" s="377"/>
      <c r="TKN44" s="377"/>
      <c r="TKO44" s="377"/>
      <c r="TKP44" s="377"/>
      <c r="TKQ44" s="377"/>
      <c r="TKR44" s="377"/>
      <c r="TKS44" s="377"/>
      <c r="TKT44" s="377"/>
      <c r="TKU44" s="377"/>
      <c r="TKV44" s="377"/>
      <c r="TKW44" s="377"/>
      <c r="TKX44" s="377"/>
      <c r="TKY44" s="377"/>
      <c r="TKZ44" s="377"/>
      <c r="TLA44" s="377"/>
      <c r="TLB44" s="377"/>
      <c r="TLC44" s="377"/>
      <c r="TLD44" s="377"/>
      <c r="TLE44" s="377"/>
      <c r="TLF44" s="377"/>
      <c r="TLG44" s="377"/>
      <c r="TLH44" s="377"/>
      <c r="TLI44" s="377"/>
      <c r="TLJ44" s="377"/>
      <c r="TLK44" s="377"/>
      <c r="TLL44" s="377"/>
      <c r="TLM44" s="377"/>
      <c r="TLN44" s="377"/>
      <c r="TLO44" s="377"/>
      <c r="TLP44" s="377"/>
      <c r="TLQ44" s="377"/>
      <c r="TLR44" s="377"/>
      <c r="TLS44" s="377"/>
      <c r="TLT44" s="377"/>
      <c r="TLU44" s="377"/>
      <c r="TLV44" s="377"/>
      <c r="TLW44" s="377"/>
      <c r="TLX44" s="377"/>
      <c r="TLY44" s="377"/>
      <c r="TLZ44" s="377"/>
      <c r="TMA44" s="377"/>
      <c r="TMB44" s="377"/>
      <c r="TMC44" s="377"/>
      <c r="TMD44" s="377"/>
      <c r="TME44" s="377"/>
      <c r="TMF44" s="377"/>
      <c r="TMG44" s="377"/>
      <c r="TMH44" s="377"/>
      <c r="TMI44" s="377"/>
      <c r="TMJ44" s="377"/>
      <c r="TMK44" s="377"/>
      <c r="TML44" s="377"/>
      <c r="TMM44" s="377"/>
      <c r="TMN44" s="377"/>
      <c r="TMO44" s="377"/>
      <c r="TMP44" s="377"/>
      <c r="TMQ44" s="377"/>
      <c r="TMR44" s="377"/>
      <c r="TMS44" s="377"/>
      <c r="TMT44" s="377"/>
      <c r="TMU44" s="377"/>
      <c r="TMV44" s="377"/>
      <c r="TMW44" s="377"/>
      <c r="TMX44" s="377"/>
      <c r="TMY44" s="377"/>
      <c r="TMZ44" s="377"/>
      <c r="TNA44" s="377"/>
      <c r="TNB44" s="377"/>
      <c r="TNC44" s="377"/>
      <c r="TND44" s="377"/>
      <c r="TNE44" s="377"/>
      <c r="TNF44" s="377"/>
      <c r="TNG44" s="377"/>
      <c r="TNH44" s="377"/>
      <c r="TNI44" s="377"/>
      <c r="TNJ44" s="377"/>
      <c r="TNK44" s="377"/>
      <c r="TNL44" s="377"/>
      <c r="TNM44" s="377"/>
      <c r="TNN44" s="377"/>
      <c r="TNO44" s="377"/>
      <c r="TNP44" s="377"/>
      <c r="TNQ44" s="377"/>
      <c r="TNR44" s="377"/>
      <c r="TNS44" s="377"/>
      <c r="TNT44" s="377"/>
      <c r="TNU44" s="377"/>
      <c r="TNV44" s="377"/>
      <c r="TNW44" s="377"/>
      <c r="TNX44" s="377"/>
      <c r="TNY44" s="377"/>
      <c r="TNZ44" s="377"/>
      <c r="TOA44" s="377"/>
      <c r="TOB44" s="377"/>
      <c r="TOC44" s="377"/>
      <c r="TOD44" s="377"/>
      <c r="TOE44" s="377"/>
      <c r="TOF44" s="377"/>
      <c r="TOG44" s="377"/>
      <c r="TOH44" s="377"/>
      <c r="TOI44" s="377"/>
      <c r="TOJ44" s="377"/>
      <c r="TOK44" s="377"/>
      <c r="TOL44" s="377"/>
      <c r="TOM44" s="377"/>
      <c r="TON44" s="377"/>
      <c r="TOO44" s="377"/>
      <c r="TOP44" s="377"/>
      <c r="TOQ44" s="377"/>
      <c r="TOR44" s="377"/>
      <c r="TOS44" s="377"/>
      <c r="TOT44" s="377"/>
      <c r="TOU44" s="377"/>
      <c r="TOV44" s="377"/>
      <c r="TOW44" s="377"/>
      <c r="TOX44" s="377"/>
      <c r="TOY44" s="377"/>
      <c r="TOZ44" s="377"/>
      <c r="TPA44" s="377"/>
      <c r="TPB44" s="377"/>
      <c r="TPC44" s="377"/>
      <c r="TPD44" s="377"/>
      <c r="TPE44" s="377"/>
      <c r="TPF44" s="377"/>
      <c r="TPG44" s="377"/>
      <c r="TPH44" s="377"/>
      <c r="TPI44" s="377"/>
      <c r="TPJ44" s="377"/>
      <c r="TPK44" s="377"/>
      <c r="TPL44" s="377"/>
      <c r="TPM44" s="377"/>
      <c r="TPN44" s="377"/>
      <c r="TPO44" s="377"/>
      <c r="TPP44" s="377"/>
      <c r="TPQ44" s="377"/>
      <c r="TPR44" s="377"/>
      <c r="TPS44" s="377"/>
      <c r="TPT44" s="377"/>
      <c r="TPU44" s="377"/>
      <c r="TPV44" s="377"/>
      <c r="TPW44" s="377"/>
      <c r="TPX44" s="377"/>
      <c r="TPY44" s="377"/>
      <c r="TPZ44" s="377"/>
      <c r="TQA44" s="377"/>
      <c r="TQB44" s="377"/>
      <c r="TQC44" s="377"/>
      <c r="TQD44" s="377"/>
      <c r="TQE44" s="377"/>
      <c r="TQF44" s="377"/>
      <c r="TQG44" s="377"/>
      <c r="TQH44" s="377"/>
      <c r="TQI44" s="377"/>
      <c r="TQJ44" s="377"/>
      <c r="TQK44" s="377"/>
      <c r="TQL44" s="377"/>
      <c r="TQM44" s="377"/>
      <c r="TQN44" s="377"/>
      <c r="TQO44" s="377"/>
      <c r="TQP44" s="377"/>
      <c r="TQQ44" s="377"/>
      <c r="TQR44" s="377"/>
      <c r="TQS44" s="377"/>
      <c r="TQT44" s="377"/>
      <c r="TQU44" s="377"/>
      <c r="TQV44" s="377"/>
      <c r="TQW44" s="377"/>
      <c r="TQX44" s="377"/>
      <c r="TQY44" s="377"/>
      <c r="TQZ44" s="377"/>
      <c r="TRA44" s="377"/>
      <c r="TRB44" s="377"/>
      <c r="TRC44" s="377"/>
      <c r="TRD44" s="377"/>
      <c r="TRE44" s="377"/>
      <c r="TRF44" s="377"/>
      <c r="TRG44" s="377"/>
      <c r="TRH44" s="377"/>
      <c r="TRI44" s="377"/>
      <c r="TRJ44" s="377"/>
      <c r="TRK44" s="377"/>
      <c r="TRL44" s="377"/>
      <c r="TRM44" s="377"/>
      <c r="TRN44" s="377"/>
      <c r="TRO44" s="377"/>
      <c r="TRP44" s="377"/>
      <c r="TRQ44" s="377"/>
      <c r="TRR44" s="377"/>
      <c r="TRS44" s="377"/>
      <c r="TRT44" s="377"/>
      <c r="TRU44" s="377"/>
      <c r="TRV44" s="377"/>
      <c r="TRW44" s="377"/>
      <c r="TRX44" s="377"/>
      <c r="TRY44" s="377"/>
      <c r="TRZ44" s="377"/>
      <c r="TSA44" s="377"/>
      <c r="TSB44" s="377"/>
      <c r="TSC44" s="377"/>
      <c r="TSD44" s="377"/>
      <c r="TSE44" s="377"/>
      <c r="TSF44" s="377"/>
      <c r="TSG44" s="377"/>
      <c r="TSH44" s="377"/>
      <c r="TSI44" s="377"/>
      <c r="TSJ44" s="377"/>
      <c r="TSK44" s="377"/>
      <c r="TSL44" s="377"/>
      <c r="TSM44" s="377"/>
      <c r="TSN44" s="377"/>
      <c r="TSO44" s="377"/>
      <c r="TSP44" s="377"/>
      <c r="TSQ44" s="377"/>
      <c r="TSR44" s="377"/>
      <c r="TSS44" s="377"/>
      <c r="TST44" s="377"/>
      <c r="TSU44" s="377"/>
      <c r="TSV44" s="377"/>
      <c r="TSW44" s="377"/>
      <c r="TSX44" s="377"/>
      <c r="TSY44" s="377"/>
      <c r="TSZ44" s="377"/>
      <c r="TTA44" s="377"/>
      <c r="TTB44" s="377"/>
      <c r="TTC44" s="377"/>
      <c r="TTD44" s="377"/>
      <c r="TTE44" s="377"/>
      <c r="TTF44" s="377"/>
      <c r="TTG44" s="377"/>
      <c r="TTH44" s="377"/>
      <c r="TTI44" s="377"/>
      <c r="TTJ44" s="377"/>
      <c r="TTK44" s="377"/>
      <c r="TTL44" s="377"/>
      <c r="TTM44" s="377"/>
      <c r="TTN44" s="377"/>
      <c r="TTO44" s="377"/>
      <c r="TTP44" s="377"/>
      <c r="TTQ44" s="377"/>
      <c r="TTR44" s="377"/>
      <c r="TTS44" s="377"/>
      <c r="TTT44" s="377"/>
      <c r="TTU44" s="377"/>
      <c r="TTV44" s="377"/>
      <c r="TTW44" s="377"/>
      <c r="TTX44" s="377"/>
      <c r="TTY44" s="377"/>
      <c r="TTZ44" s="377"/>
      <c r="TUA44" s="377"/>
      <c r="TUB44" s="377"/>
      <c r="TUC44" s="377"/>
      <c r="TUD44" s="377"/>
      <c r="TUE44" s="377"/>
      <c r="TUF44" s="377"/>
      <c r="TUG44" s="377"/>
      <c r="TUH44" s="377"/>
      <c r="TUI44" s="377"/>
      <c r="TUJ44" s="377"/>
      <c r="TUK44" s="377"/>
      <c r="TUL44" s="377"/>
      <c r="TUM44" s="377"/>
      <c r="TUN44" s="377"/>
      <c r="TUO44" s="377"/>
      <c r="TUP44" s="377"/>
      <c r="TUQ44" s="377"/>
      <c r="TUR44" s="377"/>
      <c r="TUS44" s="377"/>
      <c r="TUT44" s="377"/>
      <c r="TUU44" s="377"/>
      <c r="TUV44" s="377"/>
      <c r="TUW44" s="377"/>
      <c r="TUX44" s="377"/>
      <c r="TUY44" s="377"/>
      <c r="TUZ44" s="377"/>
      <c r="TVA44" s="377"/>
      <c r="TVB44" s="377"/>
      <c r="TVC44" s="377"/>
      <c r="TVD44" s="377"/>
      <c r="TVE44" s="377"/>
      <c r="TVF44" s="377"/>
      <c r="TVG44" s="377"/>
      <c r="TVH44" s="377"/>
      <c r="TVI44" s="377"/>
      <c r="TVJ44" s="377"/>
      <c r="TVK44" s="377"/>
      <c r="TVL44" s="377"/>
      <c r="TVM44" s="377"/>
      <c r="TVN44" s="377"/>
      <c r="TVO44" s="377"/>
      <c r="TVP44" s="377"/>
      <c r="TVQ44" s="377"/>
      <c r="TVR44" s="377"/>
      <c r="TVS44" s="377"/>
      <c r="TVT44" s="377"/>
      <c r="TVU44" s="377"/>
      <c r="TVV44" s="377"/>
      <c r="TVW44" s="377"/>
      <c r="TVX44" s="377"/>
      <c r="TVY44" s="377"/>
      <c r="TVZ44" s="377"/>
      <c r="TWA44" s="377"/>
      <c r="TWB44" s="377"/>
      <c r="TWC44" s="377"/>
      <c r="TWD44" s="377"/>
      <c r="TWE44" s="377"/>
      <c r="TWF44" s="377"/>
      <c r="TWG44" s="377"/>
      <c r="TWH44" s="377"/>
      <c r="TWI44" s="377"/>
      <c r="TWJ44" s="377"/>
      <c r="TWK44" s="377"/>
      <c r="TWL44" s="377"/>
      <c r="TWM44" s="377"/>
      <c r="TWN44" s="377"/>
      <c r="TWO44" s="377"/>
      <c r="TWP44" s="377"/>
      <c r="TWQ44" s="377"/>
      <c r="TWR44" s="377"/>
      <c r="TWS44" s="377"/>
      <c r="TWT44" s="377"/>
      <c r="TWU44" s="377"/>
      <c r="TWV44" s="377"/>
      <c r="TWW44" s="377"/>
      <c r="TWX44" s="377"/>
      <c r="TWY44" s="377"/>
      <c r="TWZ44" s="377"/>
      <c r="TXA44" s="377"/>
      <c r="TXB44" s="377"/>
      <c r="TXC44" s="377"/>
      <c r="TXD44" s="377"/>
      <c r="TXE44" s="377"/>
      <c r="TXF44" s="377"/>
      <c r="TXG44" s="377"/>
      <c r="TXH44" s="377"/>
      <c r="TXI44" s="377"/>
      <c r="TXJ44" s="377"/>
      <c r="TXK44" s="377"/>
      <c r="TXL44" s="377"/>
      <c r="TXM44" s="377"/>
      <c r="TXN44" s="377"/>
      <c r="TXO44" s="377"/>
      <c r="TXP44" s="377"/>
      <c r="TXQ44" s="377"/>
      <c r="TXR44" s="377"/>
      <c r="TXS44" s="377"/>
      <c r="TXT44" s="377"/>
      <c r="TXU44" s="377"/>
      <c r="TXV44" s="377"/>
      <c r="TXW44" s="377"/>
      <c r="TXX44" s="377"/>
      <c r="TXY44" s="377"/>
      <c r="TXZ44" s="377"/>
      <c r="TYA44" s="377"/>
      <c r="TYB44" s="377"/>
      <c r="TYC44" s="377"/>
      <c r="TYD44" s="377"/>
      <c r="TYE44" s="377"/>
      <c r="TYF44" s="377"/>
      <c r="TYG44" s="377"/>
      <c r="TYH44" s="377"/>
      <c r="TYI44" s="377"/>
      <c r="TYJ44" s="377"/>
      <c r="TYK44" s="377"/>
      <c r="TYL44" s="377"/>
      <c r="TYM44" s="377"/>
      <c r="TYN44" s="377"/>
      <c r="TYO44" s="377"/>
      <c r="TYP44" s="377"/>
      <c r="TYQ44" s="377"/>
      <c r="TYR44" s="377"/>
      <c r="TYS44" s="377"/>
      <c r="TYT44" s="377"/>
      <c r="TYU44" s="377"/>
      <c r="TYV44" s="377"/>
      <c r="TYW44" s="377"/>
      <c r="TYX44" s="377"/>
      <c r="TYY44" s="377"/>
      <c r="TYZ44" s="377"/>
      <c r="TZA44" s="377"/>
      <c r="TZB44" s="377"/>
      <c r="TZC44" s="377"/>
      <c r="TZD44" s="377"/>
      <c r="TZE44" s="377"/>
      <c r="TZF44" s="377"/>
      <c r="TZG44" s="377"/>
      <c r="TZH44" s="377"/>
      <c r="TZI44" s="377"/>
      <c r="TZJ44" s="377"/>
      <c r="TZK44" s="377"/>
      <c r="TZL44" s="377"/>
      <c r="TZM44" s="377"/>
      <c r="TZN44" s="377"/>
      <c r="TZO44" s="377"/>
      <c r="TZP44" s="377"/>
      <c r="TZQ44" s="377"/>
      <c r="TZR44" s="377"/>
      <c r="TZS44" s="377"/>
      <c r="TZT44" s="377"/>
      <c r="TZU44" s="377"/>
      <c r="TZV44" s="377"/>
      <c r="TZW44" s="377"/>
      <c r="TZX44" s="377"/>
      <c r="TZY44" s="377"/>
      <c r="TZZ44" s="377"/>
      <c r="UAA44" s="377"/>
      <c r="UAB44" s="377"/>
      <c r="UAC44" s="377"/>
      <c r="UAD44" s="377"/>
      <c r="UAE44" s="377"/>
      <c r="UAF44" s="377"/>
      <c r="UAG44" s="377"/>
      <c r="UAH44" s="377"/>
      <c r="UAI44" s="377"/>
      <c r="UAJ44" s="377"/>
      <c r="UAK44" s="377"/>
      <c r="UAL44" s="377"/>
      <c r="UAM44" s="377"/>
      <c r="UAN44" s="377"/>
      <c r="UAO44" s="377"/>
      <c r="UAP44" s="377"/>
      <c r="UAQ44" s="377"/>
      <c r="UAR44" s="377"/>
      <c r="UAS44" s="377"/>
      <c r="UAT44" s="377"/>
      <c r="UAU44" s="377"/>
      <c r="UAV44" s="377"/>
      <c r="UAW44" s="377"/>
      <c r="UAX44" s="377"/>
      <c r="UAY44" s="377"/>
      <c r="UAZ44" s="377"/>
      <c r="UBA44" s="377"/>
      <c r="UBB44" s="377"/>
      <c r="UBC44" s="377"/>
      <c r="UBD44" s="377"/>
      <c r="UBE44" s="377"/>
      <c r="UBF44" s="377"/>
      <c r="UBG44" s="377"/>
      <c r="UBH44" s="377"/>
      <c r="UBI44" s="377"/>
      <c r="UBJ44" s="377"/>
      <c r="UBK44" s="377"/>
      <c r="UBL44" s="377"/>
      <c r="UBM44" s="377"/>
      <c r="UBN44" s="377"/>
      <c r="UBO44" s="377"/>
      <c r="UBP44" s="377"/>
      <c r="UBQ44" s="377"/>
      <c r="UBR44" s="377"/>
      <c r="UBS44" s="377"/>
      <c r="UBT44" s="377"/>
      <c r="UBU44" s="377"/>
      <c r="UBV44" s="377"/>
      <c r="UBW44" s="377"/>
      <c r="UBX44" s="377"/>
      <c r="UBY44" s="377"/>
      <c r="UBZ44" s="377"/>
      <c r="UCA44" s="377"/>
      <c r="UCB44" s="377"/>
      <c r="UCC44" s="377"/>
      <c r="UCD44" s="377"/>
      <c r="UCE44" s="377"/>
      <c r="UCF44" s="377"/>
      <c r="UCG44" s="377"/>
      <c r="UCH44" s="377"/>
      <c r="UCI44" s="377"/>
      <c r="UCJ44" s="377"/>
      <c r="UCK44" s="377"/>
      <c r="UCL44" s="377"/>
      <c r="UCM44" s="377"/>
      <c r="UCN44" s="377"/>
      <c r="UCO44" s="377"/>
      <c r="UCP44" s="377"/>
      <c r="UCQ44" s="377"/>
      <c r="UCR44" s="377"/>
      <c r="UCS44" s="377"/>
      <c r="UCT44" s="377"/>
      <c r="UCU44" s="377"/>
      <c r="UCV44" s="377"/>
      <c r="UCW44" s="377"/>
      <c r="UCX44" s="377"/>
      <c r="UCY44" s="377"/>
      <c r="UCZ44" s="377"/>
      <c r="UDA44" s="377"/>
      <c r="UDB44" s="377"/>
      <c r="UDC44" s="377"/>
      <c r="UDD44" s="377"/>
      <c r="UDE44" s="377"/>
      <c r="UDF44" s="377"/>
      <c r="UDG44" s="377"/>
      <c r="UDH44" s="377"/>
      <c r="UDI44" s="377"/>
      <c r="UDJ44" s="377"/>
      <c r="UDK44" s="377"/>
      <c r="UDL44" s="377"/>
      <c r="UDM44" s="377"/>
      <c r="UDN44" s="377"/>
      <c r="UDO44" s="377"/>
      <c r="UDP44" s="377"/>
      <c r="UDQ44" s="377"/>
      <c r="UDR44" s="377"/>
      <c r="UDS44" s="377"/>
      <c r="UDT44" s="377"/>
      <c r="UDU44" s="377"/>
      <c r="UDV44" s="377"/>
      <c r="UDW44" s="377"/>
      <c r="UDX44" s="377"/>
      <c r="UDY44" s="377"/>
      <c r="UDZ44" s="377"/>
      <c r="UEA44" s="377"/>
      <c r="UEB44" s="377"/>
      <c r="UEC44" s="377"/>
      <c r="UED44" s="377"/>
      <c r="UEE44" s="377"/>
      <c r="UEF44" s="377"/>
      <c r="UEG44" s="377"/>
      <c r="UEH44" s="377"/>
      <c r="UEI44" s="377"/>
      <c r="UEJ44" s="377"/>
      <c r="UEK44" s="377"/>
      <c r="UEL44" s="377"/>
      <c r="UEM44" s="377"/>
      <c r="UEN44" s="377"/>
      <c r="UEO44" s="377"/>
      <c r="UEP44" s="377"/>
      <c r="UEQ44" s="377"/>
      <c r="UER44" s="377"/>
      <c r="UES44" s="377"/>
      <c r="UET44" s="377"/>
      <c r="UEU44" s="377"/>
      <c r="UEV44" s="377"/>
      <c r="UEW44" s="377"/>
      <c r="UEX44" s="377"/>
      <c r="UEY44" s="377"/>
      <c r="UEZ44" s="377"/>
      <c r="UFA44" s="377"/>
      <c r="UFB44" s="377"/>
      <c r="UFC44" s="377"/>
      <c r="UFD44" s="377"/>
      <c r="UFE44" s="377"/>
      <c r="UFF44" s="377"/>
      <c r="UFG44" s="377"/>
      <c r="UFH44" s="377"/>
      <c r="UFI44" s="377"/>
      <c r="UFJ44" s="377"/>
      <c r="UFK44" s="377"/>
      <c r="UFL44" s="377"/>
      <c r="UFM44" s="377"/>
      <c r="UFN44" s="377"/>
      <c r="UFO44" s="377"/>
      <c r="UFP44" s="377"/>
      <c r="UFQ44" s="377"/>
      <c r="UFR44" s="377"/>
      <c r="UFS44" s="377"/>
      <c r="UFT44" s="377"/>
      <c r="UFU44" s="377"/>
      <c r="UFV44" s="377"/>
      <c r="UFW44" s="377"/>
      <c r="UFX44" s="377"/>
      <c r="UFY44" s="377"/>
      <c r="UFZ44" s="377"/>
      <c r="UGA44" s="377"/>
      <c r="UGB44" s="377"/>
      <c r="UGC44" s="377"/>
      <c r="UGD44" s="377"/>
      <c r="UGE44" s="377"/>
      <c r="UGF44" s="377"/>
      <c r="UGG44" s="377"/>
      <c r="UGH44" s="377"/>
      <c r="UGI44" s="377"/>
      <c r="UGJ44" s="377"/>
      <c r="UGK44" s="377"/>
      <c r="UGL44" s="377"/>
      <c r="UGM44" s="377"/>
      <c r="UGN44" s="377"/>
      <c r="UGO44" s="377"/>
      <c r="UGP44" s="377"/>
      <c r="UGQ44" s="377"/>
      <c r="UGR44" s="377"/>
      <c r="UGS44" s="377"/>
      <c r="UGT44" s="377"/>
      <c r="UGU44" s="377"/>
      <c r="UGV44" s="377"/>
      <c r="UGW44" s="377"/>
      <c r="UGX44" s="377"/>
      <c r="UGY44" s="377"/>
      <c r="UGZ44" s="377"/>
      <c r="UHA44" s="377"/>
      <c r="UHB44" s="377"/>
      <c r="UHC44" s="377"/>
      <c r="UHD44" s="377"/>
      <c r="UHE44" s="377"/>
      <c r="UHF44" s="377"/>
      <c r="UHG44" s="377"/>
      <c r="UHH44" s="377"/>
      <c r="UHI44" s="377"/>
      <c r="UHJ44" s="377"/>
      <c r="UHK44" s="377"/>
      <c r="UHL44" s="377"/>
      <c r="UHM44" s="377"/>
      <c r="UHN44" s="377"/>
      <c r="UHO44" s="377"/>
      <c r="UHP44" s="377"/>
      <c r="UHQ44" s="377"/>
      <c r="UHR44" s="377"/>
      <c r="UHS44" s="377"/>
      <c r="UHT44" s="377"/>
      <c r="UHU44" s="377"/>
      <c r="UHV44" s="377"/>
      <c r="UHW44" s="377"/>
      <c r="UHX44" s="377"/>
      <c r="UHY44" s="377"/>
      <c r="UHZ44" s="377"/>
      <c r="UIA44" s="377"/>
      <c r="UIB44" s="377"/>
      <c r="UIC44" s="377"/>
      <c r="UID44" s="377"/>
      <c r="UIE44" s="377"/>
      <c r="UIF44" s="377"/>
      <c r="UIG44" s="377"/>
      <c r="UIH44" s="377"/>
      <c r="UII44" s="377"/>
      <c r="UIJ44" s="377"/>
      <c r="UIK44" s="377"/>
      <c r="UIL44" s="377"/>
      <c r="UIM44" s="377"/>
      <c r="UIN44" s="377"/>
      <c r="UIO44" s="377"/>
      <c r="UIP44" s="377"/>
      <c r="UIQ44" s="377"/>
      <c r="UIR44" s="377"/>
      <c r="UIS44" s="377"/>
      <c r="UIT44" s="377"/>
      <c r="UIU44" s="377"/>
      <c r="UIV44" s="377"/>
      <c r="UIW44" s="377"/>
      <c r="UIX44" s="377"/>
      <c r="UIY44" s="377"/>
      <c r="UIZ44" s="377"/>
      <c r="UJA44" s="377"/>
      <c r="UJB44" s="377"/>
      <c r="UJC44" s="377"/>
      <c r="UJD44" s="377"/>
      <c r="UJE44" s="377"/>
      <c r="UJF44" s="377"/>
      <c r="UJG44" s="377"/>
      <c r="UJH44" s="377"/>
      <c r="UJI44" s="377"/>
      <c r="UJJ44" s="377"/>
      <c r="UJK44" s="377"/>
      <c r="UJL44" s="377"/>
      <c r="UJM44" s="377"/>
      <c r="UJN44" s="377"/>
      <c r="UJO44" s="377"/>
      <c r="UJP44" s="377"/>
      <c r="UJQ44" s="377"/>
      <c r="UJR44" s="377"/>
      <c r="UJS44" s="377"/>
      <c r="UJT44" s="377"/>
      <c r="UJU44" s="377"/>
      <c r="UJV44" s="377"/>
      <c r="UJW44" s="377"/>
      <c r="UJX44" s="377"/>
      <c r="UJY44" s="377"/>
      <c r="UJZ44" s="377"/>
      <c r="UKA44" s="377"/>
      <c r="UKB44" s="377"/>
      <c r="UKC44" s="377"/>
      <c r="UKD44" s="377"/>
      <c r="UKE44" s="377"/>
      <c r="UKF44" s="377"/>
      <c r="UKG44" s="377"/>
      <c r="UKH44" s="377"/>
      <c r="UKI44" s="377"/>
      <c r="UKJ44" s="377"/>
      <c r="UKK44" s="377"/>
      <c r="UKL44" s="377"/>
      <c r="UKM44" s="377"/>
      <c r="UKN44" s="377"/>
      <c r="UKO44" s="377"/>
      <c r="UKP44" s="377"/>
      <c r="UKQ44" s="377"/>
      <c r="UKR44" s="377"/>
      <c r="UKS44" s="377"/>
      <c r="UKT44" s="377"/>
      <c r="UKU44" s="377"/>
      <c r="UKV44" s="377"/>
      <c r="UKW44" s="377"/>
      <c r="UKX44" s="377"/>
      <c r="UKY44" s="377"/>
      <c r="UKZ44" s="377"/>
      <c r="ULA44" s="377"/>
      <c r="ULB44" s="377"/>
      <c r="ULC44" s="377"/>
      <c r="ULD44" s="377"/>
      <c r="ULE44" s="377"/>
      <c r="ULF44" s="377"/>
      <c r="ULG44" s="377"/>
      <c r="ULH44" s="377"/>
      <c r="ULI44" s="377"/>
      <c r="ULJ44" s="377"/>
      <c r="ULK44" s="377"/>
      <c r="ULL44" s="377"/>
      <c r="ULM44" s="377"/>
      <c r="ULN44" s="377"/>
      <c r="ULO44" s="377"/>
      <c r="ULP44" s="377"/>
      <c r="ULQ44" s="377"/>
      <c r="ULR44" s="377"/>
      <c r="ULS44" s="377"/>
      <c r="ULT44" s="377"/>
      <c r="ULU44" s="377"/>
      <c r="ULV44" s="377"/>
      <c r="ULW44" s="377"/>
      <c r="ULX44" s="377"/>
      <c r="ULY44" s="377"/>
      <c r="ULZ44" s="377"/>
      <c r="UMA44" s="377"/>
      <c r="UMB44" s="377"/>
      <c r="UMC44" s="377"/>
      <c r="UMD44" s="377"/>
      <c r="UME44" s="377"/>
      <c r="UMF44" s="377"/>
      <c r="UMG44" s="377"/>
      <c r="UMH44" s="377"/>
      <c r="UMI44" s="377"/>
      <c r="UMJ44" s="377"/>
      <c r="UMK44" s="377"/>
      <c r="UML44" s="377"/>
      <c r="UMM44" s="377"/>
      <c r="UMN44" s="377"/>
      <c r="UMO44" s="377"/>
      <c r="UMP44" s="377"/>
      <c r="UMQ44" s="377"/>
      <c r="UMR44" s="377"/>
      <c r="UMS44" s="377"/>
      <c r="UMT44" s="377"/>
      <c r="UMU44" s="377"/>
      <c r="UMV44" s="377"/>
      <c r="UMW44" s="377"/>
      <c r="UMX44" s="377"/>
      <c r="UMY44" s="377"/>
      <c r="UMZ44" s="377"/>
      <c r="UNA44" s="377"/>
      <c r="UNB44" s="377"/>
      <c r="UNC44" s="377"/>
      <c r="UND44" s="377"/>
      <c r="UNE44" s="377"/>
      <c r="UNF44" s="377"/>
      <c r="UNG44" s="377"/>
      <c r="UNH44" s="377"/>
      <c r="UNI44" s="377"/>
      <c r="UNJ44" s="377"/>
      <c r="UNK44" s="377"/>
      <c r="UNL44" s="377"/>
      <c r="UNM44" s="377"/>
      <c r="UNN44" s="377"/>
      <c r="UNO44" s="377"/>
      <c r="UNP44" s="377"/>
      <c r="UNQ44" s="377"/>
      <c r="UNR44" s="377"/>
      <c r="UNS44" s="377"/>
      <c r="UNT44" s="377"/>
      <c r="UNU44" s="377"/>
      <c r="UNV44" s="377"/>
      <c r="UNW44" s="377"/>
      <c r="UNX44" s="377"/>
      <c r="UNY44" s="377"/>
      <c r="UNZ44" s="377"/>
      <c r="UOA44" s="377"/>
      <c r="UOB44" s="377"/>
      <c r="UOC44" s="377"/>
      <c r="UOD44" s="377"/>
      <c r="UOE44" s="377"/>
      <c r="UOF44" s="377"/>
      <c r="UOG44" s="377"/>
      <c r="UOH44" s="377"/>
      <c r="UOI44" s="377"/>
      <c r="UOJ44" s="377"/>
      <c r="UOK44" s="377"/>
      <c r="UOL44" s="377"/>
      <c r="UOM44" s="377"/>
      <c r="UON44" s="377"/>
      <c r="UOO44" s="377"/>
      <c r="UOP44" s="377"/>
      <c r="UOQ44" s="377"/>
      <c r="UOR44" s="377"/>
      <c r="UOS44" s="377"/>
      <c r="UOT44" s="377"/>
      <c r="UOU44" s="377"/>
      <c r="UOV44" s="377"/>
      <c r="UOW44" s="377"/>
      <c r="UOX44" s="377"/>
      <c r="UOY44" s="377"/>
      <c r="UOZ44" s="377"/>
      <c r="UPA44" s="377"/>
      <c r="UPB44" s="377"/>
      <c r="UPC44" s="377"/>
      <c r="UPD44" s="377"/>
      <c r="UPE44" s="377"/>
      <c r="UPF44" s="377"/>
      <c r="UPG44" s="377"/>
      <c r="UPH44" s="377"/>
      <c r="UPI44" s="377"/>
      <c r="UPJ44" s="377"/>
      <c r="UPK44" s="377"/>
      <c r="UPL44" s="377"/>
      <c r="UPM44" s="377"/>
      <c r="UPN44" s="377"/>
      <c r="UPO44" s="377"/>
      <c r="UPP44" s="377"/>
      <c r="UPQ44" s="377"/>
      <c r="UPR44" s="377"/>
      <c r="UPS44" s="377"/>
      <c r="UPT44" s="377"/>
      <c r="UPU44" s="377"/>
      <c r="UPV44" s="377"/>
      <c r="UPW44" s="377"/>
      <c r="UPX44" s="377"/>
      <c r="UPY44" s="377"/>
      <c r="UPZ44" s="377"/>
      <c r="UQA44" s="377"/>
      <c r="UQB44" s="377"/>
      <c r="UQC44" s="377"/>
      <c r="UQD44" s="377"/>
      <c r="UQE44" s="377"/>
      <c r="UQF44" s="377"/>
      <c r="UQG44" s="377"/>
      <c r="UQH44" s="377"/>
      <c r="UQI44" s="377"/>
      <c r="UQJ44" s="377"/>
      <c r="UQK44" s="377"/>
      <c r="UQL44" s="377"/>
      <c r="UQM44" s="377"/>
      <c r="UQN44" s="377"/>
      <c r="UQO44" s="377"/>
      <c r="UQP44" s="377"/>
      <c r="UQQ44" s="377"/>
      <c r="UQR44" s="377"/>
      <c r="UQS44" s="377"/>
      <c r="UQT44" s="377"/>
      <c r="UQU44" s="377"/>
      <c r="UQV44" s="377"/>
      <c r="UQW44" s="377"/>
      <c r="UQX44" s="377"/>
      <c r="UQY44" s="377"/>
      <c r="UQZ44" s="377"/>
      <c r="URA44" s="377"/>
      <c r="URB44" s="377"/>
      <c r="URC44" s="377"/>
      <c r="URD44" s="377"/>
      <c r="URE44" s="377"/>
      <c r="URF44" s="377"/>
      <c r="URG44" s="377"/>
      <c r="URH44" s="377"/>
      <c r="URI44" s="377"/>
      <c r="URJ44" s="377"/>
      <c r="URK44" s="377"/>
      <c r="URL44" s="377"/>
      <c r="URM44" s="377"/>
      <c r="URN44" s="377"/>
      <c r="URO44" s="377"/>
      <c r="URP44" s="377"/>
      <c r="URQ44" s="377"/>
      <c r="URR44" s="377"/>
      <c r="URS44" s="377"/>
      <c r="URT44" s="377"/>
      <c r="URU44" s="377"/>
      <c r="URV44" s="377"/>
      <c r="URW44" s="377"/>
      <c r="URX44" s="377"/>
      <c r="URY44" s="377"/>
      <c r="URZ44" s="377"/>
      <c r="USA44" s="377"/>
      <c r="USB44" s="377"/>
      <c r="USC44" s="377"/>
      <c r="USD44" s="377"/>
      <c r="USE44" s="377"/>
      <c r="USF44" s="377"/>
      <c r="USG44" s="377"/>
      <c r="USH44" s="377"/>
      <c r="USI44" s="377"/>
      <c r="USJ44" s="377"/>
      <c r="USK44" s="377"/>
      <c r="USL44" s="377"/>
      <c r="USM44" s="377"/>
      <c r="USN44" s="377"/>
      <c r="USO44" s="377"/>
      <c r="USP44" s="377"/>
      <c r="USQ44" s="377"/>
      <c r="USR44" s="377"/>
      <c r="USS44" s="377"/>
      <c r="UST44" s="377"/>
      <c r="USU44" s="377"/>
      <c r="USV44" s="377"/>
      <c r="USW44" s="377"/>
      <c r="USX44" s="377"/>
      <c r="USY44" s="377"/>
      <c r="USZ44" s="377"/>
      <c r="UTA44" s="377"/>
      <c r="UTB44" s="377"/>
      <c r="UTC44" s="377"/>
      <c r="UTD44" s="377"/>
      <c r="UTE44" s="377"/>
      <c r="UTF44" s="377"/>
      <c r="UTG44" s="377"/>
      <c r="UTH44" s="377"/>
      <c r="UTI44" s="377"/>
      <c r="UTJ44" s="377"/>
      <c r="UTK44" s="377"/>
      <c r="UTL44" s="377"/>
      <c r="UTM44" s="377"/>
      <c r="UTN44" s="377"/>
      <c r="UTO44" s="377"/>
      <c r="UTP44" s="377"/>
      <c r="UTQ44" s="377"/>
      <c r="UTR44" s="377"/>
      <c r="UTS44" s="377"/>
      <c r="UTT44" s="377"/>
      <c r="UTU44" s="377"/>
      <c r="UTV44" s="377"/>
      <c r="UTW44" s="377"/>
      <c r="UTX44" s="377"/>
      <c r="UTY44" s="377"/>
      <c r="UTZ44" s="377"/>
      <c r="UUA44" s="377"/>
      <c r="UUB44" s="377"/>
      <c r="UUC44" s="377"/>
      <c r="UUD44" s="377"/>
      <c r="UUE44" s="377"/>
      <c r="UUF44" s="377"/>
      <c r="UUG44" s="377"/>
      <c r="UUH44" s="377"/>
      <c r="UUI44" s="377"/>
      <c r="UUJ44" s="377"/>
      <c r="UUK44" s="377"/>
      <c r="UUL44" s="377"/>
      <c r="UUM44" s="377"/>
      <c r="UUN44" s="377"/>
      <c r="UUO44" s="377"/>
      <c r="UUP44" s="377"/>
      <c r="UUQ44" s="377"/>
      <c r="UUR44" s="377"/>
      <c r="UUS44" s="377"/>
      <c r="UUT44" s="377"/>
      <c r="UUU44" s="377"/>
      <c r="UUV44" s="377"/>
      <c r="UUW44" s="377"/>
      <c r="UUX44" s="377"/>
      <c r="UUY44" s="377"/>
      <c r="UUZ44" s="377"/>
      <c r="UVA44" s="377"/>
      <c r="UVB44" s="377"/>
      <c r="UVC44" s="377"/>
      <c r="UVD44" s="377"/>
      <c r="UVE44" s="377"/>
      <c r="UVF44" s="377"/>
      <c r="UVG44" s="377"/>
      <c r="UVH44" s="377"/>
      <c r="UVI44" s="377"/>
      <c r="UVJ44" s="377"/>
      <c r="UVK44" s="377"/>
      <c r="UVL44" s="377"/>
      <c r="UVM44" s="377"/>
      <c r="UVN44" s="377"/>
      <c r="UVO44" s="377"/>
      <c r="UVP44" s="377"/>
      <c r="UVQ44" s="377"/>
      <c r="UVR44" s="377"/>
      <c r="UVS44" s="377"/>
      <c r="UVT44" s="377"/>
      <c r="UVU44" s="377"/>
      <c r="UVV44" s="377"/>
      <c r="UVW44" s="377"/>
      <c r="UVX44" s="377"/>
      <c r="UVY44" s="377"/>
      <c r="UVZ44" s="377"/>
      <c r="UWA44" s="377"/>
      <c r="UWB44" s="377"/>
      <c r="UWC44" s="377"/>
      <c r="UWD44" s="377"/>
      <c r="UWE44" s="377"/>
      <c r="UWF44" s="377"/>
      <c r="UWG44" s="377"/>
      <c r="UWH44" s="377"/>
      <c r="UWI44" s="377"/>
      <c r="UWJ44" s="377"/>
      <c r="UWK44" s="377"/>
      <c r="UWL44" s="377"/>
      <c r="UWM44" s="377"/>
      <c r="UWN44" s="377"/>
      <c r="UWO44" s="377"/>
      <c r="UWP44" s="377"/>
      <c r="UWQ44" s="377"/>
      <c r="UWR44" s="377"/>
      <c r="UWS44" s="377"/>
      <c r="UWT44" s="377"/>
      <c r="UWU44" s="377"/>
      <c r="UWV44" s="377"/>
      <c r="UWW44" s="377"/>
      <c r="UWX44" s="377"/>
      <c r="UWY44" s="377"/>
      <c r="UWZ44" s="377"/>
      <c r="UXA44" s="377"/>
      <c r="UXB44" s="377"/>
      <c r="UXC44" s="377"/>
      <c r="UXD44" s="377"/>
      <c r="UXE44" s="377"/>
      <c r="UXF44" s="377"/>
      <c r="UXG44" s="377"/>
      <c r="UXH44" s="377"/>
      <c r="UXI44" s="377"/>
      <c r="UXJ44" s="377"/>
      <c r="UXK44" s="377"/>
      <c r="UXL44" s="377"/>
      <c r="UXM44" s="377"/>
      <c r="UXN44" s="377"/>
      <c r="UXO44" s="377"/>
      <c r="UXP44" s="377"/>
      <c r="UXQ44" s="377"/>
      <c r="UXR44" s="377"/>
      <c r="UXS44" s="377"/>
      <c r="UXT44" s="377"/>
      <c r="UXU44" s="377"/>
      <c r="UXV44" s="377"/>
      <c r="UXW44" s="377"/>
      <c r="UXX44" s="377"/>
      <c r="UXY44" s="377"/>
      <c r="UXZ44" s="377"/>
      <c r="UYA44" s="377"/>
      <c r="UYB44" s="377"/>
      <c r="UYC44" s="377"/>
      <c r="UYD44" s="377"/>
      <c r="UYE44" s="377"/>
      <c r="UYF44" s="377"/>
      <c r="UYG44" s="377"/>
      <c r="UYH44" s="377"/>
      <c r="UYI44" s="377"/>
      <c r="UYJ44" s="377"/>
      <c r="UYK44" s="377"/>
      <c r="UYL44" s="377"/>
      <c r="UYM44" s="377"/>
      <c r="UYN44" s="377"/>
      <c r="UYO44" s="377"/>
      <c r="UYP44" s="377"/>
      <c r="UYQ44" s="377"/>
      <c r="UYR44" s="377"/>
      <c r="UYS44" s="377"/>
      <c r="UYT44" s="377"/>
      <c r="UYU44" s="377"/>
      <c r="UYV44" s="377"/>
      <c r="UYW44" s="377"/>
      <c r="UYX44" s="377"/>
      <c r="UYY44" s="377"/>
      <c r="UYZ44" s="377"/>
      <c r="UZA44" s="377"/>
      <c r="UZB44" s="377"/>
      <c r="UZC44" s="377"/>
      <c r="UZD44" s="377"/>
      <c r="UZE44" s="377"/>
      <c r="UZF44" s="377"/>
      <c r="UZG44" s="377"/>
      <c r="UZH44" s="377"/>
      <c r="UZI44" s="377"/>
      <c r="UZJ44" s="377"/>
      <c r="UZK44" s="377"/>
      <c r="UZL44" s="377"/>
      <c r="UZM44" s="377"/>
      <c r="UZN44" s="377"/>
      <c r="UZO44" s="377"/>
      <c r="UZP44" s="377"/>
      <c r="UZQ44" s="377"/>
      <c r="UZR44" s="377"/>
      <c r="UZS44" s="377"/>
      <c r="UZT44" s="377"/>
      <c r="UZU44" s="377"/>
      <c r="UZV44" s="377"/>
      <c r="UZW44" s="377"/>
      <c r="UZX44" s="377"/>
      <c r="UZY44" s="377"/>
      <c r="UZZ44" s="377"/>
      <c r="VAA44" s="377"/>
      <c r="VAB44" s="377"/>
      <c r="VAC44" s="377"/>
      <c r="VAD44" s="377"/>
      <c r="VAE44" s="377"/>
      <c r="VAF44" s="377"/>
      <c r="VAG44" s="377"/>
      <c r="VAH44" s="377"/>
      <c r="VAI44" s="377"/>
      <c r="VAJ44" s="377"/>
      <c r="VAK44" s="377"/>
      <c r="VAL44" s="377"/>
      <c r="VAM44" s="377"/>
      <c r="VAN44" s="377"/>
      <c r="VAO44" s="377"/>
      <c r="VAP44" s="377"/>
      <c r="VAQ44" s="377"/>
      <c r="VAR44" s="377"/>
      <c r="VAS44" s="377"/>
      <c r="VAT44" s="377"/>
      <c r="VAU44" s="377"/>
      <c r="VAV44" s="377"/>
      <c r="VAW44" s="377"/>
      <c r="VAX44" s="377"/>
      <c r="VAY44" s="377"/>
      <c r="VAZ44" s="377"/>
      <c r="VBA44" s="377"/>
      <c r="VBB44" s="377"/>
      <c r="VBC44" s="377"/>
      <c r="VBD44" s="377"/>
      <c r="VBE44" s="377"/>
      <c r="VBF44" s="377"/>
      <c r="VBG44" s="377"/>
      <c r="VBH44" s="377"/>
      <c r="VBI44" s="377"/>
      <c r="VBJ44" s="377"/>
      <c r="VBK44" s="377"/>
      <c r="VBL44" s="377"/>
      <c r="VBM44" s="377"/>
      <c r="VBN44" s="377"/>
      <c r="VBO44" s="377"/>
      <c r="VBP44" s="377"/>
      <c r="VBQ44" s="377"/>
      <c r="VBR44" s="377"/>
      <c r="VBS44" s="377"/>
      <c r="VBT44" s="377"/>
      <c r="VBU44" s="377"/>
      <c r="VBV44" s="377"/>
      <c r="VBW44" s="377"/>
      <c r="VBX44" s="377"/>
      <c r="VBY44" s="377"/>
      <c r="VBZ44" s="377"/>
      <c r="VCA44" s="377"/>
      <c r="VCB44" s="377"/>
      <c r="VCC44" s="377"/>
      <c r="VCD44" s="377"/>
      <c r="VCE44" s="377"/>
      <c r="VCF44" s="377"/>
      <c r="VCG44" s="377"/>
      <c r="VCH44" s="377"/>
      <c r="VCI44" s="377"/>
      <c r="VCJ44" s="377"/>
      <c r="VCK44" s="377"/>
      <c r="VCL44" s="377"/>
      <c r="VCM44" s="377"/>
      <c r="VCN44" s="377"/>
      <c r="VCO44" s="377"/>
      <c r="VCP44" s="377"/>
      <c r="VCQ44" s="377"/>
      <c r="VCR44" s="377"/>
      <c r="VCS44" s="377"/>
      <c r="VCT44" s="377"/>
      <c r="VCU44" s="377"/>
      <c r="VCV44" s="377"/>
      <c r="VCW44" s="377"/>
      <c r="VCX44" s="377"/>
      <c r="VCY44" s="377"/>
      <c r="VCZ44" s="377"/>
      <c r="VDA44" s="377"/>
      <c r="VDB44" s="377"/>
      <c r="VDC44" s="377"/>
      <c r="VDD44" s="377"/>
      <c r="VDE44" s="377"/>
      <c r="VDF44" s="377"/>
      <c r="VDG44" s="377"/>
      <c r="VDH44" s="377"/>
      <c r="VDI44" s="377"/>
      <c r="VDJ44" s="377"/>
      <c r="VDK44" s="377"/>
      <c r="VDL44" s="377"/>
      <c r="VDM44" s="377"/>
      <c r="VDN44" s="377"/>
      <c r="VDO44" s="377"/>
      <c r="VDP44" s="377"/>
      <c r="VDQ44" s="377"/>
      <c r="VDR44" s="377"/>
      <c r="VDS44" s="377"/>
      <c r="VDT44" s="377"/>
      <c r="VDU44" s="377"/>
      <c r="VDV44" s="377"/>
      <c r="VDW44" s="377"/>
      <c r="VDX44" s="377"/>
      <c r="VDY44" s="377"/>
      <c r="VDZ44" s="377"/>
      <c r="VEA44" s="377"/>
      <c r="VEB44" s="377"/>
      <c r="VEC44" s="377"/>
      <c r="VED44" s="377"/>
      <c r="VEE44" s="377"/>
      <c r="VEF44" s="377"/>
      <c r="VEG44" s="377"/>
      <c r="VEH44" s="377"/>
      <c r="VEI44" s="377"/>
      <c r="VEJ44" s="377"/>
      <c r="VEK44" s="377"/>
      <c r="VEL44" s="377"/>
      <c r="VEM44" s="377"/>
      <c r="VEN44" s="377"/>
      <c r="VEO44" s="377"/>
      <c r="VEP44" s="377"/>
      <c r="VEQ44" s="377"/>
      <c r="VER44" s="377"/>
      <c r="VES44" s="377"/>
      <c r="VET44" s="377"/>
      <c r="VEU44" s="377"/>
      <c r="VEV44" s="377"/>
      <c r="VEW44" s="377"/>
      <c r="VEX44" s="377"/>
      <c r="VEY44" s="377"/>
      <c r="VEZ44" s="377"/>
      <c r="VFA44" s="377"/>
      <c r="VFB44" s="377"/>
      <c r="VFC44" s="377"/>
      <c r="VFD44" s="377"/>
      <c r="VFE44" s="377"/>
      <c r="VFF44" s="377"/>
      <c r="VFG44" s="377"/>
      <c r="VFH44" s="377"/>
      <c r="VFI44" s="377"/>
      <c r="VFJ44" s="377"/>
      <c r="VFK44" s="377"/>
      <c r="VFL44" s="377"/>
      <c r="VFM44" s="377"/>
      <c r="VFN44" s="377"/>
      <c r="VFO44" s="377"/>
      <c r="VFP44" s="377"/>
      <c r="VFQ44" s="377"/>
      <c r="VFR44" s="377"/>
      <c r="VFS44" s="377"/>
      <c r="VFT44" s="377"/>
      <c r="VFU44" s="377"/>
      <c r="VFV44" s="377"/>
      <c r="VFW44" s="377"/>
      <c r="VFX44" s="377"/>
      <c r="VFY44" s="377"/>
      <c r="VFZ44" s="377"/>
      <c r="VGA44" s="377"/>
      <c r="VGB44" s="377"/>
      <c r="VGC44" s="377"/>
      <c r="VGD44" s="377"/>
      <c r="VGE44" s="377"/>
      <c r="VGF44" s="377"/>
      <c r="VGG44" s="377"/>
      <c r="VGH44" s="377"/>
      <c r="VGI44" s="377"/>
      <c r="VGJ44" s="377"/>
      <c r="VGK44" s="377"/>
      <c r="VGL44" s="377"/>
      <c r="VGM44" s="377"/>
      <c r="VGN44" s="377"/>
      <c r="VGO44" s="377"/>
      <c r="VGP44" s="377"/>
      <c r="VGQ44" s="377"/>
      <c r="VGR44" s="377"/>
      <c r="VGS44" s="377"/>
      <c r="VGT44" s="377"/>
      <c r="VGU44" s="377"/>
      <c r="VGV44" s="377"/>
      <c r="VGW44" s="377"/>
      <c r="VGX44" s="377"/>
      <c r="VGY44" s="377"/>
      <c r="VGZ44" s="377"/>
      <c r="VHA44" s="377"/>
      <c r="VHB44" s="377"/>
      <c r="VHC44" s="377"/>
      <c r="VHD44" s="377"/>
      <c r="VHE44" s="377"/>
      <c r="VHF44" s="377"/>
      <c r="VHG44" s="377"/>
      <c r="VHH44" s="377"/>
      <c r="VHI44" s="377"/>
      <c r="VHJ44" s="377"/>
      <c r="VHK44" s="377"/>
      <c r="VHL44" s="377"/>
      <c r="VHM44" s="377"/>
      <c r="VHN44" s="377"/>
      <c r="VHO44" s="377"/>
      <c r="VHP44" s="377"/>
      <c r="VHQ44" s="377"/>
      <c r="VHR44" s="377"/>
      <c r="VHS44" s="377"/>
      <c r="VHT44" s="377"/>
      <c r="VHU44" s="377"/>
      <c r="VHV44" s="377"/>
      <c r="VHW44" s="377"/>
      <c r="VHX44" s="377"/>
      <c r="VHY44" s="377"/>
      <c r="VHZ44" s="377"/>
      <c r="VIA44" s="377"/>
      <c r="VIB44" s="377"/>
      <c r="VIC44" s="377"/>
      <c r="VID44" s="377"/>
      <c r="VIE44" s="377"/>
      <c r="VIF44" s="377"/>
      <c r="VIG44" s="377"/>
      <c r="VIH44" s="377"/>
      <c r="VII44" s="377"/>
      <c r="VIJ44" s="377"/>
      <c r="VIK44" s="377"/>
      <c r="VIL44" s="377"/>
      <c r="VIM44" s="377"/>
      <c r="VIN44" s="377"/>
      <c r="VIO44" s="377"/>
      <c r="VIP44" s="377"/>
      <c r="VIQ44" s="377"/>
      <c r="VIR44" s="377"/>
      <c r="VIS44" s="377"/>
      <c r="VIT44" s="377"/>
      <c r="VIU44" s="377"/>
      <c r="VIV44" s="377"/>
      <c r="VIW44" s="377"/>
      <c r="VIX44" s="377"/>
      <c r="VIY44" s="377"/>
      <c r="VIZ44" s="377"/>
      <c r="VJA44" s="377"/>
      <c r="VJB44" s="377"/>
      <c r="VJC44" s="377"/>
      <c r="VJD44" s="377"/>
      <c r="VJE44" s="377"/>
      <c r="VJF44" s="377"/>
      <c r="VJG44" s="377"/>
      <c r="VJH44" s="377"/>
      <c r="VJI44" s="377"/>
      <c r="VJJ44" s="377"/>
      <c r="VJK44" s="377"/>
      <c r="VJL44" s="377"/>
      <c r="VJM44" s="377"/>
      <c r="VJN44" s="377"/>
      <c r="VJO44" s="377"/>
      <c r="VJP44" s="377"/>
      <c r="VJQ44" s="377"/>
      <c r="VJR44" s="377"/>
      <c r="VJS44" s="377"/>
      <c r="VJT44" s="377"/>
      <c r="VJU44" s="377"/>
      <c r="VJV44" s="377"/>
      <c r="VJW44" s="377"/>
      <c r="VJX44" s="377"/>
      <c r="VJY44" s="377"/>
      <c r="VJZ44" s="377"/>
      <c r="VKA44" s="377"/>
      <c r="VKB44" s="377"/>
      <c r="VKC44" s="377"/>
      <c r="VKD44" s="377"/>
      <c r="VKE44" s="377"/>
      <c r="VKF44" s="377"/>
      <c r="VKG44" s="377"/>
      <c r="VKH44" s="377"/>
      <c r="VKI44" s="377"/>
      <c r="VKJ44" s="377"/>
      <c r="VKK44" s="377"/>
      <c r="VKL44" s="377"/>
      <c r="VKM44" s="377"/>
      <c r="VKN44" s="377"/>
      <c r="VKO44" s="377"/>
      <c r="VKP44" s="377"/>
      <c r="VKQ44" s="377"/>
      <c r="VKR44" s="377"/>
      <c r="VKS44" s="377"/>
      <c r="VKT44" s="377"/>
      <c r="VKU44" s="377"/>
      <c r="VKV44" s="377"/>
      <c r="VKW44" s="377"/>
      <c r="VKX44" s="377"/>
      <c r="VKY44" s="377"/>
      <c r="VKZ44" s="377"/>
      <c r="VLA44" s="377"/>
      <c r="VLB44" s="377"/>
      <c r="VLC44" s="377"/>
      <c r="VLD44" s="377"/>
      <c r="VLE44" s="377"/>
      <c r="VLF44" s="377"/>
      <c r="VLG44" s="377"/>
      <c r="VLH44" s="377"/>
      <c r="VLI44" s="377"/>
      <c r="VLJ44" s="377"/>
      <c r="VLK44" s="377"/>
      <c r="VLL44" s="377"/>
      <c r="VLM44" s="377"/>
      <c r="VLN44" s="377"/>
      <c r="VLO44" s="377"/>
      <c r="VLP44" s="377"/>
      <c r="VLQ44" s="377"/>
      <c r="VLR44" s="377"/>
      <c r="VLS44" s="377"/>
      <c r="VLT44" s="377"/>
      <c r="VLU44" s="377"/>
      <c r="VLV44" s="377"/>
      <c r="VLW44" s="377"/>
      <c r="VLX44" s="377"/>
      <c r="VLY44" s="377"/>
      <c r="VLZ44" s="377"/>
      <c r="VMA44" s="377"/>
      <c r="VMB44" s="377"/>
      <c r="VMC44" s="377"/>
      <c r="VMD44" s="377"/>
      <c r="VME44" s="377"/>
      <c r="VMF44" s="377"/>
      <c r="VMG44" s="377"/>
      <c r="VMH44" s="377"/>
      <c r="VMI44" s="377"/>
      <c r="VMJ44" s="377"/>
      <c r="VMK44" s="377"/>
      <c r="VML44" s="377"/>
      <c r="VMM44" s="377"/>
      <c r="VMN44" s="377"/>
      <c r="VMO44" s="377"/>
      <c r="VMP44" s="377"/>
      <c r="VMQ44" s="377"/>
      <c r="VMR44" s="377"/>
      <c r="VMS44" s="377"/>
      <c r="VMT44" s="377"/>
      <c r="VMU44" s="377"/>
      <c r="VMV44" s="377"/>
      <c r="VMW44" s="377"/>
      <c r="VMX44" s="377"/>
      <c r="VMY44" s="377"/>
      <c r="VMZ44" s="377"/>
      <c r="VNA44" s="377"/>
      <c r="VNB44" s="377"/>
      <c r="VNC44" s="377"/>
      <c r="VND44" s="377"/>
      <c r="VNE44" s="377"/>
      <c r="VNF44" s="377"/>
      <c r="VNG44" s="377"/>
      <c r="VNH44" s="377"/>
      <c r="VNI44" s="377"/>
      <c r="VNJ44" s="377"/>
      <c r="VNK44" s="377"/>
      <c r="VNL44" s="377"/>
      <c r="VNM44" s="377"/>
      <c r="VNN44" s="377"/>
      <c r="VNO44" s="377"/>
      <c r="VNP44" s="377"/>
      <c r="VNQ44" s="377"/>
      <c r="VNR44" s="377"/>
      <c r="VNS44" s="377"/>
      <c r="VNT44" s="377"/>
      <c r="VNU44" s="377"/>
      <c r="VNV44" s="377"/>
      <c r="VNW44" s="377"/>
      <c r="VNX44" s="377"/>
      <c r="VNY44" s="377"/>
      <c r="VNZ44" s="377"/>
      <c r="VOA44" s="377"/>
      <c r="VOB44" s="377"/>
      <c r="VOC44" s="377"/>
      <c r="VOD44" s="377"/>
      <c r="VOE44" s="377"/>
      <c r="VOF44" s="377"/>
      <c r="VOG44" s="377"/>
      <c r="VOH44" s="377"/>
      <c r="VOI44" s="377"/>
      <c r="VOJ44" s="377"/>
      <c r="VOK44" s="377"/>
      <c r="VOL44" s="377"/>
      <c r="VOM44" s="377"/>
      <c r="VON44" s="377"/>
      <c r="VOO44" s="377"/>
      <c r="VOP44" s="377"/>
      <c r="VOQ44" s="377"/>
      <c r="VOR44" s="377"/>
      <c r="VOS44" s="377"/>
      <c r="VOT44" s="377"/>
      <c r="VOU44" s="377"/>
      <c r="VOV44" s="377"/>
      <c r="VOW44" s="377"/>
      <c r="VOX44" s="377"/>
      <c r="VOY44" s="377"/>
      <c r="VOZ44" s="377"/>
      <c r="VPA44" s="377"/>
      <c r="VPB44" s="377"/>
      <c r="VPC44" s="377"/>
      <c r="VPD44" s="377"/>
      <c r="VPE44" s="377"/>
      <c r="VPF44" s="377"/>
      <c r="VPG44" s="377"/>
      <c r="VPH44" s="377"/>
      <c r="VPI44" s="377"/>
      <c r="VPJ44" s="377"/>
      <c r="VPK44" s="377"/>
      <c r="VPL44" s="377"/>
      <c r="VPM44" s="377"/>
      <c r="VPN44" s="377"/>
      <c r="VPO44" s="377"/>
      <c r="VPP44" s="377"/>
      <c r="VPQ44" s="377"/>
      <c r="VPR44" s="377"/>
      <c r="VPS44" s="377"/>
      <c r="VPT44" s="377"/>
      <c r="VPU44" s="377"/>
      <c r="VPV44" s="377"/>
      <c r="VPW44" s="377"/>
      <c r="VPX44" s="377"/>
      <c r="VPY44" s="377"/>
      <c r="VPZ44" s="377"/>
      <c r="VQA44" s="377"/>
      <c r="VQB44" s="377"/>
      <c r="VQC44" s="377"/>
      <c r="VQD44" s="377"/>
      <c r="VQE44" s="377"/>
      <c r="VQF44" s="377"/>
      <c r="VQG44" s="377"/>
      <c r="VQH44" s="377"/>
      <c r="VQI44" s="377"/>
      <c r="VQJ44" s="377"/>
      <c r="VQK44" s="377"/>
      <c r="VQL44" s="377"/>
      <c r="VQM44" s="377"/>
      <c r="VQN44" s="377"/>
      <c r="VQO44" s="377"/>
      <c r="VQP44" s="377"/>
      <c r="VQQ44" s="377"/>
      <c r="VQR44" s="377"/>
      <c r="VQS44" s="377"/>
      <c r="VQT44" s="377"/>
      <c r="VQU44" s="377"/>
      <c r="VQV44" s="377"/>
      <c r="VQW44" s="377"/>
      <c r="VQX44" s="377"/>
      <c r="VQY44" s="377"/>
      <c r="VQZ44" s="377"/>
      <c r="VRA44" s="377"/>
      <c r="VRB44" s="377"/>
      <c r="VRC44" s="377"/>
      <c r="VRD44" s="377"/>
      <c r="VRE44" s="377"/>
      <c r="VRF44" s="377"/>
      <c r="VRG44" s="377"/>
      <c r="VRH44" s="377"/>
      <c r="VRI44" s="377"/>
      <c r="VRJ44" s="377"/>
      <c r="VRK44" s="377"/>
      <c r="VRL44" s="377"/>
      <c r="VRM44" s="377"/>
      <c r="VRN44" s="377"/>
      <c r="VRO44" s="377"/>
      <c r="VRP44" s="377"/>
      <c r="VRQ44" s="377"/>
      <c r="VRR44" s="377"/>
      <c r="VRS44" s="377"/>
      <c r="VRT44" s="377"/>
      <c r="VRU44" s="377"/>
      <c r="VRV44" s="377"/>
      <c r="VRW44" s="377"/>
      <c r="VRX44" s="377"/>
      <c r="VRY44" s="377"/>
      <c r="VRZ44" s="377"/>
      <c r="VSA44" s="377"/>
      <c r="VSB44" s="377"/>
      <c r="VSC44" s="377"/>
      <c r="VSD44" s="377"/>
      <c r="VSE44" s="377"/>
      <c r="VSF44" s="377"/>
      <c r="VSG44" s="377"/>
      <c r="VSH44" s="377"/>
      <c r="VSI44" s="377"/>
      <c r="VSJ44" s="377"/>
      <c r="VSK44" s="377"/>
      <c r="VSL44" s="377"/>
      <c r="VSM44" s="377"/>
      <c r="VSN44" s="377"/>
      <c r="VSO44" s="377"/>
      <c r="VSP44" s="377"/>
      <c r="VSQ44" s="377"/>
      <c r="VSR44" s="377"/>
      <c r="VSS44" s="377"/>
      <c r="VST44" s="377"/>
      <c r="VSU44" s="377"/>
      <c r="VSV44" s="377"/>
      <c r="VSW44" s="377"/>
      <c r="VSX44" s="377"/>
      <c r="VSY44" s="377"/>
      <c r="VSZ44" s="377"/>
      <c r="VTA44" s="377"/>
      <c r="VTB44" s="377"/>
      <c r="VTC44" s="377"/>
      <c r="VTD44" s="377"/>
      <c r="VTE44" s="377"/>
      <c r="VTF44" s="377"/>
      <c r="VTG44" s="377"/>
      <c r="VTH44" s="377"/>
      <c r="VTI44" s="377"/>
      <c r="VTJ44" s="377"/>
      <c r="VTK44" s="377"/>
      <c r="VTL44" s="377"/>
      <c r="VTM44" s="377"/>
      <c r="VTN44" s="377"/>
      <c r="VTO44" s="377"/>
      <c r="VTP44" s="377"/>
      <c r="VTQ44" s="377"/>
      <c r="VTR44" s="377"/>
      <c r="VTS44" s="377"/>
      <c r="VTT44" s="377"/>
      <c r="VTU44" s="377"/>
      <c r="VTV44" s="377"/>
      <c r="VTW44" s="377"/>
      <c r="VTX44" s="377"/>
      <c r="VTY44" s="377"/>
      <c r="VTZ44" s="377"/>
      <c r="VUA44" s="377"/>
      <c r="VUB44" s="377"/>
      <c r="VUC44" s="377"/>
      <c r="VUD44" s="377"/>
      <c r="VUE44" s="377"/>
      <c r="VUF44" s="377"/>
      <c r="VUG44" s="377"/>
      <c r="VUH44" s="377"/>
      <c r="VUI44" s="377"/>
      <c r="VUJ44" s="377"/>
      <c r="VUK44" s="377"/>
      <c r="VUL44" s="377"/>
      <c r="VUM44" s="377"/>
      <c r="VUN44" s="377"/>
      <c r="VUO44" s="377"/>
      <c r="VUP44" s="377"/>
      <c r="VUQ44" s="377"/>
      <c r="VUR44" s="377"/>
      <c r="VUS44" s="377"/>
      <c r="VUT44" s="377"/>
      <c r="VUU44" s="377"/>
      <c r="VUV44" s="377"/>
      <c r="VUW44" s="377"/>
      <c r="VUX44" s="377"/>
      <c r="VUY44" s="377"/>
      <c r="VUZ44" s="377"/>
      <c r="VVA44" s="377"/>
      <c r="VVB44" s="377"/>
      <c r="VVC44" s="377"/>
      <c r="VVD44" s="377"/>
      <c r="VVE44" s="377"/>
      <c r="VVF44" s="377"/>
      <c r="VVG44" s="377"/>
      <c r="VVH44" s="377"/>
      <c r="VVI44" s="377"/>
      <c r="VVJ44" s="377"/>
      <c r="VVK44" s="377"/>
      <c r="VVL44" s="377"/>
      <c r="VVM44" s="377"/>
      <c r="VVN44" s="377"/>
      <c r="VVO44" s="377"/>
      <c r="VVP44" s="377"/>
      <c r="VVQ44" s="377"/>
      <c r="VVR44" s="377"/>
      <c r="VVS44" s="377"/>
      <c r="VVT44" s="377"/>
      <c r="VVU44" s="377"/>
      <c r="VVV44" s="377"/>
      <c r="VVW44" s="377"/>
      <c r="VVX44" s="377"/>
      <c r="VVY44" s="377"/>
      <c r="VVZ44" s="377"/>
      <c r="VWA44" s="377"/>
      <c r="VWB44" s="377"/>
      <c r="VWC44" s="377"/>
      <c r="VWD44" s="377"/>
      <c r="VWE44" s="377"/>
      <c r="VWF44" s="377"/>
      <c r="VWG44" s="377"/>
      <c r="VWH44" s="377"/>
      <c r="VWI44" s="377"/>
      <c r="VWJ44" s="377"/>
      <c r="VWK44" s="377"/>
      <c r="VWL44" s="377"/>
      <c r="VWM44" s="377"/>
      <c r="VWN44" s="377"/>
      <c r="VWO44" s="377"/>
      <c r="VWP44" s="377"/>
      <c r="VWQ44" s="377"/>
      <c r="VWR44" s="377"/>
      <c r="VWS44" s="377"/>
      <c r="VWT44" s="377"/>
      <c r="VWU44" s="377"/>
      <c r="VWV44" s="377"/>
      <c r="VWW44" s="377"/>
      <c r="VWX44" s="377"/>
      <c r="VWY44" s="377"/>
      <c r="VWZ44" s="377"/>
      <c r="VXA44" s="377"/>
      <c r="VXB44" s="377"/>
      <c r="VXC44" s="377"/>
      <c r="VXD44" s="377"/>
      <c r="VXE44" s="377"/>
      <c r="VXF44" s="377"/>
      <c r="VXG44" s="377"/>
      <c r="VXH44" s="377"/>
      <c r="VXI44" s="377"/>
      <c r="VXJ44" s="377"/>
      <c r="VXK44" s="377"/>
      <c r="VXL44" s="377"/>
      <c r="VXM44" s="377"/>
      <c r="VXN44" s="377"/>
      <c r="VXO44" s="377"/>
      <c r="VXP44" s="377"/>
      <c r="VXQ44" s="377"/>
      <c r="VXR44" s="377"/>
      <c r="VXS44" s="377"/>
      <c r="VXT44" s="377"/>
      <c r="VXU44" s="377"/>
      <c r="VXV44" s="377"/>
      <c r="VXW44" s="377"/>
      <c r="VXX44" s="377"/>
      <c r="VXY44" s="377"/>
      <c r="VXZ44" s="377"/>
      <c r="VYA44" s="377"/>
      <c r="VYB44" s="377"/>
      <c r="VYC44" s="377"/>
      <c r="VYD44" s="377"/>
      <c r="VYE44" s="377"/>
      <c r="VYF44" s="377"/>
      <c r="VYG44" s="377"/>
      <c r="VYH44" s="377"/>
      <c r="VYI44" s="377"/>
      <c r="VYJ44" s="377"/>
      <c r="VYK44" s="377"/>
      <c r="VYL44" s="377"/>
      <c r="VYM44" s="377"/>
      <c r="VYN44" s="377"/>
      <c r="VYO44" s="377"/>
      <c r="VYP44" s="377"/>
      <c r="VYQ44" s="377"/>
      <c r="VYR44" s="377"/>
      <c r="VYS44" s="377"/>
      <c r="VYT44" s="377"/>
      <c r="VYU44" s="377"/>
      <c r="VYV44" s="377"/>
      <c r="VYW44" s="377"/>
      <c r="VYX44" s="377"/>
      <c r="VYY44" s="377"/>
      <c r="VYZ44" s="377"/>
      <c r="VZA44" s="377"/>
      <c r="VZB44" s="377"/>
      <c r="VZC44" s="377"/>
      <c r="VZD44" s="377"/>
      <c r="VZE44" s="377"/>
      <c r="VZF44" s="377"/>
      <c r="VZG44" s="377"/>
      <c r="VZH44" s="377"/>
      <c r="VZI44" s="377"/>
      <c r="VZJ44" s="377"/>
      <c r="VZK44" s="377"/>
      <c r="VZL44" s="377"/>
      <c r="VZM44" s="377"/>
      <c r="VZN44" s="377"/>
      <c r="VZO44" s="377"/>
      <c r="VZP44" s="377"/>
      <c r="VZQ44" s="377"/>
      <c r="VZR44" s="377"/>
      <c r="VZS44" s="377"/>
      <c r="VZT44" s="377"/>
      <c r="VZU44" s="377"/>
      <c r="VZV44" s="377"/>
      <c r="VZW44" s="377"/>
      <c r="VZX44" s="377"/>
      <c r="VZY44" s="377"/>
      <c r="VZZ44" s="377"/>
      <c r="WAA44" s="377"/>
      <c r="WAB44" s="377"/>
      <c r="WAC44" s="377"/>
      <c r="WAD44" s="377"/>
      <c r="WAE44" s="377"/>
      <c r="WAF44" s="377"/>
      <c r="WAG44" s="377"/>
      <c r="WAH44" s="377"/>
      <c r="WAI44" s="377"/>
      <c r="WAJ44" s="377"/>
      <c r="WAK44" s="377"/>
      <c r="WAL44" s="377"/>
      <c r="WAM44" s="377"/>
      <c r="WAN44" s="377"/>
      <c r="WAO44" s="377"/>
      <c r="WAP44" s="377"/>
      <c r="WAQ44" s="377"/>
      <c r="WAR44" s="377"/>
      <c r="WAS44" s="377"/>
      <c r="WAT44" s="377"/>
      <c r="WAU44" s="377"/>
      <c r="WAV44" s="377"/>
      <c r="WAW44" s="377"/>
      <c r="WAX44" s="377"/>
      <c r="WAY44" s="377"/>
      <c r="WAZ44" s="377"/>
      <c r="WBA44" s="377"/>
      <c r="WBB44" s="377"/>
      <c r="WBC44" s="377"/>
      <c r="WBD44" s="377"/>
      <c r="WBE44" s="377"/>
      <c r="WBF44" s="377"/>
      <c r="WBG44" s="377"/>
      <c r="WBH44" s="377"/>
      <c r="WBI44" s="377"/>
      <c r="WBJ44" s="377"/>
      <c r="WBK44" s="377"/>
      <c r="WBL44" s="377"/>
      <c r="WBM44" s="377"/>
      <c r="WBN44" s="377"/>
      <c r="WBO44" s="377"/>
      <c r="WBP44" s="377"/>
      <c r="WBQ44" s="377"/>
      <c r="WBR44" s="377"/>
      <c r="WBS44" s="377"/>
      <c r="WBT44" s="377"/>
      <c r="WBU44" s="377"/>
      <c r="WBV44" s="377"/>
      <c r="WBW44" s="377"/>
      <c r="WBX44" s="377"/>
      <c r="WBY44" s="377"/>
      <c r="WBZ44" s="377"/>
      <c r="WCA44" s="377"/>
      <c r="WCB44" s="377"/>
      <c r="WCC44" s="377"/>
      <c r="WCD44" s="377"/>
      <c r="WCE44" s="377"/>
      <c r="WCF44" s="377"/>
      <c r="WCG44" s="377"/>
      <c r="WCH44" s="377"/>
      <c r="WCI44" s="377"/>
      <c r="WCJ44" s="377"/>
      <c r="WCK44" s="377"/>
      <c r="WCL44" s="377"/>
      <c r="WCM44" s="377"/>
      <c r="WCN44" s="377"/>
      <c r="WCO44" s="377"/>
      <c r="WCP44" s="377"/>
      <c r="WCQ44" s="377"/>
      <c r="WCR44" s="377"/>
      <c r="WCS44" s="377"/>
      <c r="WCT44" s="377"/>
      <c r="WCU44" s="377"/>
      <c r="WCV44" s="377"/>
      <c r="WCW44" s="377"/>
      <c r="WCX44" s="377"/>
      <c r="WCY44" s="377"/>
      <c r="WCZ44" s="377"/>
      <c r="WDA44" s="377"/>
      <c r="WDB44" s="377"/>
      <c r="WDC44" s="377"/>
      <c r="WDD44" s="377"/>
      <c r="WDE44" s="377"/>
      <c r="WDF44" s="377"/>
      <c r="WDG44" s="377"/>
      <c r="WDH44" s="377"/>
      <c r="WDI44" s="377"/>
      <c r="WDJ44" s="377"/>
      <c r="WDK44" s="377"/>
      <c r="WDL44" s="377"/>
      <c r="WDM44" s="377"/>
      <c r="WDN44" s="377"/>
      <c r="WDO44" s="377"/>
      <c r="WDP44" s="377"/>
      <c r="WDQ44" s="377"/>
      <c r="WDR44" s="377"/>
      <c r="WDS44" s="377"/>
      <c r="WDT44" s="377"/>
      <c r="WDU44" s="377"/>
      <c r="WDV44" s="377"/>
      <c r="WDW44" s="377"/>
      <c r="WDX44" s="377"/>
      <c r="WDY44" s="377"/>
      <c r="WDZ44" s="377"/>
      <c r="WEA44" s="377"/>
      <c r="WEB44" s="377"/>
      <c r="WEC44" s="377"/>
      <c r="WED44" s="377"/>
      <c r="WEE44" s="377"/>
      <c r="WEF44" s="377"/>
      <c r="WEG44" s="377"/>
      <c r="WEH44" s="377"/>
      <c r="WEI44" s="377"/>
      <c r="WEJ44" s="377"/>
      <c r="WEK44" s="377"/>
      <c r="WEL44" s="377"/>
      <c r="WEM44" s="377"/>
      <c r="WEN44" s="377"/>
      <c r="WEO44" s="377"/>
      <c r="WEP44" s="377"/>
      <c r="WEQ44" s="377"/>
      <c r="WER44" s="377"/>
      <c r="WES44" s="377"/>
      <c r="WET44" s="377"/>
      <c r="WEU44" s="377"/>
      <c r="WEV44" s="377"/>
      <c r="WEW44" s="377"/>
      <c r="WEX44" s="377"/>
      <c r="WEY44" s="377"/>
      <c r="WEZ44" s="377"/>
      <c r="WFA44" s="377"/>
      <c r="WFB44" s="377"/>
      <c r="WFC44" s="377"/>
      <c r="WFD44" s="377"/>
      <c r="WFE44" s="377"/>
      <c r="WFF44" s="377"/>
      <c r="WFG44" s="377"/>
      <c r="WFH44" s="377"/>
      <c r="WFI44" s="377"/>
      <c r="WFJ44" s="377"/>
      <c r="WFK44" s="377"/>
      <c r="WFL44" s="377"/>
      <c r="WFM44" s="377"/>
      <c r="WFN44" s="377"/>
      <c r="WFO44" s="377"/>
      <c r="WFP44" s="377"/>
      <c r="WFQ44" s="377"/>
      <c r="WFR44" s="377"/>
      <c r="WFS44" s="377"/>
      <c r="WFT44" s="377"/>
      <c r="WFU44" s="377"/>
      <c r="WFV44" s="377"/>
      <c r="WFW44" s="377"/>
      <c r="WFX44" s="377"/>
      <c r="WFY44" s="377"/>
      <c r="WFZ44" s="377"/>
      <c r="WGA44" s="377"/>
      <c r="WGB44" s="377"/>
      <c r="WGC44" s="377"/>
      <c r="WGD44" s="377"/>
      <c r="WGE44" s="377"/>
      <c r="WGF44" s="377"/>
      <c r="WGG44" s="377"/>
      <c r="WGH44" s="377"/>
      <c r="WGI44" s="377"/>
      <c r="WGJ44" s="377"/>
      <c r="WGK44" s="377"/>
      <c r="WGL44" s="377"/>
      <c r="WGM44" s="377"/>
      <c r="WGN44" s="377"/>
      <c r="WGO44" s="377"/>
      <c r="WGP44" s="377"/>
      <c r="WGQ44" s="377"/>
      <c r="WGR44" s="377"/>
      <c r="WGS44" s="377"/>
      <c r="WGT44" s="377"/>
      <c r="WGU44" s="377"/>
      <c r="WGV44" s="377"/>
      <c r="WGW44" s="377"/>
      <c r="WGX44" s="377"/>
      <c r="WGY44" s="377"/>
      <c r="WGZ44" s="377"/>
      <c r="WHA44" s="377"/>
      <c r="WHB44" s="377"/>
      <c r="WHC44" s="377"/>
      <c r="WHD44" s="377"/>
      <c r="WHE44" s="377"/>
      <c r="WHF44" s="377"/>
      <c r="WHG44" s="377"/>
      <c r="WHH44" s="377"/>
      <c r="WHI44" s="377"/>
      <c r="WHJ44" s="377"/>
      <c r="WHK44" s="377"/>
      <c r="WHL44" s="377"/>
      <c r="WHM44" s="377"/>
      <c r="WHN44" s="377"/>
      <c r="WHO44" s="377"/>
      <c r="WHP44" s="377"/>
      <c r="WHQ44" s="377"/>
      <c r="WHR44" s="377"/>
      <c r="WHS44" s="377"/>
      <c r="WHT44" s="377"/>
      <c r="WHU44" s="377"/>
      <c r="WHV44" s="377"/>
      <c r="WHW44" s="377"/>
      <c r="WHX44" s="377"/>
      <c r="WHY44" s="377"/>
      <c r="WHZ44" s="377"/>
      <c r="WIA44" s="377"/>
      <c r="WIB44" s="377"/>
      <c r="WIC44" s="377"/>
      <c r="WID44" s="377"/>
      <c r="WIE44" s="377"/>
      <c r="WIF44" s="377"/>
      <c r="WIG44" s="377"/>
      <c r="WIH44" s="377"/>
      <c r="WII44" s="377"/>
      <c r="WIJ44" s="377"/>
      <c r="WIK44" s="377"/>
      <c r="WIL44" s="377"/>
      <c r="WIM44" s="377"/>
      <c r="WIN44" s="377"/>
      <c r="WIO44" s="377"/>
      <c r="WIP44" s="377"/>
      <c r="WIQ44" s="377"/>
      <c r="WIR44" s="377"/>
      <c r="WIS44" s="377"/>
      <c r="WIT44" s="377"/>
      <c r="WIU44" s="377"/>
      <c r="WIV44" s="377"/>
      <c r="WIW44" s="377"/>
      <c r="WIX44" s="377"/>
      <c r="WIY44" s="377"/>
      <c r="WIZ44" s="377"/>
      <c r="WJA44" s="377"/>
      <c r="WJB44" s="377"/>
      <c r="WJC44" s="377"/>
      <c r="WJD44" s="377"/>
      <c r="WJE44" s="377"/>
      <c r="WJF44" s="377"/>
      <c r="WJG44" s="377"/>
      <c r="WJH44" s="377"/>
      <c r="WJI44" s="377"/>
      <c r="WJJ44" s="377"/>
      <c r="WJK44" s="377"/>
      <c r="WJL44" s="377"/>
      <c r="WJM44" s="377"/>
      <c r="WJN44" s="377"/>
      <c r="WJO44" s="377"/>
      <c r="WJP44" s="377"/>
      <c r="WJQ44" s="377"/>
      <c r="WJR44" s="377"/>
      <c r="WJS44" s="377"/>
      <c r="WJT44" s="377"/>
      <c r="WJU44" s="377"/>
      <c r="WJV44" s="377"/>
      <c r="WJW44" s="377"/>
      <c r="WJX44" s="377"/>
      <c r="WJY44" s="377"/>
      <c r="WJZ44" s="377"/>
      <c r="WKA44" s="377"/>
      <c r="WKB44" s="377"/>
      <c r="WKC44" s="377"/>
      <c r="WKD44" s="377"/>
      <c r="WKE44" s="377"/>
      <c r="WKF44" s="377"/>
      <c r="WKG44" s="377"/>
      <c r="WKH44" s="377"/>
      <c r="WKI44" s="377"/>
      <c r="WKJ44" s="377"/>
      <c r="WKK44" s="377"/>
      <c r="WKL44" s="377"/>
      <c r="WKM44" s="377"/>
      <c r="WKN44" s="377"/>
      <c r="WKO44" s="377"/>
      <c r="WKP44" s="377"/>
      <c r="WKQ44" s="377"/>
      <c r="WKR44" s="377"/>
      <c r="WKS44" s="377"/>
      <c r="WKT44" s="377"/>
      <c r="WKU44" s="377"/>
      <c r="WKV44" s="377"/>
      <c r="WKW44" s="377"/>
      <c r="WKX44" s="377"/>
      <c r="WKY44" s="377"/>
      <c r="WKZ44" s="377"/>
      <c r="WLA44" s="377"/>
      <c r="WLB44" s="377"/>
      <c r="WLC44" s="377"/>
      <c r="WLD44" s="377"/>
      <c r="WLE44" s="377"/>
      <c r="WLF44" s="377"/>
      <c r="WLG44" s="377"/>
      <c r="WLH44" s="377"/>
      <c r="WLI44" s="377"/>
      <c r="WLJ44" s="377"/>
      <c r="WLK44" s="377"/>
      <c r="WLL44" s="377"/>
      <c r="WLM44" s="377"/>
      <c r="WLN44" s="377"/>
      <c r="WLO44" s="377"/>
      <c r="WLP44" s="377"/>
      <c r="WLQ44" s="377"/>
      <c r="WLR44" s="377"/>
      <c r="WLS44" s="377"/>
      <c r="WLT44" s="377"/>
      <c r="WLU44" s="377"/>
      <c r="WLV44" s="377"/>
      <c r="WLW44" s="377"/>
      <c r="WLX44" s="377"/>
      <c r="WLY44" s="377"/>
      <c r="WLZ44" s="377"/>
      <c r="WMA44" s="377"/>
      <c r="WMB44" s="377"/>
      <c r="WMC44" s="377"/>
      <c r="WMD44" s="377"/>
      <c r="WME44" s="377"/>
      <c r="WMF44" s="377"/>
      <c r="WMG44" s="377"/>
      <c r="WMH44" s="377"/>
      <c r="WMI44" s="377"/>
      <c r="WMJ44" s="377"/>
      <c r="WMK44" s="377"/>
      <c r="WML44" s="377"/>
      <c r="WMM44" s="377"/>
      <c r="WMN44" s="377"/>
      <c r="WMO44" s="377"/>
      <c r="WMP44" s="377"/>
      <c r="WMQ44" s="377"/>
      <c r="WMR44" s="377"/>
      <c r="WMS44" s="377"/>
      <c r="WMT44" s="377"/>
      <c r="WMU44" s="377"/>
      <c r="WMV44" s="377"/>
      <c r="WMW44" s="377"/>
      <c r="WMX44" s="377"/>
      <c r="WMY44" s="377"/>
      <c r="WMZ44" s="377"/>
      <c r="WNA44" s="377"/>
      <c r="WNB44" s="377"/>
      <c r="WNC44" s="377"/>
      <c r="WND44" s="377"/>
      <c r="WNE44" s="377"/>
      <c r="WNF44" s="377"/>
      <c r="WNG44" s="377"/>
      <c r="WNH44" s="377"/>
      <c r="WNI44" s="377"/>
      <c r="WNJ44" s="377"/>
      <c r="WNK44" s="377"/>
      <c r="WNL44" s="377"/>
      <c r="WNM44" s="377"/>
      <c r="WNN44" s="377"/>
      <c r="WNO44" s="377"/>
      <c r="WNP44" s="377"/>
      <c r="WNQ44" s="377"/>
      <c r="WNR44" s="377"/>
      <c r="WNS44" s="377"/>
      <c r="WNT44" s="377"/>
      <c r="WNU44" s="377"/>
      <c r="WNV44" s="377"/>
      <c r="WNW44" s="377"/>
      <c r="WNX44" s="377"/>
      <c r="WNY44" s="377"/>
      <c r="WNZ44" s="377"/>
      <c r="WOA44" s="377"/>
      <c r="WOB44" s="377"/>
      <c r="WOC44" s="377"/>
      <c r="WOD44" s="377"/>
      <c r="WOE44" s="377"/>
      <c r="WOF44" s="377"/>
      <c r="WOG44" s="377"/>
      <c r="WOH44" s="377"/>
      <c r="WOI44" s="377"/>
      <c r="WOJ44" s="377"/>
      <c r="WOK44" s="377"/>
      <c r="WOL44" s="377"/>
      <c r="WOM44" s="377"/>
      <c r="WON44" s="377"/>
      <c r="WOO44" s="377"/>
      <c r="WOP44" s="377"/>
      <c r="WOQ44" s="377"/>
      <c r="WOR44" s="377"/>
      <c r="WOS44" s="377"/>
      <c r="WOT44" s="377"/>
      <c r="WOU44" s="377"/>
      <c r="WOV44" s="377"/>
      <c r="WOW44" s="377"/>
      <c r="WOX44" s="377"/>
      <c r="WOY44" s="377"/>
      <c r="WOZ44" s="377"/>
      <c r="WPA44" s="377"/>
      <c r="WPB44" s="377"/>
      <c r="WPC44" s="377"/>
      <c r="WPD44" s="377"/>
      <c r="WPE44" s="377"/>
      <c r="WPF44" s="377"/>
      <c r="WPG44" s="377"/>
      <c r="WPH44" s="377"/>
      <c r="WPI44" s="377"/>
      <c r="WPJ44" s="377"/>
      <c r="WPK44" s="377"/>
      <c r="WPL44" s="377"/>
      <c r="WPM44" s="377"/>
      <c r="WPN44" s="377"/>
      <c r="WPO44" s="377"/>
      <c r="WPP44" s="377"/>
      <c r="WPQ44" s="377"/>
      <c r="WPR44" s="377"/>
      <c r="WPS44" s="377"/>
      <c r="WPT44" s="377"/>
      <c r="WPU44" s="377"/>
      <c r="WPV44" s="377"/>
      <c r="WPW44" s="377"/>
      <c r="WPX44" s="377"/>
      <c r="WPY44" s="377"/>
      <c r="WPZ44" s="377"/>
      <c r="WQA44" s="377"/>
      <c r="WQB44" s="377"/>
      <c r="WQC44" s="377"/>
      <c r="WQD44" s="377"/>
      <c r="WQE44" s="377"/>
      <c r="WQF44" s="377"/>
      <c r="WQG44" s="377"/>
      <c r="WQH44" s="377"/>
      <c r="WQI44" s="377"/>
      <c r="WQJ44" s="377"/>
      <c r="WQK44" s="377"/>
      <c r="WQL44" s="377"/>
      <c r="WQM44" s="377"/>
      <c r="WQN44" s="377"/>
      <c r="WQO44" s="377"/>
      <c r="WQP44" s="377"/>
      <c r="WQQ44" s="377"/>
      <c r="WQR44" s="377"/>
      <c r="WQS44" s="377"/>
      <c r="WQT44" s="377"/>
      <c r="WQU44" s="377"/>
      <c r="WQV44" s="377"/>
      <c r="WQW44" s="377"/>
      <c r="WQX44" s="377"/>
      <c r="WQY44" s="377"/>
      <c r="WQZ44" s="377"/>
      <c r="WRA44" s="377"/>
      <c r="WRB44" s="377"/>
      <c r="WRC44" s="377"/>
      <c r="WRD44" s="377"/>
      <c r="WRE44" s="377"/>
      <c r="WRF44" s="377"/>
      <c r="WRG44" s="377"/>
      <c r="WRH44" s="377"/>
      <c r="WRI44" s="377"/>
      <c r="WRJ44" s="377"/>
      <c r="WRK44" s="377"/>
      <c r="WRL44" s="377"/>
      <c r="WRM44" s="377"/>
      <c r="WRN44" s="377"/>
      <c r="WRO44" s="377"/>
      <c r="WRP44" s="377"/>
      <c r="WRQ44" s="377"/>
      <c r="WRR44" s="377"/>
      <c r="WRS44" s="377"/>
      <c r="WRT44" s="377"/>
      <c r="WRU44" s="377"/>
      <c r="WRV44" s="377"/>
      <c r="WRW44" s="377"/>
      <c r="WRX44" s="377"/>
      <c r="WRY44" s="377"/>
      <c r="WRZ44" s="377"/>
      <c r="WSA44" s="377"/>
      <c r="WSB44" s="377"/>
      <c r="WSC44" s="377"/>
      <c r="WSD44" s="377"/>
      <c r="WSE44" s="377"/>
      <c r="WSF44" s="377"/>
      <c r="WSG44" s="377"/>
      <c r="WSH44" s="377"/>
      <c r="WSI44" s="377"/>
      <c r="WSJ44" s="377"/>
      <c r="WSK44" s="377"/>
      <c r="WSL44" s="377"/>
      <c r="WSM44" s="377"/>
      <c r="WSN44" s="377"/>
      <c r="WSO44" s="377"/>
      <c r="WSP44" s="377"/>
      <c r="WSQ44" s="377"/>
      <c r="WSR44" s="377"/>
      <c r="WSS44" s="377"/>
      <c r="WST44" s="377"/>
      <c r="WSU44" s="377"/>
      <c r="WSV44" s="377"/>
      <c r="WSW44" s="377"/>
      <c r="WSX44" s="377"/>
      <c r="WSY44" s="377"/>
      <c r="WSZ44" s="377"/>
      <c r="WTA44" s="377"/>
      <c r="WTB44" s="377"/>
      <c r="WTC44" s="377"/>
      <c r="WTD44" s="377"/>
      <c r="WTE44" s="377"/>
      <c r="WTF44" s="377"/>
      <c r="WTG44" s="377"/>
      <c r="WTH44" s="377"/>
      <c r="WTI44" s="377"/>
      <c r="WTJ44" s="377"/>
      <c r="WTK44" s="377"/>
      <c r="WTL44" s="377"/>
      <c r="WTM44" s="377"/>
      <c r="WTN44" s="377"/>
      <c r="WTO44" s="377"/>
      <c r="WTP44" s="377"/>
      <c r="WTQ44" s="377"/>
      <c r="WTR44" s="377"/>
      <c r="WTS44" s="377"/>
      <c r="WTT44" s="377"/>
      <c r="WTU44" s="377"/>
      <c r="WTV44" s="377"/>
      <c r="WTW44" s="377"/>
      <c r="WTX44" s="377"/>
      <c r="WTY44" s="377"/>
      <c r="WTZ44" s="377"/>
      <c r="WUA44" s="377"/>
      <c r="WUB44" s="377"/>
      <c r="WUC44" s="377"/>
      <c r="WUD44" s="377"/>
      <c r="WUE44" s="377"/>
      <c r="WUF44" s="377"/>
      <c r="WUG44" s="377"/>
      <c r="WUH44" s="377"/>
      <c r="WUI44" s="377"/>
      <c r="WUJ44" s="377"/>
      <c r="WUK44" s="377"/>
      <c r="WUL44" s="377"/>
      <c r="WUM44" s="377"/>
      <c r="WUN44" s="377"/>
      <c r="WUO44" s="377"/>
      <c r="WUP44" s="377"/>
      <c r="WUQ44" s="377"/>
      <c r="WUR44" s="377"/>
      <c r="WUS44" s="377"/>
      <c r="WUT44" s="377"/>
      <c r="WUU44" s="377"/>
      <c r="WUV44" s="377"/>
      <c r="WUW44" s="377"/>
      <c r="WUX44" s="377"/>
      <c r="WUY44" s="377"/>
      <c r="WUZ44" s="377"/>
      <c r="WVA44" s="377"/>
      <c r="WVB44" s="377"/>
      <c r="WVC44" s="377"/>
      <c r="WVD44" s="377"/>
      <c r="WVE44" s="377"/>
      <c r="WVF44" s="377"/>
      <c r="WVG44" s="377"/>
      <c r="WVH44" s="377"/>
      <c r="WVI44" s="377"/>
      <c r="WVJ44" s="377"/>
      <c r="WVK44" s="377"/>
      <c r="WVL44" s="377"/>
      <c r="WVM44" s="377"/>
      <c r="WVN44" s="377"/>
      <c r="WVO44" s="377"/>
      <c r="WVP44" s="377"/>
      <c r="WVQ44" s="377"/>
      <c r="WVR44" s="377"/>
      <c r="WVS44" s="377"/>
      <c r="WVT44" s="377"/>
      <c r="WVU44" s="377"/>
      <c r="WVV44" s="377"/>
      <c r="WVW44" s="377"/>
      <c r="WVX44" s="377"/>
      <c r="WVY44" s="377"/>
      <c r="WVZ44" s="377"/>
      <c r="WWA44" s="377"/>
      <c r="WWB44" s="377"/>
      <c r="WWC44" s="377"/>
      <c r="WWD44" s="377"/>
      <c r="WWE44" s="377"/>
      <c r="WWF44" s="377"/>
      <c r="WWG44" s="377"/>
      <c r="WWH44" s="377"/>
      <c r="WWI44" s="377"/>
      <c r="WWJ44" s="377"/>
      <c r="WWK44" s="377"/>
      <c r="WWL44" s="377"/>
      <c r="WWM44" s="377"/>
      <c r="WWN44" s="377"/>
      <c r="WWO44" s="377"/>
      <c r="WWP44" s="377"/>
      <c r="WWQ44" s="377"/>
      <c r="WWR44" s="377"/>
      <c r="WWS44" s="377"/>
      <c r="WWT44" s="377"/>
      <c r="WWU44" s="377"/>
      <c r="WWV44" s="377"/>
      <c r="WWW44" s="377"/>
      <c r="WWX44" s="377"/>
      <c r="WWY44" s="377"/>
      <c r="WWZ44" s="377"/>
      <c r="WXA44" s="377"/>
      <c r="WXB44" s="377"/>
      <c r="WXC44" s="377"/>
      <c r="WXD44" s="377"/>
      <c r="WXE44" s="377"/>
      <c r="WXF44" s="377"/>
      <c r="WXG44" s="377"/>
      <c r="WXH44" s="377"/>
      <c r="WXI44" s="377"/>
      <c r="WXJ44" s="377"/>
      <c r="WXK44" s="377"/>
      <c r="WXL44" s="377"/>
      <c r="WXM44" s="377"/>
      <c r="WXN44" s="377"/>
      <c r="WXO44" s="377"/>
      <c r="WXP44" s="377"/>
      <c r="WXQ44" s="377"/>
      <c r="WXR44" s="377"/>
      <c r="WXS44" s="377"/>
      <c r="WXT44" s="377"/>
      <c r="WXU44" s="377"/>
      <c r="WXV44" s="377"/>
      <c r="WXW44" s="377"/>
      <c r="WXX44" s="377"/>
      <c r="WXY44" s="377"/>
      <c r="WXZ44" s="377"/>
      <c r="WYA44" s="377"/>
      <c r="WYB44" s="377"/>
      <c r="WYC44" s="377"/>
      <c r="WYD44" s="377"/>
      <c r="WYE44" s="377"/>
      <c r="WYF44" s="377"/>
      <c r="WYG44" s="377"/>
      <c r="WYH44" s="377"/>
      <c r="WYI44" s="377"/>
      <c r="WYJ44" s="377"/>
      <c r="WYK44" s="377"/>
      <c r="WYL44" s="377"/>
      <c r="WYM44" s="377"/>
      <c r="WYN44" s="377"/>
      <c r="WYO44" s="377"/>
      <c r="WYP44" s="377"/>
      <c r="WYQ44" s="377"/>
      <c r="WYR44" s="377"/>
      <c r="WYS44" s="377"/>
      <c r="WYT44" s="377"/>
      <c r="WYU44" s="377"/>
      <c r="WYV44" s="377"/>
      <c r="WYW44" s="377"/>
      <c r="WYX44" s="377"/>
      <c r="WYY44" s="377"/>
      <c r="WYZ44" s="377"/>
      <c r="WZA44" s="377"/>
      <c r="WZB44" s="377"/>
      <c r="WZC44" s="377"/>
      <c r="WZD44" s="377"/>
      <c r="WZE44" s="377"/>
      <c r="WZF44" s="377"/>
      <c r="WZG44" s="377"/>
      <c r="WZH44" s="377"/>
      <c r="WZI44" s="377"/>
      <c r="WZJ44" s="377"/>
      <c r="WZK44" s="377"/>
      <c r="WZL44" s="377"/>
      <c r="WZM44" s="377"/>
      <c r="WZN44" s="377"/>
      <c r="WZO44" s="377"/>
      <c r="WZP44" s="377"/>
      <c r="WZQ44" s="377"/>
      <c r="WZR44" s="377"/>
      <c r="WZS44" s="377"/>
      <c r="WZT44" s="377"/>
      <c r="WZU44" s="377"/>
      <c r="WZV44" s="377"/>
      <c r="WZW44" s="377"/>
      <c r="WZX44" s="377"/>
      <c r="WZY44" s="377"/>
      <c r="WZZ44" s="377"/>
      <c r="XAA44" s="377"/>
      <c r="XAB44" s="377"/>
      <c r="XAC44" s="377"/>
      <c r="XAD44" s="377"/>
      <c r="XAE44" s="377"/>
      <c r="XAF44" s="377"/>
      <c r="XAG44" s="377"/>
      <c r="XAH44" s="377"/>
      <c r="XAI44" s="377"/>
      <c r="XAJ44" s="377"/>
      <c r="XAK44" s="377"/>
      <c r="XAL44" s="377"/>
      <c r="XAM44" s="377"/>
      <c r="XAN44" s="377"/>
      <c r="XAO44" s="377"/>
      <c r="XAP44" s="377"/>
      <c r="XAQ44" s="377"/>
      <c r="XAR44" s="377"/>
      <c r="XAS44" s="377"/>
      <c r="XAT44" s="377"/>
      <c r="XAU44" s="377"/>
      <c r="XAV44" s="377"/>
      <c r="XAW44" s="377"/>
      <c r="XAX44" s="377"/>
      <c r="XAY44" s="377"/>
      <c r="XAZ44" s="377"/>
      <c r="XBA44" s="377"/>
      <c r="XBB44" s="377"/>
      <c r="XBC44" s="377"/>
      <c r="XBD44" s="377"/>
      <c r="XBE44" s="377"/>
      <c r="XBF44" s="377"/>
      <c r="XBG44" s="377"/>
      <c r="XBH44" s="377"/>
      <c r="XBI44" s="377"/>
      <c r="XBJ44" s="377"/>
      <c r="XBK44" s="377"/>
      <c r="XBL44" s="377"/>
      <c r="XBM44" s="377"/>
      <c r="XBN44" s="377"/>
      <c r="XBO44" s="377"/>
      <c r="XBP44" s="377"/>
      <c r="XBQ44" s="377"/>
      <c r="XBR44" s="377"/>
      <c r="XBS44" s="377"/>
      <c r="XBT44" s="377"/>
      <c r="XBU44" s="377"/>
      <c r="XBV44" s="377"/>
      <c r="XBW44" s="377"/>
      <c r="XBX44" s="377"/>
      <c r="XBY44" s="377"/>
      <c r="XBZ44" s="377"/>
      <c r="XCA44" s="377"/>
      <c r="XCB44" s="377"/>
      <c r="XCC44" s="377"/>
      <c r="XCD44" s="377"/>
      <c r="XCE44" s="377"/>
      <c r="XCF44" s="377"/>
      <c r="XCG44" s="377"/>
      <c r="XCH44" s="377"/>
      <c r="XCI44" s="377"/>
      <c r="XCJ44" s="377"/>
      <c r="XCK44" s="377"/>
      <c r="XCL44" s="377"/>
      <c r="XCM44" s="377"/>
      <c r="XCN44" s="377"/>
      <c r="XCO44" s="377"/>
      <c r="XCP44" s="377"/>
      <c r="XCQ44" s="377"/>
      <c r="XCR44" s="377"/>
      <c r="XCS44" s="377"/>
      <c r="XCT44" s="377"/>
      <c r="XCU44" s="377"/>
      <c r="XCV44" s="377"/>
      <c r="XCW44" s="377"/>
      <c r="XCX44" s="377"/>
      <c r="XCY44" s="377"/>
      <c r="XCZ44" s="377"/>
      <c r="XDA44" s="377"/>
      <c r="XDB44" s="377"/>
      <c r="XDC44" s="377"/>
      <c r="XDD44" s="377"/>
      <c r="XDE44" s="377"/>
      <c r="XDF44" s="377"/>
      <c r="XDG44" s="377"/>
      <c r="XDH44" s="377"/>
      <c r="XDI44" s="377"/>
      <c r="XDJ44" s="377"/>
      <c r="XDK44" s="377"/>
      <c r="XDL44" s="377"/>
      <c r="XDM44" s="377"/>
      <c r="XDN44" s="377"/>
      <c r="XDO44" s="377"/>
      <c r="XDP44" s="377"/>
      <c r="XDQ44" s="377"/>
      <c r="XDR44" s="377"/>
      <c r="XDS44" s="377"/>
      <c r="XDT44" s="377"/>
      <c r="XDU44" s="377"/>
      <c r="XDV44" s="377"/>
      <c r="XDW44" s="377"/>
      <c r="XDX44" s="377"/>
      <c r="XDY44" s="377"/>
      <c r="XDZ44" s="377"/>
      <c r="XEA44" s="377"/>
      <c r="XEB44" s="377"/>
      <c r="XEC44" s="377"/>
      <c r="XED44" s="377"/>
      <c r="XEE44" s="377"/>
      <c r="XEF44" s="377"/>
      <c r="XEG44" s="377"/>
      <c r="XEH44" s="377"/>
      <c r="XEI44" s="377"/>
      <c r="XEJ44" s="377"/>
      <c r="XEK44" s="377"/>
      <c r="XEL44" s="377"/>
      <c r="XEM44" s="377"/>
      <c r="XEN44" s="377"/>
      <c r="XEO44" s="377"/>
      <c r="XEP44" s="377"/>
      <c r="XEQ44" s="377"/>
    </row>
    <row r="45" spans="1:16371">
      <c r="A45" s="392">
        <v>14</v>
      </c>
      <c r="B45" s="343" t="s">
        <v>413</v>
      </c>
      <c r="C45" s="344" t="s">
        <v>84</v>
      </c>
      <c r="D45" s="379">
        <v>45.8</v>
      </c>
      <c r="E45" s="345">
        <v>27.060000000000002</v>
      </c>
      <c r="F45" s="346" t="s">
        <v>377</v>
      </c>
      <c r="G45" s="346"/>
    </row>
    <row r="46" spans="1:16371" ht="30.6">
      <c r="A46" s="392">
        <v>15</v>
      </c>
      <c r="B46" s="343" t="s">
        <v>504</v>
      </c>
      <c r="C46" s="347" t="s">
        <v>110</v>
      </c>
      <c r="D46" s="345">
        <v>0.22</v>
      </c>
      <c r="E46" s="345">
        <v>0.22</v>
      </c>
      <c r="F46" s="346" t="s">
        <v>505</v>
      </c>
      <c r="G46" s="346"/>
    </row>
    <row r="47" spans="1:16371" ht="30.6">
      <c r="A47" s="392">
        <v>16</v>
      </c>
      <c r="B47" s="343" t="s">
        <v>504</v>
      </c>
      <c r="C47" s="347" t="s">
        <v>110</v>
      </c>
      <c r="D47" s="345">
        <v>0.14499999999999999</v>
      </c>
      <c r="E47" s="345">
        <v>0.14499999999999999</v>
      </c>
      <c r="F47" s="346" t="s">
        <v>464</v>
      </c>
      <c r="G47" s="346"/>
    </row>
    <row r="48" spans="1:16371">
      <c r="A48" s="392">
        <v>17</v>
      </c>
      <c r="B48" s="387" t="s">
        <v>506</v>
      </c>
      <c r="C48" s="388" t="s">
        <v>110</v>
      </c>
      <c r="D48" s="345">
        <v>0.21</v>
      </c>
      <c r="E48" s="345">
        <v>0.21</v>
      </c>
      <c r="F48" s="375" t="s">
        <v>464</v>
      </c>
      <c r="G48" s="375"/>
    </row>
    <row r="49" spans="1:12">
      <c r="A49" s="400" t="s">
        <v>417</v>
      </c>
      <c r="B49" s="400" t="s">
        <v>507</v>
      </c>
      <c r="C49" s="391">
        <v>3</v>
      </c>
      <c r="D49" s="334">
        <v>1.9890000000000001</v>
      </c>
      <c r="E49" s="334">
        <v>1.9890000000000001</v>
      </c>
      <c r="F49" s="348"/>
      <c r="G49" s="348"/>
    </row>
    <row r="50" spans="1:12">
      <c r="A50" s="374">
        <v>1</v>
      </c>
      <c r="B50" s="374" t="s">
        <v>508</v>
      </c>
      <c r="C50" s="364" t="s">
        <v>143</v>
      </c>
      <c r="D50" s="401">
        <v>4.0000000000000001E-3</v>
      </c>
      <c r="E50" s="401">
        <v>4.0000000000000001E-3</v>
      </c>
      <c r="F50" s="375" t="s">
        <v>509</v>
      </c>
      <c r="G50" s="375"/>
    </row>
    <row r="51" spans="1:12">
      <c r="A51" s="374">
        <v>2</v>
      </c>
      <c r="B51" s="374" t="s">
        <v>510</v>
      </c>
      <c r="C51" s="364" t="s">
        <v>143</v>
      </c>
      <c r="D51" s="345">
        <v>7.0000000000000007E-2</v>
      </c>
      <c r="E51" s="345">
        <v>7.0000000000000007E-2</v>
      </c>
      <c r="F51" s="375" t="s">
        <v>509</v>
      </c>
      <c r="G51" s="375"/>
    </row>
    <row r="52" spans="1:12">
      <c r="A52" s="374">
        <v>3</v>
      </c>
      <c r="B52" s="342" t="s">
        <v>511</v>
      </c>
      <c r="C52" s="402" t="s">
        <v>140</v>
      </c>
      <c r="D52" s="345">
        <v>1.915</v>
      </c>
      <c r="E52" s="345">
        <v>1.915</v>
      </c>
      <c r="F52" s="346" t="s">
        <v>368</v>
      </c>
      <c r="G52" s="346"/>
    </row>
    <row r="53" spans="1:12">
      <c r="A53" s="403" t="s">
        <v>434</v>
      </c>
      <c r="B53" s="404" t="s">
        <v>512</v>
      </c>
      <c r="C53" s="405">
        <v>3</v>
      </c>
      <c r="D53" s="406">
        <v>0.22</v>
      </c>
      <c r="E53" s="406">
        <v>0.22</v>
      </c>
      <c r="F53" s="346"/>
      <c r="G53" s="346"/>
    </row>
    <row r="54" spans="1:12">
      <c r="A54" s="342">
        <v>1</v>
      </c>
      <c r="B54" s="343" t="s">
        <v>513</v>
      </c>
      <c r="C54" s="344" t="s">
        <v>98</v>
      </c>
      <c r="D54" s="345">
        <v>0.16</v>
      </c>
      <c r="E54" s="345">
        <v>0.16</v>
      </c>
      <c r="F54" s="346" t="s">
        <v>390</v>
      </c>
      <c r="G54" s="346"/>
    </row>
    <row r="55" spans="1:12">
      <c r="A55" s="374">
        <v>2</v>
      </c>
      <c r="B55" s="355" t="s">
        <v>514</v>
      </c>
      <c r="C55" s="394" t="s">
        <v>134</v>
      </c>
      <c r="D55" s="362">
        <v>0.03</v>
      </c>
      <c r="E55" s="362">
        <v>0.03</v>
      </c>
      <c r="F55" s="341" t="s">
        <v>383</v>
      </c>
      <c r="G55" s="341"/>
    </row>
    <row r="56" spans="1:12">
      <c r="A56" s="407">
        <v>3</v>
      </c>
      <c r="B56" s="408" t="s">
        <v>515</v>
      </c>
      <c r="C56" s="409" t="s">
        <v>134</v>
      </c>
      <c r="D56" s="410">
        <v>0.03</v>
      </c>
      <c r="E56" s="410">
        <v>0.03</v>
      </c>
      <c r="F56" s="411" t="s">
        <v>516</v>
      </c>
      <c r="G56" s="411"/>
    </row>
    <row r="57" spans="1:12" s="415" customFormat="1" ht="15">
      <c r="A57" s="414" t="s">
        <v>520</v>
      </c>
      <c r="B57" s="415" t="s">
        <v>521</v>
      </c>
      <c r="C57" s="469">
        <f>+C58+C60+C67+C77+C87</f>
        <v>30</v>
      </c>
      <c r="D57" s="419">
        <f t="shared" ref="D57:E57" si="0">+D58+D60+D67+D77+D87</f>
        <v>223.28969999999998</v>
      </c>
      <c r="E57" s="419">
        <f t="shared" si="0"/>
        <v>87.949700000000007</v>
      </c>
    </row>
    <row r="58" spans="1:12" s="336" customFormat="1">
      <c r="A58" s="416" t="s">
        <v>180</v>
      </c>
      <c r="B58" s="417" t="s">
        <v>250</v>
      </c>
      <c r="C58" s="418">
        <v>1</v>
      </c>
      <c r="D58" s="419">
        <v>0.6</v>
      </c>
      <c r="E58" s="419">
        <v>0.6</v>
      </c>
      <c r="F58" s="420"/>
      <c r="G58" s="420"/>
    </row>
    <row r="59" spans="1:12" s="336" customFormat="1" ht="61.2">
      <c r="A59" s="422">
        <v>1</v>
      </c>
      <c r="B59" s="423" t="s">
        <v>522</v>
      </c>
      <c r="C59" s="424" t="s">
        <v>72</v>
      </c>
      <c r="D59" s="281">
        <v>0.6</v>
      </c>
      <c r="E59" s="281">
        <v>0.6</v>
      </c>
      <c r="F59" s="425" t="s">
        <v>383</v>
      </c>
      <c r="G59" s="425" t="s">
        <v>524</v>
      </c>
    </row>
    <row r="60" spans="1:12" s="336" customFormat="1">
      <c r="A60" s="426" t="s">
        <v>183</v>
      </c>
      <c r="B60" s="427" t="s">
        <v>525</v>
      </c>
      <c r="C60" s="418">
        <f>+A66</f>
        <v>6</v>
      </c>
      <c r="D60" s="419">
        <f>SUM(D61:D66)</f>
        <v>9.0650000000000013</v>
      </c>
      <c r="E60" s="419">
        <f>SUM(E61:E66)</f>
        <v>9.0650000000000013</v>
      </c>
      <c r="F60" s="425"/>
      <c r="G60" s="425"/>
    </row>
    <row r="61" spans="1:12" s="336" customFormat="1" ht="30.6">
      <c r="A61" s="428">
        <v>1</v>
      </c>
      <c r="B61" s="429" t="s">
        <v>526</v>
      </c>
      <c r="C61" s="430" t="s">
        <v>106</v>
      </c>
      <c r="D61" s="281">
        <v>8.34</v>
      </c>
      <c r="E61" s="281">
        <v>8.34</v>
      </c>
      <c r="F61" s="431" t="s">
        <v>445</v>
      </c>
      <c r="G61" s="431" t="s">
        <v>527</v>
      </c>
    </row>
    <row r="62" spans="1:12" s="336" customFormat="1">
      <c r="A62" s="428">
        <v>2</v>
      </c>
      <c r="B62" s="433" t="s">
        <v>528</v>
      </c>
      <c r="C62" s="432" t="s">
        <v>98</v>
      </c>
      <c r="D62" s="281">
        <v>0.31</v>
      </c>
      <c r="E62" s="281">
        <v>0.31</v>
      </c>
      <c r="F62" s="431" t="s">
        <v>495</v>
      </c>
      <c r="G62" s="431" t="s">
        <v>529</v>
      </c>
      <c r="H62" s="434"/>
    </row>
    <row r="63" spans="1:12" s="436" customFormat="1" ht="30.6">
      <c r="A63" s="428">
        <v>3</v>
      </c>
      <c r="B63" s="435" t="s">
        <v>530</v>
      </c>
      <c r="C63" s="428" t="s">
        <v>98</v>
      </c>
      <c r="D63" s="281">
        <v>0.32</v>
      </c>
      <c r="E63" s="281">
        <v>0.32</v>
      </c>
      <c r="F63" s="431" t="s">
        <v>377</v>
      </c>
      <c r="G63" s="431" t="s">
        <v>529</v>
      </c>
      <c r="H63" s="434"/>
      <c r="J63" s="336"/>
      <c r="L63" s="336"/>
    </row>
    <row r="64" spans="1:12" s="336" customFormat="1">
      <c r="A64" s="428">
        <v>4</v>
      </c>
      <c r="B64" s="437" t="s">
        <v>531</v>
      </c>
      <c r="C64" s="428" t="s">
        <v>98</v>
      </c>
      <c r="D64" s="281">
        <v>0.02</v>
      </c>
      <c r="E64" s="281">
        <v>0.02</v>
      </c>
      <c r="F64" s="431" t="s">
        <v>532</v>
      </c>
      <c r="G64" s="431" t="s">
        <v>529</v>
      </c>
    </row>
    <row r="65" spans="1:11" s="336" customFormat="1">
      <c r="A65" s="428">
        <v>5</v>
      </c>
      <c r="B65" s="435" t="s">
        <v>534</v>
      </c>
      <c r="C65" s="438" t="s">
        <v>134</v>
      </c>
      <c r="D65" s="281">
        <v>1.4999999999999999E-2</v>
      </c>
      <c r="E65" s="281">
        <v>1.4999999999999999E-2</v>
      </c>
      <c r="F65" s="431" t="s">
        <v>535</v>
      </c>
      <c r="G65" s="431" t="s">
        <v>529</v>
      </c>
    </row>
    <row r="66" spans="1:11" s="336" customFormat="1">
      <c r="A66" s="428">
        <v>6</v>
      </c>
      <c r="B66" s="435" t="s">
        <v>536</v>
      </c>
      <c r="C66" s="428" t="s">
        <v>134</v>
      </c>
      <c r="D66" s="281">
        <v>0.06</v>
      </c>
      <c r="E66" s="281">
        <v>0.06</v>
      </c>
      <c r="F66" s="431" t="s">
        <v>537</v>
      </c>
      <c r="G66" s="431" t="s">
        <v>529</v>
      </c>
    </row>
    <row r="67" spans="1:11" s="336" customFormat="1">
      <c r="A67" s="426" t="s">
        <v>401</v>
      </c>
      <c r="B67" s="427" t="s">
        <v>488</v>
      </c>
      <c r="C67" s="439">
        <f>+A76</f>
        <v>9</v>
      </c>
      <c r="D67" s="419">
        <f>SUM(D68:D76)</f>
        <v>162.19999999999999</v>
      </c>
      <c r="E67" s="419">
        <f>SUM(E68:E76)</f>
        <v>47.87</v>
      </c>
      <c r="F67" s="425"/>
      <c r="G67" s="425"/>
    </row>
    <row r="68" spans="1:11" s="336" customFormat="1">
      <c r="A68" s="440">
        <v>1</v>
      </c>
      <c r="B68" s="441" t="s">
        <v>538</v>
      </c>
      <c r="C68" s="442" t="s">
        <v>143</v>
      </c>
      <c r="D68" s="443">
        <v>5.16</v>
      </c>
      <c r="E68" s="443">
        <v>5.16</v>
      </c>
      <c r="F68" s="444" t="s">
        <v>377</v>
      </c>
      <c r="G68" s="444" t="s">
        <v>539</v>
      </c>
    </row>
    <row r="69" spans="1:11" s="336" customFormat="1">
      <c r="A69" s="440">
        <v>2</v>
      </c>
      <c r="B69" s="445" t="s">
        <v>540</v>
      </c>
      <c r="C69" s="440" t="s">
        <v>140</v>
      </c>
      <c r="D69" s="443">
        <v>14.5</v>
      </c>
      <c r="E69" s="443">
        <v>14.5</v>
      </c>
      <c r="F69" s="444" t="s">
        <v>541</v>
      </c>
      <c r="G69" s="444" t="s">
        <v>533</v>
      </c>
    </row>
    <row r="70" spans="1:11" s="436" customFormat="1" ht="45.9">
      <c r="A70" s="440">
        <v>3</v>
      </c>
      <c r="B70" s="445" t="s">
        <v>542</v>
      </c>
      <c r="C70" s="440" t="s">
        <v>143</v>
      </c>
      <c r="D70" s="443">
        <v>62.8</v>
      </c>
      <c r="E70" s="443">
        <v>10</v>
      </c>
      <c r="F70" s="444" t="s">
        <v>543</v>
      </c>
      <c r="G70" s="444" t="s">
        <v>544</v>
      </c>
      <c r="K70" s="336"/>
    </row>
    <row r="71" spans="1:11" s="436" customFormat="1" ht="45.9">
      <c r="A71" s="440">
        <v>4</v>
      </c>
      <c r="B71" s="446" t="s">
        <v>545</v>
      </c>
      <c r="C71" s="442" t="s">
        <v>140</v>
      </c>
      <c r="D71" s="447">
        <v>71.53</v>
      </c>
      <c r="E71" s="447">
        <v>10</v>
      </c>
      <c r="F71" s="448" t="s">
        <v>368</v>
      </c>
      <c r="G71" s="448" t="s">
        <v>544</v>
      </c>
      <c r="K71" s="336"/>
    </row>
    <row r="72" spans="1:11" s="436" customFormat="1">
      <c r="A72" s="440">
        <v>5</v>
      </c>
      <c r="B72" s="449" t="s">
        <v>546</v>
      </c>
      <c r="C72" s="442" t="s">
        <v>140</v>
      </c>
      <c r="D72" s="447">
        <v>0.51</v>
      </c>
      <c r="E72" s="443">
        <v>0.51</v>
      </c>
      <c r="F72" s="442" t="s">
        <v>547</v>
      </c>
      <c r="G72" s="442" t="s">
        <v>533</v>
      </c>
      <c r="K72" s="336"/>
    </row>
    <row r="73" spans="1:11" s="436" customFormat="1">
      <c r="A73" s="440">
        <v>6</v>
      </c>
      <c r="B73" s="449" t="s">
        <v>548</v>
      </c>
      <c r="C73" s="451" t="s">
        <v>98</v>
      </c>
      <c r="D73" s="452">
        <v>0.9</v>
      </c>
      <c r="E73" s="443">
        <v>0.9</v>
      </c>
      <c r="F73" s="444" t="s">
        <v>377</v>
      </c>
      <c r="G73" s="444" t="s">
        <v>549</v>
      </c>
      <c r="K73" s="336"/>
    </row>
    <row r="74" spans="1:11" s="436" customFormat="1">
      <c r="A74" s="440">
        <v>7</v>
      </c>
      <c r="B74" s="449" t="s">
        <v>550</v>
      </c>
      <c r="C74" s="451" t="s">
        <v>98</v>
      </c>
      <c r="D74" s="443">
        <v>2.9</v>
      </c>
      <c r="E74" s="443">
        <v>2.9</v>
      </c>
      <c r="F74" s="444" t="s">
        <v>368</v>
      </c>
      <c r="G74" s="444" t="s">
        <v>552</v>
      </c>
      <c r="K74" s="336"/>
    </row>
    <row r="75" spans="1:11" s="436" customFormat="1" ht="30.6">
      <c r="A75" s="440">
        <v>8</v>
      </c>
      <c r="B75" s="449" t="s">
        <v>553</v>
      </c>
      <c r="C75" s="451" t="s">
        <v>100</v>
      </c>
      <c r="D75" s="443">
        <v>2.2000000000000002</v>
      </c>
      <c r="E75" s="443">
        <v>2.2000000000000002</v>
      </c>
      <c r="F75" s="444" t="s">
        <v>400</v>
      </c>
      <c r="G75" s="444" t="s">
        <v>554</v>
      </c>
      <c r="K75" s="336"/>
    </row>
    <row r="76" spans="1:11" s="436" customFormat="1" ht="30.6">
      <c r="A76" s="440">
        <v>9</v>
      </c>
      <c r="B76" s="449" t="s">
        <v>555</v>
      </c>
      <c r="C76" s="451" t="s">
        <v>87</v>
      </c>
      <c r="D76" s="443">
        <v>1.7</v>
      </c>
      <c r="E76" s="443">
        <v>1.7</v>
      </c>
      <c r="F76" s="444" t="s">
        <v>464</v>
      </c>
      <c r="G76" s="444" t="s">
        <v>554</v>
      </c>
      <c r="K76" s="336"/>
    </row>
    <row r="77" spans="1:11" s="436" customFormat="1">
      <c r="A77" s="453" t="s">
        <v>417</v>
      </c>
      <c r="B77" s="454" t="s">
        <v>507</v>
      </c>
      <c r="C77" s="453">
        <f>+A86</f>
        <v>9</v>
      </c>
      <c r="D77" s="455">
        <f>SUM(D78:D86)</f>
        <v>1.1356999999999999</v>
      </c>
      <c r="E77" s="455">
        <f>SUM(E78:E86)</f>
        <v>1.1356999999999999</v>
      </c>
      <c r="F77" s="456"/>
      <c r="G77" s="456"/>
    </row>
    <row r="78" spans="1:11" s="307" customFormat="1" ht="16.2">
      <c r="A78" s="457">
        <v>1</v>
      </c>
      <c r="B78" s="458" t="s">
        <v>556</v>
      </c>
      <c r="C78" s="459" t="s">
        <v>140</v>
      </c>
      <c r="D78" s="460">
        <v>0.35</v>
      </c>
      <c r="E78" s="460">
        <v>0.35</v>
      </c>
      <c r="F78" s="459" t="s">
        <v>426</v>
      </c>
      <c r="G78" s="459" t="s">
        <v>557</v>
      </c>
    </row>
    <row r="79" spans="1:11" s="307" customFormat="1" ht="16.2">
      <c r="A79" s="457">
        <v>2</v>
      </c>
      <c r="B79" s="458" t="s">
        <v>558</v>
      </c>
      <c r="C79" s="459" t="s">
        <v>143</v>
      </c>
      <c r="D79" s="461">
        <v>2.5700000000000001E-2</v>
      </c>
      <c r="E79" s="461">
        <v>2.5700000000000001E-2</v>
      </c>
      <c r="F79" s="457" t="s">
        <v>559</v>
      </c>
      <c r="G79" s="457" t="s">
        <v>560</v>
      </c>
    </row>
    <row r="80" spans="1:11" s="307" customFormat="1" ht="16.2">
      <c r="A80" s="457">
        <v>3</v>
      </c>
      <c r="B80" s="458" t="s">
        <v>561</v>
      </c>
      <c r="C80" s="459" t="s">
        <v>143</v>
      </c>
      <c r="D80" s="460">
        <v>0.04</v>
      </c>
      <c r="E80" s="460">
        <v>0.04</v>
      </c>
      <c r="F80" s="459" t="s">
        <v>562</v>
      </c>
      <c r="G80" s="459" t="s">
        <v>563</v>
      </c>
    </row>
    <row r="81" spans="1:7" s="307" customFormat="1" ht="16.2">
      <c r="A81" s="457">
        <v>4</v>
      </c>
      <c r="B81" s="458" t="s">
        <v>564</v>
      </c>
      <c r="C81" s="459" t="s">
        <v>140</v>
      </c>
      <c r="D81" s="460">
        <v>0.08</v>
      </c>
      <c r="E81" s="460">
        <v>0.08</v>
      </c>
      <c r="F81" s="459" t="s">
        <v>398</v>
      </c>
      <c r="G81" s="459" t="s">
        <v>563</v>
      </c>
    </row>
    <row r="82" spans="1:7" s="307" customFormat="1" ht="16.2">
      <c r="A82" s="457">
        <v>5</v>
      </c>
      <c r="B82" s="458" t="s">
        <v>565</v>
      </c>
      <c r="C82" s="459" t="s">
        <v>143</v>
      </c>
      <c r="D82" s="460">
        <v>0.05</v>
      </c>
      <c r="E82" s="460">
        <v>0.05</v>
      </c>
      <c r="F82" s="459" t="s">
        <v>566</v>
      </c>
      <c r="G82" s="459" t="s">
        <v>563</v>
      </c>
    </row>
    <row r="83" spans="1:7" s="307" customFormat="1" ht="16.2">
      <c r="A83" s="457">
        <v>6</v>
      </c>
      <c r="B83" s="458" t="s">
        <v>567</v>
      </c>
      <c r="C83" s="459" t="s">
        <v>143</v>
      </c>
      <c r="D83" s="460">
        <v>0.04</v>
      </c>
      <c r="E83" s="460">
        <v>0.04</v>
      </c>
      <c r="F83" s="459" t="s">
        <v>429</v>
      </c>
      <c r="G83" s="459" t="s">
        <v>563</v>
      </c>
    </row>
    <row r="84" spans="1:7" s="307" customFormat="1" ht="16.2">
      <c r="A84" s="457">
        <v>7</v>
      </c>
      <c r="B84" s="458" t="s">
        <v>568</v>
      </c>
      <c r="C84" s="459" t="s">
        <v>143</v>
      </c>
      <c r="D84" s="460">
        <v>0.06</v>
      </c>
      <c r="E84" s="460">
        <v>0.06</v>
      </c>
      <c r="F84" s="459" t="s">
        <v>569</v>
      </c>
      <c r="G84" s="459" t="s">
        <v>563</v>
      </c>
    </row>
    <row r="85" spans="1:7" s="307" customFormat="1" ht="16.2">
      <c r="A85" s="457">
        <v>8</v>
      </c>
      <c r="B85" s="458" t="s">
        <v>570</v>
      </c>
      <c r="C85" s="459" t="s">
        <v>143</v>
      </c>
      <c r="D85" s="460">
        <v>0.04</v>
      </c>
      <c r="E85" s="460">
        <v>0.04</v>
      </c>
      <c r="F85" s="459" t="s">
        <v>532</v>
      </c>
      <c r="G85" s="459" t="s">
        <v>563</v>
      </c>
    </row>
    <row r="86" spans="1:7" s="307" customFormat="1" ht="16.2">
      <c r="A86" s="457">
        <v>9</v>
      </c>
      <c r="B86" s="458" t="s">
        <v>571</v>
      </c>
      <c r="C86" s="459" t="s">
        <v>84</v>
      </c>
      <c r="D86" s="460">
        <v>0.45</v>
      </c>
      <c r="E86" s="460">
        <v>0.45</v>
      </c>
      <c r="F86" s="459" t="s">
        <v>377</v>
      </c>
      <c r="G86" s="459" t="s">
        <v>572</v>
      </c>
    </row>
    <row r="87" spans="1:7" s="307" customFormat="1" ht="16.2">
      <c r="A87" s="462" t="s">
        <v>434</v>
      </c>
      <c r="B87" s="463" t="s">
        <v>512</v>
      </c>
      <c r="C87" s="464">
        <f>+A92</f>
        <v>5</v>
      </c>
      <c r="D87" s="465">
        <f>SUM(D88:D92)</f>
        <v>50.289000000000001</v>
      </c>
      <c r="E87" s="465">
        <f>SUM(E88:E92)</f>
        <v>29.279000000000003</v>
      </c>
      <c r="F87" s="459"/>
      <c r="G87" s="459"/>
    </row>
    <row r="88" spans="1:7" s="385" customFormat="1" ht="30.6">
      <c r="A88" s="451">
        <v>1</v>
      </c>
      <c r="B88" s="449" t="s">
        <v>573</v>
      </c>
      <c r="C88" s="451" t="s">
        <v>84</v>
      </c>
      <c r="D88" s="443">
        <v>16.260000000000002</v>
      </c>
      <c r="E88" s="443">
        <v>16.260000000000002</v>
      </c>
      <c r="F88" s="444" t="s">
        <v>390</v>
      </c>
      <c r="G88" s="444" t="s">
        <v>554</v>
      </c>
    </row>
    <row r="89" spans="1:7" s="385" customFormat="1" ht="30.6">
      <c r="A89" s="451">
        <v>2</v>
      </c>
      <c r="B89" s="441" t="s">
        <v>574</v>
      </c>
      <c r="C89" s="451" t="s">
        <v>84</v>
      </c>
      <c r="D89" s="452">
        <v>0.22</v>
      </c>
      <c r="E89" s="452">
        <v>0.06</v>
      </c>
      <c r="F89" s="440" t="s">
        <v>426</v>
      </c>
      <c r="G89" s="440" t="s">
        <v>554</v>
      </c>
    </row>
    <row r="90" spans="1:7" s="468" customFormat="1">
      <c r="A90" s="451">
        <v>3</v>
      </c>
      <c r="B90" s="449" t="s">
        <v>575</v>
      </c>
      <c r="C90" s="466" t="s">
        <v>84</v>
      </c>
      <c r="D90" s="467">
        <v>0.3</v>
      </c>
      <c r="E90" s="443">
        <v>0.3</v>
      </c>
      <c r="F90" s="440" t="s">
        <v>532</v>
      </c>
      <c r="G90" s="440" t="s">
        <v>576</v>
      </c>
    </row>
    <row r="91" spans="1:7" s="468" customFormat="1">
      <c r="A91" s="451">
        <v>4</v>
      </c>
      <c r="B91" s="449" t="s">
        <v>577</v>
      </c>
      <c r="C91" s="466" t="s">
        <v>84</v>
      </c>
      <c r="D91" s="467">
        <v>0.62</v>
      </c>
      <c r="E91" s="443">
        <v>0.62</v>
      </c>
      <c r="F91" s="440" t="s">
        <v>562</v>
      </c>
      <c r="G91" s="440" t="s">
        <v>576</v>
      </c>
    </row>
    <row r="92" spans="1:7" s="468" customFormat="1" ht="30.6">
      <c r="A92" s="470">
        <v>5</v>
      </c>
      <c r="B92" s="471" t="s">
        <v>578</v>
      </c>
      <c r="C92" s="472" t="s">
        <v>143</v>
      </c>
      <c r="D92" s="473">
        <v>32.889000000000003</v>
      </c>
      <c r="E92" s="474">
        <v>12.039</v>
      </c>
      <c r="F92" s="475" t="s">
        <v>400</v>
      </c>
      <c r="G92" s="475" t="s">
        <v>554</v>
      </c>
    </row>
    <row r="93" spans="1:7">
      <c r="A93" s="324"/>
      <c r="C93" s="324"/>
      <c r="F93" s="324"/>
      <c r="G93" s="324"/>
    </row>
    <row r="94" spans="1:7">
      <c r="A94" s="324"/>
      <c r="C94" s="324"/>
      <c r="F94" s="324"/>
      <c r="G94" s="324"/>
    </row>
    <row r="95" spans="1:7">
      <c r="A95" s="324"/>
      <c r="C95" s="324"/>
      <c r="F95" s="324"/>
      <c r="G95" s="324"/>
    </row>
    <row r="96" spans="1:7">
      <c r="A96" s="324"/>
      <c r="C96" s="324"/>
      <c r="F96" s="324"/>
      <c r="G96" s="324"/>
    </row>
    <row r="97" spans="1:7">
      <c r="A97" s="324"/>
      <c r="C97" s="324"/>
      <c r="F97" s="324"/>
      <c r="G97" s="324"/>
    </row>
    <row r="98" spans="1:7">
      <c r="A98" s="324"/>
      <c r="C98" s="324"/>
      <c r="F98" s="324"/>
      <c r="G98" s="324"/>
    </row>
    <row r="99" spans="1:7">
      <c r="A99" s="324"/>
      <c r="C99" s="324"/>
      <c r="F99" s="324"/>
      <c r="G99" s="324"/>
    </row>
    <row r="100" spans="1:7">
      <c r="A100" s="324"/>
      <c r="C100" s="324"/>
      <c r="F100" s="324"/>
      <c r="G100" s="324"/>
    </row>
    <row r="101" spans="1:7">
      <c r="A101" s="324"/>
      <c r="C101" s="324"/>
      <c r="F101" s="324"/>
      <c r="G101" s="324"/>
    </row>
    <row r="102" spans="1:7">
      <c r="A102" s="324"/>
      <c r="C102" s="324"/>
      <c r="F102" s="324"/>
      <c r="G102" s="324"/>
    </row>
    <row r="103" spans="1:7">
      <c r="A103" s="324"/>
      <c r="C103" s="324"/>
      <c r="F103" s="324"/>
      <c r="G103" s="324"/>
    </row>
    <row r="104" spans="1:7">
      <c r="A104" s="324"/>
      <c r="C104" s="324"/>
      <c r="F104" s="324"/>
      <c r="G104" s="324"/>
    </row>
    <row r="105" spans="1:7">
      <c r="A105" s="324"/>
      <c r="C105" s="324"/>
      <c r="F105" s="324"/>
      <c r="G105" s="324"/>
    </row>
    <row r="106" spans="1:7">
      <c r="A106" s="324"/>
      <c r="C106" s="324"/>
      <c r="F106" s="324"/>
      <c r="G106" s="324"/>
    </row>
    <row r="107" spans="1:7">
      <c r="A107" s="324"/>
      <c r="C107" s="324"/>
      <c r="F107" s="324"/>
      <c r="G107" s="324"/>
    </row>
    <row r="108" spans="1:7">
      <c r="A108" s="324"/>
      <c r="C108" s="324"/>
      <c r="F108" s="324"/>
      <c r="G108" s="324"/>
    </row>
    <row r="109" spans="1:7">
      <c r="A109" s="324"/>
      <c r="C109" s="324"/>
      <c r="F109" s="324"/>
      <c r="G109" s="324"/>
    </row>
    <row r="110" spans="1:7">
      <c r="A110" s="324"/>
      <c r="C110" s="324"/>
      <c r="F110" s="324"/>
      <c r="G110" s="324"/>
    </row>
    <row r="111" spans="1:7">
      <c r="A111" s="324"/>
      <c r="C111" s="324"/>
      <c r="F111" s="324"/>
      <c r="G111" s="324"/>
    </row>
    <row r="112" spans="1:7">
      <c r="A112" s="324"/>
      <c r="C112" s="324"/>
      <c r="F112" s="324"/>
      <c r="G112" s="324"/>
    </row>
    <row r="113" spans="1:7">
      <c r="A113" s="324"/>
      <c r="C113" s="324"/>
      <c r="F113" s="324"/>
      <c r="G113" s="324"/>
    </row>
    <row r="114" spans="1:7">
      <c r="A114" s="324"/>
      <c r="C114" s="324"/>
      <c r="F114" s="324"/>
      <c r="G114" s="324"/>
    </row>
    <row r="115" spans="1:7">
      <c r="A115" s="324"/>
      <c r="C115" s="324"/>
      <c r="F115" s="324"/>
      <c r="G115" s="324"/>
    </row>
    <row r="116" spans="1:7">
      <c r="A116" s="324"/>
      <c r="C116" s="324"/>
      <c r="F116" s="324"/>
      <c r="G116" s="324"/>
    </row>
    <row r="117" spans="1:7">
      <c r="A117" s="324"/>
      <c r="C117" s="324"/>
      <c r="F117" s="324"/>
      <c r="G117" s="324"/>
    </row>
    <row r="118" spans="1:7">
      <c r="A118" s="324"/>
      <c r="C118" s="324"/>
      <c r="F118" s="324"/>
      <c r="G118" s="324"/>
    </row>
    <row r="119" spans="1:7">
      <c r="A119" s="324"/>
      <c r="C119" s="324"/>
      <c r="F119" s="324"/>
      <c r="G119" s="324"/>
    </row>
    <row r="120" spans="1:7">
      <c r="A120" s="324"/>
      <c r="C120" s="324"/>
      <c r="F120" s="324"/>
      <c r="G120" s="324"/>
    </row>
    <row r="121" spans="1:7">
      <c r="A121" s="324"/>
      <c r="C121" s="324"/>
      <c r="F121" s="324"/>
      <c r="G121" s="324"/>
    </row>
    <row r="122" spans="1:7">
      <c r="A122" s="324"/>
      <c r="C122" s="324"/>
      <c r="F122" s="324"/>
      <c r="G122" s="324"/>
    </row>
    <row r="123" spans="1:7">
      <c r="A123" s="324"/>
      <c r="C123" s="324"/>
      <c r="F123" s="324"/>
      <c r="G123" s="324"/>
    </row>
    <row r="124" spans="1:7">
      <c r="A124" s="324"/>
      <c r="C124" s="324"/>
      <c r="F124" s="324"/>
      <c r="G124" s="324"/>
    </row>
    <row r="125" spans="1:7">
      <c r="A125" s="324"/>
      <c r="C125" s="324"/>
      <c r="F125" s="324"/>
      <c r="G125" s="324"/>
    </row>
    <row r="126" spans="1:7">
      <c r="A126" s="324"/>
      <c r="C126" s="324"/>
      <c r="F126" s="324"/>
      <c r="G126" s="324"/>
    </row>
    <row r="127" spans="1:7">
      <c r="A127" s="324"/>
      <c r="C127" s="324"/>
      <c r="F127" s="324"/>
      <c r="G127" s="324"/>
    </row>
    <row r="128" spans="1:7">
      <c r="A128" s="324"/>
      <c r="C128" s="324"/>
      <c r="F128" s="324"/>
      <c r="G128" s="324"/>
    </row>
    <row r="129" spans="1:7">
      <c r="A129" s="324"/>
      <c r="C129" s="324"/>
      <c r="F129" s="324"/>
      <c r="G129" s="324"/>
    </row>
    <row r="130" spans="1:7">
      <c r="A130" s="324"/>
      <c r="C130" s="324"/>
      <c r="F130" s="324"/>
      <c r="G130" s="324"/>
    </row>
    <row r="131" spans="1:7">
      <c r="A131" s="324"/>
      <c r="C131" s="324"/>
      <c r="F131" s="324"/>
      <c r="G131" s="324"/>
    </row>
    <row r="132" spans="1:7">
      <c r="A132" s="324"/>
      <c r="C132" s="324"/>
      <c r="F132" s="324"/>
      <c r="G132" s="324"/>
    </row>
    <row r="133" spans="1:7">
      <c r="A133" s="324"/>
      <c r="C133" s="324"/>
      <c r="F133" s="324"/>
      <c r="G133" s="324"/>
    </row>
    <row r="134" spans="1:7">
      <c r="A134" s="324"/>
      <c r="C134" s="324"/>
      <c r="F134" s="324"/>
      <c r="G134" s="324"/>
    </row>
    <row r="135" spans="1:7">
      <c r="A135" s="324"/>
      <c r="C135" s="324"/>
      <c r="F135" s="324"/>
      <c r="G135" s="324"/>
    </row>
    <row r="136" spans="1:7">
      <c r="A136" s="324"/>
      <c r="C136" s="324"/>
      <c r="F136" s="324"/>
      <c r="G136" s="324"/>
    </row>
    <row r="137" spans="1:7">
      <c r="A137" s="324"/>
      <c r="C137" s="324"/>
      <c r="F137" s="324"/>
      <c r="G137" s="324"/>
    </row>
    <row r="138" spans="1:7">
      <c r="A138" s="324"/>
      <c r="C138" s="324"/>
      <c r="F138" s="324"/>
      <c r="G138" s="324"/>
    </row>
    <row r="139" spans="1:7">
      <c r="A139" s="324"/>
      <c r="C139" s="324"/>
      <c r="F139" s="324"/>
      <c r="G139" s="324"/>
    </row>
    <row r="140" spans="1:7">
      <c r="A140" s="324"/>
      <c r="C140" s="324"/>
      <c r="F140" s="324"/>
      <c r="G140" s="324"/>
    </row>
    <row r="141" spans="1:7">
      <c r="A141" s="324"/>
      <c r="C141" s="324"/>
      <c r="F141" s="324"/>
      <c r="G141" s="324"/>
    </row>
    <row r="142" spans="1:7">
      <c r="A142" s="324"/>
      <c r="C142" s="324"/>
      <c r="F142" s="324"/>
      <c r="G142" s="324"/>
    </row>
    <row r="143" spans="1:7">
      <c r="A143" s="324"/>
      <c r="C143" s="324"/>
      <c r="F143" s="324"/>
      <c r="G143" s="324"/>
    </row>
    <row r="144" spans="1:7">
      <c r="A144" s="324"/>
      <c r="C144" s="324"/>
      <c r="F144" s="324"/>
      <c r="G144" s="324"/>
    </row>
    <row r="145" spans="1:7">
      <c r="A145" s="324"/>
      <c r="C145" s="324"/>
      <c r="F145" s="324"/>
      <c r="G145" s="324"/>
    </row>
    <row r="146" spans="1:7">
      <c r="A146" s="324"/>
      <c r="C146" s="324"/>
      <c r="F146" s="324"/>
      <c r="G146" s="324"/>
    </row>
    <row r="147" spans="1:7">
      <c r="A147" s="324"/>
      <c r="C147" s="324"/>
      <c r="F147" s="324"/>
      <c r="G147" s="324"/>
    </row>
    <row r="148" spans="1:7">
      <c r="A148" s="324"/>
      <c r="C148" s="324"/>
      <c r="F148" s="324"/>
      <c r="G148" s="324"/>
    </row>
    <row r="149" spans="1:7">
      <c r="A149" s="324"/>
      <c r="C149" s="324"/>
      <c r="F149" s="324"/>
      <c r="G149" s="324"/>
    </row>
    <row r="150" spans="1:7">
      <c r="A150" s="324"/>
      <c r="C150" s="324"/>
      <c r="F150" s="324"/>
      <c r="G150" s="324"/>
    </row>
    <row r="151" spans="1:7">
      <c r="A151" s="324"/>
      <c r="C151" s="324"/>
      <c r="F151" s="324"/>
      <c r="G151" s="324"/>
    </row>
    <row r="152" spans="1:7">
      <c r="A152" s="324"/>
      <c r="C152" s="324"/>
      <c r="F152" s="324"/>
      <c r="G152" s="324"/>
    </row>
    <row r="153" spans="1:7">
      <c r="A153" s="324"/>
      <c r="C153" s="324"/>
      <c r="F153" s="324"/>
      <c r="G153" s="324"/>
    </row>
    <row r="154" spans="1:7">
      <c r="A154" s="324"/>
      <c r="C154" s="324"/>
      <c r="F154" s="324"/>
      <c r="G154" s="324"/>
    </row>
    <row r="155" spans="1:7">
      <c r="A155" s="324"/>
      <c r="C155" s="324"/>
      <c r="F155" s="324"/>
      <c r="G155" s="324"/>
    </row>
    <row r="156" spans="1:7">
      <c r="A156" s="324"/>
      <c r="C156" s="324"/>
      <c r="F156" s="324"/>
      <c r="G156" s="324"/>
    </row>
    <row r="157" spans="1:7">
      <c r="A157" s="324"/>
      <c r="C157" s="324"/>
      <c r="F157" s="324"/>
      <c r="G157" s="324"/>
    </row>
    <row r="158" spans="1:7">
      <c r="A158" s="324"/>
      <c r="C158" s="324"/>
      <c r="F158" s="324"/>
      <c r="G158" s="324"/>
    </row>
    <row r="159" spans="1:7">
      <c r="A159" s="324"/>
      <c r="C159" s="324"/>
      <c r="F159" s="324"/>
      <c r="G159" s="324"/>
    </row>
    <row r="160" spans="1:7">
      <c r="A160" s="324"/>
      <c r="C160" s="324"/>
      <c r="F160" s="324"/>
      <c r="G160" s="324"/>
    </row>
    <row r="161" spans="1:7">
      <c r="A161" s="324"/>
      <c r="C161" s="324"/>
      <c r="F161" s="324"/>
      <c r="G161" s="324"/>
    </row>
    <row r="162" spans="1:7">
      <c r="A162" s="324"/>
      <c r="C162" s="324"/>
      <c r="F162" s="324"/>
      <c r="G162" s="324"/>
    </row>
    <row r="163" spans="1:7">
      <c r="A163" s="324"/>
      <c r="C163" s="324"/>
      <c r="F163" s="324"/>
      <c r="G163" s="324"/>
    </row>
    <row r="164" spans="1:7">
      <c r="A164" s="324"/>
      <c r="C164" s="324"/>
      <c r="F164" s="324"/>
      <c r="G164" s="324"/>
    </row>
    <row r="165" spans="1:7">
      <c r="A165" s="324"/>
      <c r="C165" s="324"/>
      <c r="F165" s="324"/>
      <c r="G165" s="324"/>
    </row>
    <row r="166" spans="1:7">
      <c r="A166" s="324"/>
      <c r="C166" s="324"/>
      <c r="F166" s="324"/>
      <c r="G166" s="324"/>
    </row>
    <row r="167" spans="1:7">
      <c r="A167" s="324"/>
      <c r="C167" s="324"/>
      <c r="F167" s="324"/>
      <c r="G167" s="324"/>
    </row>
    <row r="168" spans="1:7">
      <c r="A168" s="324"/>
      <c r="C168" s="324"/>
      <c r="F168" s="324"/>
      <c r="G168" s="324"/>
    </row>
    <row r="169" spans="1:7">
      <c r="A169" s="324"/>
      <c r="C169" s="324"/>
      <c r="F169" s="324"/>
      <c r="G169" s="324"/>
    </row>
    <row r="170" spans="1:7">
      <c r="A170" s="324"/>
      <c r="C170" s="324"/>
      <c r="F170" s="324"/>
      <c r="G170" s="324"/>
    </row>
    <row r="171" spans="1:7">
      <c r="A171" s="324"/>
      <c r="C171" s="324"/>
      <c r="F171" s="324"/>
      <c r="G171" s="324"/>
    </row>
    <row r="172" spans="1:7">
      <c r="A172" s="324"/>
      <c r="C172" s="324"/>
      <c r="F172" s="324"/>
      <c r="G172" s="324"/>
    </row>
    <row r="173" spans="1:7">
      <c r="A173" s="324"/>
      <c r="C173" s="324"/>
      <c r="F173" s="324"/>
      <c r="G173" s="324"/>
    </row>
    <row r="174" spans="1:7">
      <c r="A174" s="324"/>
      <c r="C174" s="324"/>
      <c r="F174" s="324"/>
      <c r="G174" s="324"/>
    </row>
    <row r="175" spans="1:7">
      <c r="A175" s="324"/>
      <c r="C175" s="324"/>
      <c r="F175" s="324"/>
      <c r="G175" s="324"/>
    </row>
    <row r="176" spans="1:7">
      <c r="A176" s="324"/>
      <c r="C176" s="324"/>
      <c r="F176" s="324"/>
      <c r="G176" s="324"/>
    </row>
    <row r="177" spans="1:7">
      <c r="A177" s="324"/>
      <c r="C177" s="324"/>
      <c r="F177" s="324"/>
      <c r="G177" s="324"/>
    </row>
    <row r="178" spans="1:7">
      <c r="A178" s="324"/>
      <c r="C178" s="324"/>
      <c r="F178" s="324"/>
      <c r="G178" s="324"/>
    </row>
    <row r="179" spans="1:7">
      <c r="A179" s="324"/>
      <c r="C179" s="324"/>
      <c r="F179" s="324"/>
      <c r="G179" s="324"/>
    </row>
    <row r="180" spans="1:7">
      <c r="A180" s="324"/>
      <c r="C180" s="324"/>
      <c r="F180" s="324"/>
      <c r="G180" s="324"/>
    </row>
    <row r="181" spans="1:7">
      <c r="A181" s="324"/>
      <c r="C181" s="324"/>
      <c r="F181" s="324"/>
      <c r="G181" s="324"/>
    </row>
    <row r="182" spans="1:7">
      <c r="A182" s="324"/>
      <c r="C182" s="324"/>
      <c r="F182" s="324"/>
      <c r="G182" s="324"/>
    </row>
    <row r="183" spans="1:7">
      <c r="A183" s="324"/>
      <c r="C183" s="324"/>
      <c r="F183" s="324"/>
      <c r="G183" s="324"/>
    </row>
    <row r="184" spans="1:7">
      <c r="A184" s="324"/>
      <c r="C184" s="324"/>
      <c r="F184" s="324"/>
      <c r="G184" s="324"/>
    </row>
    <row r="185" spans="1:7">
      <c r="A185" s="324"/>
      <c r="C185" s="324"/>
      <c r="F185" s="324"/>
      <c r="G185" s="324"/>
    </row>
    <row r="186" spans="1:7">
      <c r="A186" s="324"/>
      <c r="C186" s="324"/>
      <c r="F186" s="324"/>
      <c r="G186" s="324"/>
    </row>
    <row r="187" spans="1:7">
      <c r="A187" s="324"/>
      <c r="C187" s="324"/>
      <c r="F187" s="324"/>
      <c r="G187" s="324"/>
    </row>
    <row r="188" spans="1:7">
      <c r="A188" s="324"/>
      <c r="C188" s="324"/>
      <c r="F188" s="324"/>
      <c r="G188" s="324"/>
    </row>
    <row r="189" spans="1:7">
      <c r="A189" s="324"/>
      <c r="C189" s="324"/>
      <c r="F189" s="324"/>
      <c r="G189" s="324"/>
    </row>
    <row r="190" spans="1:7">
      <c r="A190" s="324"/>
      <c r="C190" s="324"/>
      <c r="F190" s="324"/>
      <c r="G190" s="324"/>
    </row>
    <row r="191" spans="1:7">
      <c r="A191" s="324"/>
      <c r="C191" s="324"/>
      <c r="F191" s="324"/>
      <c r="G191" s="324"/>
    </row>
    <row r="192" spans="1:7">
      <c r="A192" s="324"/>
      <c r="C192" s="324"/>
      <c r="F192" s="324"/>
      <c r="G192" s="324"/>
    </row>
    <row r="193" spans="1:7">
      <c r="A193" s="324"/>
      <c r="C193" s="324"/>
      <c r="F193" s="324"/>
      <c r="G193" s="324"/>
    </row>
    <row r="194" spans="1:7">
      <c r="A194" s="324"/>
      <c r="C194" s="324"/>
      <c r="F194" s="324"/>
      <c r="G194" s="324"/>
    </row>
    <row r="195" spans="1:7">
      <c r="A195" s="324"/>
      <c r="C195" s="324"/>
      <c r="F195" s="324"/>
      <c r="G195" s="324"/>
    </row>
    <row r="196" spans="1:7">
      <c r="A196" s="324"/>
      <c r="C196" s="324"/>
      <c r="F196" s="324"/>
      <c r="G196" s="324"/>
    </row>
    <row r="197" spans="1:7">
      <c r="A197" s="324"/>
      <c r="C197" s="324"/>
      <c r="F197" s="324"/>
      <c r="G197" s="324"/>
    </row>
    <row r="198" spans="1:7">
      <c r="A198" s="324"/>
      <c r="C198" s="324"/>
      <c r="F198" s="324"/>
      <c r="G198" s="324"/>
    </row>
    <row r="199" spans="1:7">
      <c r="A199" s="324"/>
      <c r="C199" s="324"/>
      <c r="F199" s="324"/>
      <c r="G199" s="324"/>
    </row>
    <row r="200" spans="1:7">
      <c r="A200" s="324"/>
      <c r="C200" s="324"/>
      <c r="F200" s="324"/>
      <c r="G200" s="324"/>
    </row>
    <row r="201" spans="1:7">
      <c r="A201" s="324"/>
      <c r="C201" s="324"/>
      <c r="F201" s="324"/>
      <c r="G201" s="324"/>
    </row>
    <row r="202" spans="1:7">
      <c r="A202" s="324"/>
      <c r="C202" s="324"/>
      <c r="F202" s="324"/>
      <c r="G202" s="324"/>
    </row>
    <row r="203" spans="1:7">
      <c r="A203" s="324"/>
      <c r="C203" s="324"/>
      <c r="F203" s="324"/>
      <c r="G203" s="324"/>
    </row>
    <row r="204" spans="1:7">
      <c r="A204" s="324"/>
      <c r="C204" s="324"/>
      <c r="F204" s="324"/>
      <c r="G204" s="324"/>
    </row>
    <row r="205" spans="1:7">
      <c r="A205" s="324"/>
      <c r="C205" s="324"/>
      <c r="F205" s="324"/>
      <c r="G205" s="324"/>
    </row>
    <row r="206" spans="1:7">
      <c r="A206" s="324"/>
      <c r="C206" s="324"/>
      <c r="F206" s="324"/>
      <c r="G206" s="324"/>
    </row>
    <row r="207" spans="1:7">
      <c r="A207" s="324"/>
      <c r="C207" s="324"/>
      <c r="F207" s="324"/>
      <c r="G207" s="324"/>
    </row>
    <row r="208" spans="1:7">
      <c r="A208" s="324"/>
      <c r="C208" s="324"/>
      <c r="F208" s="324"/>
      <c r="G208" s="324"/>
    </row>
    <row r="209" spans="1:7">
      <c r="A209" s="324"/>
      <c r="C209" s="324"/>
      <c r="F209" s="324"/>
      <c r="G209" s="324"/>
    </row>
    <row r="210" spans="1:7">
      <c r="A210" s="324"/>
      <c r="C210" s="324"/>
      <c r="F210" s="324"/>
      <c r="G210" s="324"/>
    </row>
    <row r="211" spans="1:7">
      <c r="A211" s="324"/>
      <c r="C211" s="324"/>
    </row>
    <row r="212" spans="1:7">
      <c r="A212" s="324"/>
      <c r="C212" s="324"/>
    </row>
    <row r="213" spans="1:7">
      <c r="A213" s="324"/>
      <c r="C213" s="324"/>
    </row>
    <row r="214" spans="1:7">
      <c r="A214" s="324"/>
      <c r="C214" s="324"/>
    </row>
    <row r="215" spans="1:7">
      <c r="A215" s="324"/>
      <c r="C215" s="324"/>
    </row>
    <row r="216" spans="1:7">
      <c r="A216" s="324"/>
      <c r="C216" s="324"/>
    </row>
    <row r="217" spans="1:7">
      <c r="A217" s="324"/>
      <c r="C217" s="324"/>
      <c r="F217" s="324"/>
      <c r="G217" s="324"/>
    </row>
    <row r="218" spans="1:7">
      <c r="A218" s="324"/>
      <c r="C218" s="324"/>
      <c r="F218" s="324"/>
      <c r="G218" s="324"/>
    </row>
    <row r="219" spans="1:7">
      <c r="A219" s="324"/>
      <c r="C219" s="324"/>
      <c r="F219" s="324"/>
      <c r="G219" s="324"/>
    </row>
    <row r="220" spans="1:7">
      <c r="A220" s="324"/>
      <c r="C220" s="324"/>
      <c r="F220" s="324"/>
      <c r="G220" s="324"/>
    </row>
    <row r="221" spans="1:7">
      <c r="A221" s="324"/>
      <c r="C221" s="324"/>
      <c r="F221" s="324"/>
      <c r="G221" s="324"/>
    </row>
    <row r="222" spans="1:7">
      <c r="A222" s="324"/>
      <c r="C222" s="324"/>
      <c r="F222" s="324"/>
      <c r="G222" s="324"/>
    </row>
    <row r="223" spans="1:7">
      <c r="A223" s="324"/>
      <c r="C223" s="324"/>
      <c r="F223" s="324"/>
      <c r="G223" s="324"/>
    </row>
    <row r="224" spans="1:7">
      <c r="A224" s="324"/>
      <c r="C224" s="324"/>
      <c r="F224" s="324"/>
      <c r="G224" s="324"/>
    </row>
    <row r="225" spans="1:7">
      <c r="A225" s="324"/>
      <c r="C225" s="324"/>
      <c r="F225" s="324"/>
      <c r="G225" s="324"/>
    </row>
    <row r="226" spans="1:7">
      <c r="A226" s="324"/>
      <c r="C226" s="324"/>
      <c r="F226" s="324"/>
      <c r="G226" s="324"/>
    </row>
    <row r="227" spans="1:7">
      <c r="A227" s="324"/>
      <c r="C227" s="324"/>
      <c r="F227" s="324"/>
      <c r="G227" s="324"/>
    </row>
    <row r="228" spans="1:7">
      <c r="A228" s="324"/>
      <c r="C228" s="324"/>
      <c r="F228" s="324"/>
      <c r="G228" s="324"/>
    </row>
    <row r="229" spans="1:7">
      <c r="A229" s="324"/>
      <c r="C229" s="324"/>
      <c r="F229" s="324"/>
      <c r="G229" s="324"/>
    </row>
    <row r="230" spans="1:7">
      <c r="A230" s="324"/>
      <c r="C230" s="324"/>
      <c r="F230" s="324"/>
      <c r="G230" s="324"/>
    </row>
    <row r="231" spans="1:7">
      <c r="A231" s="324"/>
      <c r="C231" s="324"/>
      <c r="F231" s="324"/>
      <c r="G231" s="324"/>
    </row>
    <row r="232" spans="1:7">
      <c r="A232" s="324"/>
      <c r="C232" s="324"/>
      <c r="F232" s="324"/>
      <c r="G232" s="324"/>
    </row>
    <row r="233" spans="1:7">
      <c r="A233" s="324"/>
      <c r="C233" s="324"/>
      <c r="F233" s="324"/>
      <c r="G233" s="324"/>
    </row>
    <row r="234" spans="1:7">
      <c r="A234" s="324"/>
      <c r="C234" s="324"/>
      <c r="F234" s="324"/>
      <c r="G234" s="324"/>
    </row>
    <row r="235" spans="1:7">
      <c r="A235" s="324"/>
      <c r="C235" s="324"/>
      <c r="F235" s="324"/>
      <c r="G235" s="324"/>
    </row>
    <row r="236" spans="1:7">
      <c r="A236" s="324"/>
      <c r="C236" s="324"/>
      <c r="F236" s="324"/>
      <c r="G236" s="324"/>
    </row>
    <row r="237" spans="1:7">
      <c r="A237" s="324"/>
      <c r="C237" s="324"/>
      <c r="F237" s="324"/>
      <c r="G237" s="324"/>
    </row>
    <row r="238" spans="1:7">
      <c r="A238" s="324"/>
      <c r="C238" s="324"/>
      <c r="F238" s="324"/>
      <c r="G238" s="324"/>
    </row>
    <row r="239" spans="1:7">
      <c r="A239" s="324"/>
      <c r="C239" s="324"/>
      <c r="F239" s="324"/>
      <c r="G239" s="324"/>
    </row>
    <row r="240" spans="1:7">
      <c r="A240" s="324"/>
      <c r="C240" s="324"/>
      <c r="F240" s="324"/>
      <c r="G240" s="324"/>
    </row>
    <row r="241" spans="1:7">
      <c r="A241" s="324"/>
      <c r="C241" s="324"/>
      <c r="F241" s="324"/>
      <c r="G241" s="324"/>
    </row>
    <row r="242" spans="1:7">
      <c r="A242" s="324"/>
      <c r="C242" s="324"/>
      <c r="F242" s="324"/>
      <c r="G242" s="324"/>
    </row>
    <row r="243" spans="1:7">
      <c r="A243" s="324"/>
      <c r="C243" s="324"/>
      <c r="F243" s="324"/>
      <c r="G243" s="324"/>
    </row>
    <row r="244" spans="1:7">
      <c r="A244" s="324"/>
      <c r="C244" s="324"/>
      <c r="F244" s="324"/>
      <c r="G244" s="324"/>
    </row>
    <row r="245" spans="1:7">
      <c r="A245" s="324"/>
      <c r="C245" s="324"/>
      <c r="F245" s="324"/>
      <c r="G245" s="324"/>
    </row>
    <row r="246" spans="1:7">
      <c r="A246" s="324"/>
      <c r="C246" s="324"/>
      <c r="F246" s="324"/>
      <c r="G246" s="324"/>
    </row>
    <row r="247" spans="1:7">
      <c r="A247" s="324"/>
      <c r="C247" s="324"/>
      <c r="F247" s="324"/>
      <c r="G247" s="324"/>
    </row>
    <row r="248" spans="1:7">
      <c r="A248" s="324"/>
      <c r="C248" s="324"/>
      <c r="F248" s="324"/>
      <c r="G248" s="324"/>
    </row>
    <row r="249" spans="1:7">
      <c r="A249" s="324"/>
      <c r="C249" s="324"/>
      <c r="F249" s="324"/>
      <c r="G249" s="324"/>
    </row>
    <row r="250" spans="1:7">
      <c r="A250" s="324"/>
      <c r="C250" s="324"/>
      <c r="F250" s="324"/>
      <c r="G250" s="324"/>
    </row>
    <row r="251" spans="1:7">
      <c r="A251" s="324"/>
      <c r="C251" s="324"/>
      <c r="F251" s="324"/>
      <c r="G251" s="324"/>
    </row>
    <row r="252" spans="1:7">
      <c r="A252" s="324"/>
      <c r="C252" s="324"/>
      <c r="F252" s="324"/>
      <c r="G252" s="324"/>
    </row>
    <row r="253" spans="1:7">
      <c r="A253" s="324"/>
      <c r="C253" s="324"/>
      <c r="F253" s="324"/>
      <c r="G253" s="324"/>
    </row>
    <row r="254" spans="1:7">
      <c r="A254" s="324"/>
      <c r="C254" s="324"/>
      <c r="F254" s="324"/>
      <c r="G254" s="324"/>
    </row>
    <row r="255" spans="1:7">
      <c r="A255" s="324"/>
      <c r="C255" s="324"/>
      <c r="F255" s="324"/>
      <c r="G255" s="324"/>
    </row>
    <row r="256" spans="1:7">
      <c r="A256" s="324"/>
      <c r="C256" s="324"/>
      <c r="F256" s="324"/>
      <c r="G256" s="324"/>
    </row>
  </sheetData>
  <mergeCells count="2">
    <mergeCell ref="A1:F1"/>
    <mergeCell ref="A2:F2"/>
  </mergeCells>
  <pageMargins left="0.7" right="0.7" top="0.75" bottom="0.75" header="0.3" footer="0.3"/>
  <legacy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4"/>
  <sheetViews>
    <sheetView zoomScale="85" zoomScaleNormal="85" workbookViewId="0">
      <pane xSplit="3" ySplit="10" topLeftCell="D11" activePane="bottomRight" state="frozen"/>
      <selection pane="topRight" activeCell="D1" sqref="D1"/>
      <selection pane="bottomLeft" activeCell="A11" sqref="A11"/>
      <selection pane="bottomRight" activeCell="C5" sqref="C5"/>
    </sheetView>
  </sheetViews>
  <sheetFormatPr defaultRowHeight="16.2"/>
  <cols>
    <col min="1" max="1" width="8.76953125" style="205" bestFit="1" customWidth="1"/>
    <col min="2" max="2" width="38.6796875" style="205" customWidth="1"/>
    <col min="3" max="3" width="8.7265625" style="205"/>
    <col min="4" max="4" width="8.76953125" style="205" bestFit="1" customWidth="1"/>
    <col min="5" max="5" width="9.40625" style="205" bestFit="1" customWidth="1"/>
    <col min="6" max="6" width="9.04296875" style="205" bestFit="1" customWidth="1"/>
    <col min="7" max="7" width="8.76953125" style="205" bestFit="1" customWidth="1"/>
    <col min="8" max="16384" width="8.7265625" style="205"/>
  </cols>
  <sheetData>
    <row r="1" spans="1:7">
      <c r="A1" s="204" t="s">
        <v>1407</v>
      </c>
    </row>
    <row r="3" spans="1:7">
      <c r="A3" s="1474" t="s">
        <v>317</v>
      </c>
      <c r="B3" s="1474"/>
      <c r="C3" s="1474"/>
      <c r="D3" s="1474"/>
      <c r="E3" s="1474"/>
      <c r="F3" s="1474"/>
      <c r="G3" s="1474"/>
    </row>
    <row r="4" spans="1:7">
      <c r="A4" s="1474" t="s">
        <v>311</v>
      </c>
      <c r="B4" s="1474"/>
      <c r="C4" s="1474"/>
      <c r="D4" s="1474"/>
      <c r="E4" s="1474"/>
      <c r="F4" s="1474"/>
      <c r="G4" s="1474"/>
    </row>
    <row r="5" spans="1:7">
      <c r="A5" s="206"/>
      <c r="F5" s="207" t="s">
        <v>30</v>
      </c>
    </row>
    <row r="6" spans="1:7">
      <c r="A6" s="1475" t="s">
        <v>167</v>
      </c>
      <c r="B6" s="1475" t="s">
        <v>31</v>
      </c>
      <c r="C6" s="1475" t="s">
        <v>32</v>
      </c>
      <c r="D6" s="1475" t="s">
        <v>318</v>
      </c>
      <c r="E6" s="1476" t="s">
        <v>168</v>
      </c>
      <c r="F6" s="1476"/>
      <c r="G6" s="1476"/>
    </row>
    <row r="7" spans="1:7">
      <c r="A7" s="1475"/>
      <c r="B7" s="1475"/>
      <c r="C7" s="1475"/>
      <c r="D7" s="1475"/>
      <c r="E7" s="1477" t="s">
        <v>169</v>
      </c>
      <c r="F7" s="1475" t="s">
        <v>170</v>
      </c>
      <c r="G7" s="1475"/>
    </row>
    <row r="8" spans="1:7" ht="48.6">
      <c r="A8" s="1475"/>
      <c r="B8" s="1475"/>
      <c r="C8" s="1475"/>
      <c r="D8" s="1475"/>
      <c r="E8" s="1477"/>
      <c r="F8" s="208" t="s">
        <v>263</v>
      </c>
      <c r="G8" s="208" t="s">
        <v>171</v>
      </c>
    </row>
    <row r="9" spans="1:7" s="211" customFormat="1" ht="25.2">
      <c r="A9" s="209" t="s">
        <v>264</v>
      </c>
      <c r="B9" s="210" t="s">
        <v>265</v>
      </c>
      <c r="C9" s="210" t="s">
        <v>266</v>
      </c>
      <c r="D9" s="210" t="s">
        <v>267</v>
      </c>
      <c r="E9" s="210" t="s">
        <v>268</v>
      </c>
      <c r="F9" s="209" t="s">
        <v>172</v>
      </c>
      <c r="G9" s="209" t="s">
        <v>173</v>
      </c>
    </row>
    <row r="10" spans="1:7" s="215" customFormat="1" ht="15.9">
      <c r="A10" s="212"/>
      <c r="B10" s="213" t="s">
        <v>321</v>
      </c>
      <c r="C10" s="213"/>
      <c r="D10" s="214">
        <v>25428.447800000002</v>
      </c>
      <c r="E10" s="214">
        <f>+'B1'!D7</f>
        <v>25422.473001000006</v>
      </c>
      <c r="F10" s="214">
        <f>+E10-D10</f>
        <v>-5.9747989999959827</v>
      </c>
      <c r="G10" s="214">
        <f>+E10/D10*100</f>
        <v>99.976503485202912</v>
      </c>
    </row>
    <row r="11" spans="1:7" s="219" customFormat="1" ht="15.9">
      <c r="A11" s="216">
        <v>1</v>
      </c>
      <c r="B11" s="216" t="s">
        <v>35</v>
      </c>
      <c r="C11" s="217" t="s">
        <v>36</v>
      </c>
      <c r="D11" s="218">
        <v>8564.8302999999996</v>
      </c>
      <c r="E11" s="218">
        <f>+'B1'!D8</f>
        <v>10721.855991</v>
      </c>
      <c r="F11" s="218">
        <f t="shared" ref="F11:F64" si="0">+E11-D11</f>
        <v>2157.0256910000007</v>
      </c>
      <c r="G11" s="218">
        <f t="shared" ref="G11:G64" si="1">+E11/D11*100</f>
        <v>125.1846868583024</v>
      </c>
    </row>
    <row r="12" spans="1:7">
      <c r="A12" s="220"/>
      <c r="B12" s="221" t="s">
        <v>37</v>
      </c>
      <c r="C12" s="220"/>
      <c r="D12" s="222"/>
      <c r="E12" s="222">
        <f>+'B1'!D9</f>
        <v>0</v>
      </c>
      <c r="F12" s="222"/>
      <c r="G12" s="222"/>
    </row>
    <row r="13" spans="1:7">
      <c r="A13" s="220" t="s">
        <v>38</v>
      </c>
      <c r="B13" s="220" t="s">
        <v>39</v>
      </c>
      <c r="C13" s="223" t="s">
        <v>40</v>
      </c>
      <c r="D13" s="222">
        <v>670.45830000000001</v>
      </c>
      <c r="E13" s="222">
        <f>+'B1'!D10</f>
        <v>718.06999999999994</v>
      </c>
      <c r="F13" s="222">
        <f t="shared" si="0"/>
        <v>47.611699999999928</v>
      </c>
      <c r="G13" s="222">
        <f t="shared" si="1"/>
        <v>107.10136633404343</v>
      </c>
    </row>
    <row r="14" spans="1:7">
      <c r="A14" s="220"/>
      <c r="B14" s="221" t="s">
        <v>41</v>
      </c>
      <c r="C14" s="224" t="s">
        <v>42</v>
      </c>
      <c r="D14" s="222">
        <v>632.72829999999999</v>
      </c>
      <c r="E14" s="222">
        <f>+'B1'!D11</f>
        <v>668.32</v>
      </c>
      <c r="F14" s="225">
        <f t="shared" si="0"/>
        <v>35.59170000000006</v>
      </c>
      <c r="G14" s="225">
        <f t="shared" si="1"/>
        <v>105.62511586726879</v>
      </c>
    </row>
    <row r="15" spans="1:7">
      <c r="A15" s="220" t="s">
        <v>43</v>
      </c>
      <c r="B15" s="220" t="s">
        <v>44</v>
      </c>
      <c r="C15" s="223" t="s">
        <v>45</v>
      </c>
      <c r="D15" s="222">
        <v>322.59000000000003</v>
      </c>
      <c r="E15" s="222">
        <f>+'B1'!D12</f>
        <v>616.52199999999993</v>
      </c>
      <c r="F15" s="222">
        <f t="shared" si="0"/>
        <v>293.9319999999999</v>
      </c>
      <c r="G15" s="222">
        <f t="shared" si="1"/>
        <v>191.11627762794876</v>
      </c>
    </row>
    <row r="16" spans="1:7">
      <c r="A16" s="220" t="s">
        <v>46</v>
      </c>
      <c r="B16" s="220" t="s">
        <v>47</v>
      </c>
      <c r="C16" s="223" t="s">
        <v>48</v>
      </c>
      <c r="D16" s="222">
        <v>2934.74</v>
      </c>
      <c r="E16" s="222">
        <f>+'B1'!D13</f>
        <v>3051.8409999999994</v>
      </c>
      <c r="F16" s="222">
        <f t="shared" si="0"/>
        <v>117.10099999999966</v>
      </c>
      <c r="G16" s="222">
        <f t="shared" si="1"/>
        <v>103.99016607944824</v>
      </c>
    </row>
    <row r="17" spans="1:10">
      <c r="A17" s="220" t="s">
        <v>49</v>
      </c>
      <c r="B17" s="220" t="s">
        <v>50</v>
      </c>
      <c r="C17" s="223" t="s">
        <v>51</v>
      </c>
      <c r="D17" s="222">
        <v>300.61</v>
      </c>
      <c r="E17" s="222">
        <f>+'B1'!D14</f>
        <v>223.12400000000002</v>
      </c>
      <c r="F17" s="222">
        <f t="shared" si="0"/>
        <v>-77.48599999999999</v>
      </c>
      <c r="G17" s="222">
        <f t="shared" si="1"/>
        <v>74.223745051728159</v>
      </c>
    </row>
    <row r="18" spans="1:10">
      <c r="A18" s="220" t="s">
        <v>52</v>
      </c>
      <c r="B18" s="220" t="s">
        <v>53</v>
      </c>
      <c r="C18" s="223" t="s">
        <v>54</v>
      </c>
      <c r="D18" s="222">
        <v>0</v>
      </c>
      <c r="E18" s="222">
        <f>+'B1'!D15</f>
        <v>0</v>
      </c>
      <c r="F18" s="222"/>
      <c r="G18" s="222"/>
    </row>
    <row r="19" spans="1:10">
      <c r="A19" s="220" t="s">
        <v>55</v>
      </c>
      <c r="B19" s="220" t="s">
        <v>56</v>
      </c>
      <c r="C19" s="223" t="s">
        <v>57</v>
      </c>
      <c r="D19" s="222">
        <v>3920.1219999999998</v>
      </c>
      <c r="E19" s="222">
        <f>+'B1'!D16</f>
        <v>5648.5489909999997</v>
      </c>
      <c r="F19" s="222">
        <f t="shared" si="0"/>
        <v>1728.4269909999998</v>
      </c>
      <c r="G19" s="222">
        <f t="shared" si="1"/>
        <v>144.09115305595083</v>
      </c>
    </row>
    <row r="20" spans="1:10" ht="32.4">
      <c r="A20" s="220"/>
      <c r="B20" s="221" t="s">
        <v>182</v>
      </c>
      <c r="C20" s="224" t="s">
        <v>58</v>
      </c>
      <c r="D20" s="222"/>
      <c r="E20" s="222">
        <f>+'B1'!D17</f>
        <v>277.08999999999997</v>
      </c>
      <c r="F20" s="225">
        <f t="shared" si="0"/>
        <v>277.08999999999997</v>
      </c>
      <c r="G20" s="225"/>
    </row>
    <row r="21" spans="1:10">
      <c r="A21" s="220" t="s">
        <v>59</v>
      </c>
      <c r="B21" s="220" t="s">
        <v>60</v>
      </c>
      <c r="C21" s="223" t="s">
        <v>61</v>
      </c>
      <c r="D21" s="222">
        <v>413.86</v>
      </c>
      <c r="E21" s="222">
        <f>+'B1'!D18</f>
        <v>453.15999999999997</v>
      </c>
      <c r="F21" s="222">
        <f t="shared" si="0"/>
        <v>39.299999999999955</v>
      </c>
      <c r="G21" s="222"/>
    </row>
    <row r="22" spans="1:10">
      <c r="A22" s="220" t="s">
        <v>62</v>
      </c>
      <c r="B22" s="220" t="s">
        <v>63</v>
      </c>
      <c r="C22" s="223" t="s">
        <v>64</v>
      </c>
      <c r="D22" s="222">
        <v>0</v>
      </c>
      <c r="E22" s="222">
        <f>+'B1'!D19</f>
        <v>0</v>
      </c>
      <c r="F22" s="222"/>
      <c r="G22" s="222"/>
    </row>
    <row r="23" spans="1:10">
      <c r="A23" s="220" t="s">
        <v>65</v>
      </c>
      <c r="B23" s="220" t="s">
        <v>66</v>
      </c>
      <c r="C23" s="223" t="s">
        <v>67</v>
      </c>
      <c r="D23" s="222">
        <v>2.4500000000000002</v>
      </c>
      <c r="E23" s="222">
        <f>+'B1'!D20</f>
        <v>10.59</v>
      </c>
      <c r="F23" s="222">
        <f t="shared" si="0"/>
        <v>8.14</v>
      </c>
      <c r="G23" s="222">
        <f t="shared" si="1"/>
        <v>432.24489795918367</v>
      </c>
      <c r="J23" s="232"/>
    </row>
    <row r="24" spans="1:10" s="219" customFormat="1" ht="17.7">
      <c r="A24" s="216">
        <v>2</v>
      </c>
      <c r="B24" s="216" t="s">
        <v>68</v>
      </c>
      <c r="C24" s="217" t="s">
        <v>69</v>
      </c>
      <c r="D24" s="218">
        <v>7515.9571000000005</v>
      </c>
      <c r="E24" s="218">
        <f>+'B1'!D21</f>
        <v>7633.9642100000001</v>
      </c>
      <c r="F24" s="218">
        <f t="shared" si="0"/>
        <v>118.00710999999956</v>
      </c>
      <c r="G24" s="218">
        <f t="shared" si="1"/>
        <v>101.57008759403377</v>
      </c>
      <c r="J24" s="233"/>
    </row>
    <row r="25" spans="1:10" ht="17.7">
      <c r="A25" s="220"/>
      <c r="B25" s="221" t="s">
        <v>37</v>
      </c>
      <c r="C25" s="220"/>
      <c r="D25" s="222"/>
      <c r="E25" s="222">
        <f>+'B1'!D22</f>
        <v>0</v>
      </c>
      <c r="F25" s="222"/>
      <c r="G25" s="222"/>
      <c r="I25" s="231"/>
      <c r="J25" s="232"/>
    </row>
    <row r="26" spans="1:10">
      <c r="A26" s="220" t="s">
        <v>70</v>
      </c>
      <c r="B26" s="220" t="s">
        <v>71</v>
      </c>
      <c r="C26" s="223" t="s">
        <v>72</v>
      </c>
      <c r="D26" s="222">
        <v>632.32650000000001</v>
      </c>
      <c r="E26" s="222">
        <f>+'B1'!D23</f>
        <v>1304.41444</v>
      </c>
      <c r="F26" s="222">
        <f t="shared" si="0"/>
        <v>672.08794</v>
      </c>
      <c r="G26" s="222">
        <f t="shared" si="1"/>
        <v>206.28811855900392</v>
      </c>
    </row>
    <row r="27" spans="1:10">
      <c r="A27" s="220" t="s">
        <v>73</v>
      </c>
      <c r="B27" s="220" t="s">
        <v>74</v>
      </c>
      <c r="C27" s="223" t="s">
        <v>75</v>
      </c>
      <c r="D27" s="222">
        <v>27.041499999999999</v>
      </c>
      <c r="E27" s="222">
        <f>+'B1'!D24</f>
        <v>24.892880000000002</v>
      </c>
      <c r="F27" s="222">
        <f t="shared" si="0"/>
        <v>-2.1486199999999975</v>
      </c>
      <c r="G27" s="222">
        <f t="shared" si="1"/>
        <v>92.054360889743549</v>
      </c>
    </row>
    <row r="28" spans="1:10">
      <c r="A28" s="220" t="s">
        <v>76</v>
      </c>
      <c r="B28" s="220" t="s">
        <v>77</v>
      </c>
      <c r="C28" s="223" t="s">
        <v>78</v>
      </c>
      <c r="D28" s="222"/>
      <c r="E28" s="222">
        <f>+'B1'!D25</f>
        <v>0</v>
      </c>
      <c r="F28" s="222"/>
      <c r="G28" s="222"/>
    </row>
    <row r="29" spans="1:10">
      <c r="A29" s="220" t="s">
        <v>79</v>
      </c>
      <c r="B29" s="220" t="s">
        <v>80</v>
      </c>
      <c r="C29" s="223" t="s">
        <v>81</v>
      </c>
      <c r="D29" s="222">
        <v>35.97</v>
      </c>
      <c r="E29" s="222">
        <f>+'B1'!D26</f>
        <v>31.97</v>
      </c>
      <c r="F29" s="222">
        <f t="shared" si="0"/>
        <v>-4</v>
      </c>
      <c r="G29" s="222">
        <f t="shared" si="1"/>
        <v>88.879621907144852</v>
      </c>
    </row>
    <row r="30" spans="1:10">
      <c r="A30" s="220" t="s">
        <v>82</v>
      </c>
      <c r="B30" s="220" t="s">
        <v>83</v>
      </c>
      <c r="C30" s="223" t="s">
        <v>84</v>
      </c>
      <c r="D30" s="222">
        <v>775.3430000000003</v>
      </c>
      <c r="E30" s="222">
        <f>+'B1'!D27</f>
        <v>996.29900999999973</v>
      </c>
      <c r="F30" s="222">
        <f t="shared" si="0"/>
        <v>220.95600999999942</v>
      </c>
      <c r="G30" s="222">
        <f t="shared" si="1"/>
        <v>128.49784031067531</v>
      </c>
    </row>
    <row r="31" spans="1:10">
      <c r="A31" s="220" t="s">
        <v>85</v>
      </c>
      <c r="B31" s="220" t="s">
        <v>86</v>
      </c>
      <c r="C31" s="223" t="s">
        <v>87</v>
      </c>
      <c r="D31" s="222">
        <v>254.83039999999997</v>
      </c>
      <c r="E31" s="222">
        <f>+'B1'!D28</f>
        <v>173.07034000000002</v>
      </c>
      <c r="F31" s="222">
        <f t="shared" si="0"/>
        <v>-81.760059999999953</v>
      </c>
      <c r="G31" s="222">
        <f t="shared" si="1"/>
        <v>67.91589229542474</v>
      </c>
    </row>
    <row r="32" spans="1:10">
      <c r="A32" s="220" t="s">
        <v>88</v>
      </c>
      <c r="B32" s="220" t="s">
        <v>89</v>
      </c>
      <c r="C32" s="223" t="s">
        <v>90</v>
      </c>
      <c r="D32" s="222"/>
      <c r="E32" s="222">
        <f>+'B1'!D29</f>
        <v>0</v>
      </c>
      <c r="F32" s="222"/>
      <c r="G32" s="222"/>
    </row>
    <row r="33" spans="1:7">
      <c r="A33" s="220" t="s">
        <v>91</v>
      </c>
      <c r="B33" s="220" t="s">
        <v>92</v>
      </c>
      <c r="C33" s="223" t="s">
        <v>93</v>
      </c>
      <c r="D33" s="222">
        <v>37</v>
      </c>
      <c r="E33" s="222">
        <f>+'B1'!D30</f>
        <v>43.841000000000001</v>
      </c>
      <c r="F33" s="222">
        <f t="shared" si="0"/>
        <v>6.8410000000000011</v>
      </c>
      <c r="G33" s="222">
        <f t="shared" si="1"/>
        <v>118.48918918918918</v>
      </c>
    </row>
    <row r="34" spans="1:7" ht="32.4">
      <c r="A34" s="220" t="s">
        <v>94</v>
      </c>
      <c r="B34" s="220" t="s">
        <v>174</v>
      </c>
      <c r="C34" s="223" t="s">
        <v>95</v>
      </c>
      <c r="D34" s="222">
        <f>SUM(D36:D51)</f>
        <v>2495.7585999999997</v>
      </c>
      <c r="E34" s="222">
        <f>+'B1'!D31</f>
        <v>2197.0628499999998</v>
      </c>
      <c r="F34" s="222">
        <f t="shared" si="0"/>
        <v>-298.69574999999986</v>
      </c>
      <c r="G34" s="222">
        <f t="shared" si="1"/>
        <v>88.031865341463728</v>
      </c>
    </row>
    <row r="35" spans="1:7">
      <c r="A35" s="220"/>
      <c r="B35" s="221" t="s">
        <v>37</v>
      </c>
      <c r="C35" s="220"/>
      <c r="D35" s="222"/>
      <c r="E35" s="222">
        <f>+'B1'!D32</f>
        <v>0</v>
      </c>
      <c r="F35" s="222"/>
      <c r="G35" s="222"/>
    </row>
    <row r="36" spans="1:7">
      <c r="A36" s="223" t="s">
        <v>96</v>
      </c>
      <c r="B36" s="220" t="s">
        <v>97</v>
      </c>
      <c r="C36" s="223" t="s">
        <v>98</v>
      </c>
      <c r="D36" s="222">
        <v>1393.8895</v>
      </c>
      <c r="E36" s="222">
        <f>+'B1'!D33</f>
        <v>1361.4300799999999</v>
      </c>
      <c r="F36" s="225">
        <f t="shared" si="0"/>
        <v>-32.459420000000136</v>
      </c>
      <c r="G36" s="225">
        <f t="shared" si="1"/>
        <v>97.671306082727497</v>
      </c>
    </row>
    <row r="37" spans="1:7">
      <c r="A37" s="223" t="s">
        <v>96</v>
      </c>
      <c r="B37" s="220" t="s">
        <v>99</v>
      </c>
      <c r="C37" s="223" t="s">
        <v>100</v>
      </c>
      <c r="D37" s="222">
        <v>305.02</v>
      </c>
      <c r="E37" s="222">
        <f>+'B1'!D34</f>
        <v>106.741</v>
      </c>
      <c r="F37" s="225">
        <f t="shared" si="0"/>
        <v>-198.279</v>
      </c>
      <c r="G37" s="225">
        <f t="shared" si="1"/>
        <v>34.994754442331654</v>
      </c>
    </row>
    <row r="38" spans="1:7">
      <c r="A38" s="223" t="s">
        <v>96</v>
      </c>
      <c r="B38" s="220" t="s">
        <v>101</v>
      </c>
      <c r="C38" s="223" t="s">
        <v>102</v>
      </c>
      <c r="D38" s="222">
        <v>19.255300000000002</v>
      </c>
      <c r="E38" s="222">
        <f>+'B1'!D35</f>
        <v>17.113329999999998</v>
      </c>
      <c r="F38" s="225">
        <f t="shared" si="0"/>
        <v>-2.1419700000000041</v>
      </c>
      <c r="G38" s="225">
        <f t="shared" si="1"/>
        <v>88.875945843482029</v>
      </c>
    </row>
    <row r="39" spans="1:7">
      <c r="A39" s="223" t="s">
        <v>96</v>
      </c>
      <c r="B39" s="220" t="s">
        <v>103</v>
      </c>
      <c r="C39" s="223" t="s">
        <v>104</v>
      </c>
      <c r="D39" s="222">
        <v>65.565699999999993</v>
      </c>
      <c r="E39" s="222">
        <f>+'B1'!D36</f>
        <v>22.870759999999994</v>
      </c>
      <c r="F39" s="225">
        <f t="shared" si="0"/>
        <v>-42.694940000000003</v>
      </c>
      <c r="G39" s="225">
        <f t="shared" si="1"/>
        <v>34.88220212702678</v>
      </c>
    </row>
    <row r="40" spans="1:7">
      <c r="A40" s="223" t="s">
        <v>96</v>
      </c>
      <c r="B40" s="220" t="s">
        <v>105</v>
      </c>
      <c r="C40" s="223" t="s">
        <v>106</v>
      </c>
      <c r="D40" s="222">
        <v>234.69649999999999</v>
      </c>
      <c r="E40" s="222">
        <f>+'B1'!D37</f>
        <v>194.97363000000001</v>
      </c>
      <c r="F40" s="225">
        <f t="shared" si="0"/>
        <v>-39.722869999999972</v>
      </c>
      <c r="G40" s="225">
        <f t="shared" si="1"/>
        <v>83.07479233818998</v>
      </c>
    </row>
    <row r="41" spans="1:7">
      <c r="A41" s="223" t="s">
        <v>96</v>
      </c>
      <c r="B41" s="220" t="s">
        <v>107</v>
      </c>
      <c r="C41" s="223" t="s">
        <v>108</v>
      </c>
      <c r="D41" s="222">
        <v>155.29</v>
      </c>
      <c r="E41" s="222">
        <f>+'B1'!D38</f>
        <v>144.47379999999998</v>
      </c>
      <c r="F41" s="225">
        <f t="shared" si="0"/>
        <v>-10.816200000000009</v>
      </c>
      <c r="G41" s="225">
        <f t="shared" si="1"/>
        <v>93.03483804494816</v>
      </c>
    </row>
    <row r="42" spans="1:7">
      <c r="A42" s="223" t="s">
        <v>96</v>
      </c>
      <c r="B42" s="220" t="s">
        <v>109</v>
      </c>
      <c r="C42" s="223" t="s">
        <v>110</v>
      </c>
      <c r="D42" s="222">
        <v>14.7506</v>
      </c>
      <c r="E42" s="222">
        <f>+'B1'!D39</f>
        <v>10.901999999999999</v>
      </c>
      <c r="F42" s="225">
        <f t="shared" si="0"/>
        <v>-3.8486000000000011</v>
      </c>
      <c r="G42" s="225">
        <f t="shared" si="1"/>
        <v>73.908857944761564</v>
      </c>
    </row>
    <row r="43" spans="1:7">
      <c r="A43" s="223" t="s">
        <v>96</v>
      </c>
      <c r="B43" s="220" t="s">
        <v>111</v>
      </c>
      <c r="C43" s="223" t="s">
        <v>112</v>
      </c>
      <c r="D43" s="222">
        <v>19.376699999999992</v>
      </c>
      <c r="E43" s="222">
        <f>+'B1'!D40</f>
        <v>17.050019999999996</v>
      </c>
      <c r="F43" s="225">
        <f t="shared" si="0"/>
        <v>-2.3266799999999961</v>
      </c>
      <c r="G43" s="225">
        <f t="shared" si="1"/>
        <v>87.992382603848966</v>
      </c>
    </row>
    <row r="44" spans="1:7">
      <c r="A44" s="223" t="s">
        <v>96</v>
      </c>
      <c r="B44" s="220" t="s">
        <v>113</v>
      </c>
      <c r="C44" s="223" t="s">
        <v>114</v>
      </c>
      <c r="D44" s="222"/>
      <c r="E44" s="222">
        <f>+'B1'!D41</f>
        <v>0</v>
      </c>
      <c r="F44" s="225"/>
      <c r="G44" s="225"/>
    </row>
    <row r="45" spans="1:7">
      <c r="A45" s="223" t="s">
        <v>96</v>
      </c>
      <c r="B45" s="220" t="s">
        <v>115</v>
      </c>
      <c r="C45" s="223" t="s">
        <v>116</v>
      </c>
      <c r="D45" s="222">
        <v>1.67</v>
      </c>
      <c r="E45" s="222">
        <f>+'B1'!D42</f>
        <v>1.752</v>
      </c>
      <c r="F45" s="225">
        <f t="shared" si="0"/>
        <v>8.2000000000000073E-2</v>
      </c>
      <c r="G45" s="225">
        <f t="shared" si="1"/>
        <v>104.91017964071855</v>
      </c>
    </row>
    <row r="46" spans="1:7">
      <c r="A46" s="223" t="s">
        <v>96</v>
      </c>
      <c r="B46" s="220" t="s">
        <v>117</v>
      </c>
      <c r="C46" s="223" t="s">
        <v>118</v>
      </c>
      <c r="D46" s="222">
        <v>63.959999999999994</v>
      </c>
      <c r="E46" s="222">
        <f>+'B1'!D43</f>
        <v>48.559000000000005</v>
      </c>
      <c r="F46" s="225">
        <f t="shared" si="0"/>
        <v>-15.400999999999989</v>
      </c>
      <c r="G46" s="225">
        <f t="shared" si="1"/>
        <v>75.920888055034411</v>
      </c>
    </row>
    <row r="47" spans="1:7">
      <c r="A47" s="223" t="s">
        <v>96</v>
      </c>
      <c r="B47" s="220" t="s">
        <v>119</v>
      </c>
      <c r="C47" s="223" t="s">
        <v>120</v>
      </c>
      <c r="D47" s="222">
        <v>87.332100000000011</v>
      </c>
      <c r="E47" s="222">
        <f>+'B1'!D44</f>
        <v>88.704849999999993</v>
      </c>
      <c r="F47" s="225">
        <f t="shared" si="0"/>
        <v>1.3727499999999822</v>
      </c>
      <c r="G47" s="225">
        <f t="shared" si="1"/>
        <v>101.57187334324948</v>
      </c>
    </row>
    <row r="48" spans="1:7">
      <c r="A48" s="220" t="s">
        <v>96</v>
      </c>
      <c r="B48" s="220" t="s">
        <v>121</v>
      </c>
      <c r="C48" s="223" t="s">
        <v>122</v>
      </c>
      <c r="D48" s="222">
        <v>112.63999999999999</v>
      </c>
      <c r="E48" s="222">
        <f>+'B1'!D45</f>
        <v>157.464</v>
      </c>
      <c r="F48" s="226">
        <f t="shared" si="0"/>
        <v>44.824000000000012</v>
      </c>
      <c r="G48" s="226">
        <f t="shared" si="1"/>
        <v>139.79403409090912</v>
      </c>
    </row>
    <row r="49" spans="1:7">
      <c r="A49" s="223" t="s">
        <v>96</v>
      </c>
      <c r="B49" s="220" t="s">
        <v>123</v>
      </c>
      <c r="C49" s="223" t="s">
        <v>124</v>
      </c>
      <c r="D49" s="222">
        <v>4.5199999999999996</v>
      </c>
      <c r="E49" s="222">
        <f>+'B1'!D46</f>
        <v>7.2040000000000006</v>
      </c>
      <c r="F49" s="225">
        <f t="shared" si="0"/>
        <v>2.6840000000000011</v>
      </c>
      <c r="G49" s="225">
        <f t="shared" si="1"/>
        <v>159.38053097345136</v>
      </c>
    </row>
    <row r="50" spans="1:7">
      <c r="A50" s="223" t="s">
        <v>96</v>
      </c>
      <c r="B50" s="220" t="s">
        <v>125</v>
      </c>
      <c r="C50" s="223" t="s">
        <v>126</v>
      </c>
      <c r="D50" s="222">
        <v>5.642199999999999</v>
      </c>
      <c r="E50" s="222">
        <f>+'B1'!D47</f>
        <v>5.4032099999999996</v>
      </c>
      <c r="F50" s="225">
        <f t="shared" si="0"/>
        <v>-0.23898999999999937</v>
      </c>
      <c r="G50" s="225">
        <f t="shared" si="1"/>
        <v>95.764240898940145</v>
      </c>
    </row>
    <row r="51" spans="1:7">
      <c r="A51" s="223" t="s">
        <v>96</v>
      </c>
      <c r="B51" s="220" t="s">
        <v>127</v>
      </c>
      <c r="C51" s="223" t="s">
        <v>128</v>
      </c>
      <c r="D51" s="222">
        <v>12.15</v>
      </c>
      <c r="E51" s="222">
        <f>+'B1'!D48</f>
        <v>12.42117</v>
      </c>
      <c r="F51" s="225">
        <f t="shared" si="0"/>
        <v>0.27116999999999969</v>
      </c>
      <c r="G51" s="225">
        <f t="shared" si="1"/>
        <v>102.23185185185184</v>
      </c>
    </row>
    <row r="52" spans="1:7">
      <c r="A52" s="220" t="s">
        <v>129</v>
      </c>
      <c r="B52" s="220" t="s">
        <v>130</v>
      </c>
      <c r="C52" s="223" t="s">
        <v>131</v>
      </c>
      <c r="D52" s="222">
        <v>2.2799999999999998</v>
      </c>
      <c r="E52" s="222">
        <f>+'B1'!D49</f>
        <v>5.1999999999999993</v>
      </c>
      <c r="F52" s="222">
        <f t="shared" si="0"/>
        <v>2.9199999999999995</v>
      </c>
      <c r="G52" s="222">
        <f t="shared" si="1"/>
        <v>228.07017543859649</v>
      </c>
    </row>
    <row r="53" spans="1:7">
      <c r="A53" s="223" t="s">
        <v>132</v>
      </c>
      <c r="B53" s="220" t="s">
        <v>133</v>
      </c>
      <c r="C53" s="223" t="s">
        <v>134</v>
      </c>
      <c r="D53" s="222">
        <v>7.2665000000000006</v>
      </c>
      <c r="E53" s="222">
        <f>+'B1'!D50</f>
        <v>6.68093</v>
      </c>
      <c r="F53" s="222">
        <f t="shared" si="0"/>
        <v>-0.58557000000000059</v>
      </c>
      <c r="G53" s="222">
        <f t="shared" si="1"/>
        <v>91.94151242000963</v>
      </c>
    </row>
    <row r="54" spans="1:7">
      <c r="A54" s="223" t="s">
        <v>135</v>
      </c>
      <c r="B54" s="220" t="s">
        <v>136</v>
      </c>
      <c r="C54" s="223" t="s">
        <v>137</v>
      </c>
      <c r="D54" s="222">
        <v>204.90199999999999</v>
      </c>
      <c r="E54" s="222">
        <f>+'B1'!D51</f>
        <v>131.28885</v>
      </c>
      <c r="F54" s="222">
        <f t="shared" si="0"/>
        <v>-73.61314999999999</v>
      </c>
      <c r="G54" s="222">
        <f t="shared" si="1"/>
        <v>64.073971947565184</v>
      </c>
    </row>
    <row r="55" spans="1:7">
      <c r="A55" s="223" t="s">
        <v>138</v>
      </c>
      <c r="B55" s="220" t="s">
        <v>139</v>
      </c>
      <c r="C55" s="223" t="s">
        <v>140</v>
      </c>
      <c r="D55" s="222">
        <v>773.14400000000012</v>
      </c>
      <c r="E55" s="222">
        <f>+'B1'!D52</f>
        <v>606.39200000000005</v>
      </c>
      <c r="F55" s="222">
        <f t="shared" si="0"/>
        <v>-166.75200000000007</v>
      </c>
      <c r="G55" s="222">
        <f t="shared" si="1"/>
        <v>78.431960928365214</v>
      </c>
    </row>
    <row r="56" spans="1:7">
      <c r="A56" s="223" t="s">
        <v>141</v>
      </c>
      <c r="B56" s="220" t="s">
        <v>142</v>
      </c>
      <c r="C56" s="223" t="s">
        <v>143</v>
      </c>
      <c r="D56" s="222">
        <v>1309.7575000000004</v>
      </c>
      <c r="E56" s="222">
        <f>+'B1'!D53</f>
        <v>1212.2508100000002</v>
      </c>
      <c r="F56" s="222">
        <f t="shared" si="0"/>
        <v>-97.506690000000162</v>
      </c>
      <c r="G56" s="222">
        <f t="shared" si="1"/>
        <v>92.555363111110253</v>
      </c>
    </row>
    <row r="57" spans="1:7">
      <c r="A57" s="223" t="s">
        <v>144</v>
      </c>
      <c r="B57" s="220" t="s">
        <v>145</v>
      </c>
      <c r="C57" s="223" t="s">
        <v>146</v>
      </c>
      <c r="D57" s="222">
        <v>27.909499999999998</v>
      </c>
      <c r="E57" s="222">
        <f>+'B1'!D54</f>
        <v>21.664390000000004</v>
      </c>
      <c r="F57" s="222">
        <f t="shared" si="0"/>
        <v>-6.2451099999999933</v>
      </c>
      <c r="G57" s="222">
        <f t="shared" si="1"/>
        <v>77.623712356007829</v>
      </c>
    </row>
    <row r="58" spans="1:7">
      <c r="A58" s="223" t="s">
        <v>147</v>
      </c>
      <c r="B58" s="220" t="s">
        <v>148</v>
      </c>
      <c r="C58" s="223" t="s">
        <v>149</v>
      </c>
      <c r="D58" s="222">
        <v>12.371600000000001</v>
      </c>
      <c r="E58" s="222">
        <f>+'B1'!D55</f>
        <v>14.772879999999995</v>
      </c>
      <c r="F58" s="222">
        <f t="shared" si="0"/>
        <v>2.4012799999999945</v>
      </c>
      <c r="G58" s="222">
        <f t="shared" si="1"/>
        <v>119.40961557114677</v>
      </c>
    </row>
    <row r="59" spans="1:7">
      <c r="A59" s="223" t="s">
        <v>150</v>
      </c>
      <c r="B59" s="220" t="s">
        <v>151</v>
      </c>
      <c r="C59" s="223" t="s">
        <v>152</v>
      </c>
      <c r="D59" s="222"/>
      <c r="E59" s="222">
        <f>+'B1'!D56</f>
        <v>0</v>
      </c>
      <c r="F59" s="222"/>
      <c r="G59" s="222"/>
    </row>
    <row r="60" spans="1:7">
      <c r="A60" s="223" t="s">
        <v>153</v>
      </c>
      <c r="B60" s="220" t="s">
        <v>154</v>
      </c>
      <c r="C60" s="223" t="s">
        <v>155</v>
      </c>
      <c r="D60" s="222">
        <v>13.295999999999999</v>
      </c>
      <c r="E60" s="222">
        <f>+'B1'!D57</f>
        <v>15.021829999999996</v>
      </c>
      <c r="F60" s="222">
        <f t="shared" si="0"/>
        <v>1.7258299999999966</v>
      </c>
      <c r="G60" s="222">
        <f t="shared" si="1"/>
        <v>112.98006919374247</v>
      </c>
    </row>
    <row r="61" spans="1:7">
      <c r="A61" s="223" t="s">
        <v>156</v>
      </c>
      <c r="B61" s="220" t="s">
        <v>157</v>
      </c>
      <c r="C61" s="223" t="s">
        <v>158</v>
      </c>
      <c r="D61" s="222">
        <v>831.24</v>
      </c>
      <c r="E61" s="222">
        <f>+'B1'!D58</f>
        <v>810.73</v>
      </c>
      <c r="F61" s="222">
        <f t="shared" si="0"/>
        <v>-20.509999999999991</v>
      </c>
      <c r="G61" s="222">
        <f t="shared" si="1"/>
        <v>97.532601895962657</v>
      </c>
    </row>
    <row r="62" spans="1:7">
      <c r="A62" s="223" t="s">
        <v>159</v>
      </c>
      <c r="B62" s="220" t="s">
        <v>160</v>
      </c>
      <c r="C62" s="223" t="s">
        <v>161</v>
      </c>
      <c r="D62" s="222">
        <v>40.060000000000009</v>
      </c>
      <c r="E62" s="222">
        <f>+'B1'!D59</f>
        <v>38.341999999999999</v>
      </c>
      <c r="F62" s="222">
        <f t="shared" si="0"/>
        <v>-1.7180000000000106</v>
      </c>
      <c r="G62" s="222">
        <f t="shared" si="1"/>
        <v>95.711432850723881</v>
      </c>
    </row>
    <row r="63" spans="1:7">
      <c r="A63" s="223" t="s">
        <v>162</v>
      </c>
      <c r="B63" s="220" t="s">
        <v>163</v>
      </c>
      <c r="C63" s="223" t="s">
        <v>164</v>
      </c>
      <c r="D63" s="222">
        <v>35.459999999999994</v>
      </c>
      <c r="E63" s="222">
        <f>+'B1'!D60</f>
        <v>7.0000000000000007E-2</v>
      </c>
      <c r="F63" s="222">
        <f t="shared" si="0"/>
        <v>-35.389999999999993</v>
      </c>
      <c r="G63" s="222">
        <f t="shared" si="1"/>
        <v>0.19740552735476599</v>
      </c>
    </row>
    <row r="64" spans="1:7" s="219" customFormat="1" ht="15.9">
      <c r="A64" s="227">
        <v>3</v>
      </c>
      <c r="B64" s="228" t="s">
        <v>165</v>
      </c>
      <c r="C64" s="227" t="s">
        <v>166</v>
      </c>
      <c r="D64" s="229">
        <v>9347.6603999999988</v>
      </c>
      <c r="E64" s="229">
        <f>+'B1'!D61</f>
        <v>7066.6528000000017</v>
      </c>
      <c r="F64" s="229">
        <f t="shared" si="0"/>
        <v>-2281.0075999999972</v>
      </c>
      <c r="G64" s="229">
        <f t="shared" si="1"/>
        <v>75.598090833509559</v>
      </c>
    </row>
  </sheetData>
  <mergeCells count="9">
    <mergeCell ref="A3:G3"/>
    <mergeCell ref="A4:G4"/>
    <mergeCell ref="A6:A8"/>
    <mergeCell ref="B6:B8"/>
    <mergeCell ref="C6:C8"/>
    <mergeCell ref="D6:D8"/>
    <mergeCell ref="E6:G6"/>
    <mergeCell ref="E7:E8"/>
    <mergeCell ref="F7:G7"/>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XZ403"/>
  <sheetViews>
    <sheetView workbookViewId="0">
      <selection sqref="A1:L1"/>
    </sheetView>
  </sheetViews>
  <sheetFormatPr defaultColWidth="7.08984375" defaultRowHeight="14.4"/>
  <cols>
    <col min="1" max="1" width="5" style="478" customWidth="1"/>
    <col min="2" max="2" width="47.6796875" style="477" customWidth="1"/>
    <col min="3" max="3" width="8.86328125" style="478" customWidth="1"/>
    <col min="4" max="4" width="9.6796875" style="477" customWidth="1"/>
    <col min="5" max="6" width="8.86328125" style="477" hidden="1" customWidth="1"/>
    <col min="7" max="7" width="9.453125" style="477" customWidth="1"/>
    <col min="8" max="8" width="16.08984375" style="610" customWidth="1"/>
    <col min="9" max="9" width="17.2265625" style="478" hidden="1" customWidth="1"/>
    <col min="10" max="10" width="7.54296875" style="477" hidden="1" customWidth="1"/>
    <col min="11" max="11" width="9" style="477" hidden="1" customWidth="1"/>
    <col min="12" max="12" width="42.31640625" style="478" customWidth="1"/>
    <col min="13" max="13" width="25.86328125" style="477" hidden="1" customWidth="1"/>
    <col min="14" max="16384" width="7.08984375" style="477"/>
  </cols>
  <sheetData>
    <row r="1" spans="1:13" ht="15.9">
      <c r="A1" s="1479" t="s">
        <v>1408</v>
      </c>
      <c r="B1" s="1479"/>
      <c r="C1" s="1479"/>
      <c r="D1" s="1479"/>
      <c r="E1" s="1479"/>
      <c r="F1" s="1479"/>
      <c r="G1" s="1479"/>
      <c r="H1" s="1479"/>
      <c r="I1" s="1479"/>
      <c r="J1" s="1479"/>
      <c r="K1" s="1479"/>
      <c r="L1" s="1479"/>
    </row>
    <row r="2" spans="1:13" ht="15">
      <c r="A2" s="1480" t="s">
        <v>0</v>
      </c>
      <c r="B2" s="1481" t="s">
        <v>247</v>
      </c>
      <c r="C2" s="1481" t="s">
        <v>357</v>
      </c>
      <c r="D2" s="1481" t="s">
        <v>358</v>
      </c>
      <c r="E2" s="1481" t="s">
        <v>359</v>
      </c>
      <c r="F2" s="479"/>
      <c r="G2" s="1482" t="s">
        <v>581</v>
      </c>
      <c r="H2" s="1484" t="s">
        <v>361</v>
      </c>
      <c r="I2" s="1481" t="s">
        <v>582</v>
      </c>
      <c r="J2" s="1481"/>
      <c r="K2" s="1482" t="s">
        <v>581</v>
      </c>
      <c r="L2" s="1478" t="s">
        <v>362</v>
      </c>
    </row>
    <row r="3" spans="1:13" ht="30">
      <c r="A3" s="1480"/>
      <c r="B3" s="1481"/>
      <c r="C3" s="1481"/>
      <c r="D3" s="1481"/>
      <c r="E3" s="1481"/>
      <c r="F3" s="480"/>
      <c r="G3" s="1483"/>
      <c r="H3" s="1484"/>
      <c r="I3" s="481" t="s">
        <v>583</v>
      </c>
      <c r="J3" s="481" t="s">
        <v>169</v>
      </c>
      <c r="K3" s="1483"/>
      <c r="L3" s="1478"/>
    </row>
    <row r="4" spans="1:13" ht="15.3">
      <c r="A4" s="482">
        <v>-1</v>
      </c>
      <c r="B4" s="482">
        <v>-2</v>
      </c>
      <c r="C4" s="482">
        <v>-3</v>
      </c>
      <c r="D4" s="482">
        <v>-4</v>
      </c>
      <c r="E4" s="482">
        <v>-5</v>
      </c>
      <c r="F4" s="482"/>
      <c r="G4" s="483">
        <v>-6</v>
      </c>
      <c r="H4" s="483">
        <v>-7</v>
      </c>
      <c r="I4" s="482">
        <v>-9</v>
      </c>
      <c r="J4" s="483">
        <v>-10</v>
      </c>
      <c r="K4" s="482">
        <v>-11</v>
      </c>
      <c r="L4" s="483">
        <v>-8</v>
      </c>
    </row>
    <row r="5" spans="1:13" ht="15">
      <c r="A5" s="611"/>
      <c r="B5" s="611" t="s">
        <v>364</v>
      </c>
      <c r="C5" s="612">
        <v>104</v>
      </c>
      <c r="D5" s="486">
        <v>1458.5748000000003</v>
      </c>
      <c r="E5" s="486" t="e">
        <v>#REF!</v>
      </c>
      <c r="F5" s="486" t="e">
        <v>#REF!</v>
      </c>
      <c r="G5" s="486">
        <v>951.92600000000016</v>
      </c>
      <c r="H5" s="613"/>
      <c r="I5" s="614"/>
      <c r="J5" s="615"/>
      <c r="K5" s="615"/>
      <c r="L5" s="611"/>
    </row>
    <row r="6" spans="1:13" ht="30">
      <c r="A6" s="484" t="s">
        <v>517</v>
      </c>
      <c r="B6" s="417" t="s">
        <v>584</v>
      </c>
      <c r="C6" s="485">
        <v>77</v>
      </c>
      <c r="D6" s="486">
        <v>1387.4192000000003</v>
      </c>
      <c r="E6" s="486" t="e">
        <v>#REF!</v>
      </c>
      <c r="F6" s="486" t="e">
        <v>#REF!</v>
      </c>
      <c r="G6" s="486">
        <v>883.3882000000001</v>
      </c>
      <c r="H6" s="487"/>
      <c r="I6" s="488"/>
      <c r="J6" s="489"/>
      <c r="K6" s="489"/>
      <c r="L6" s="484"/>
    </row>
    <row r="7" spans="1:13" ht="15.3">
      <c r="A7" s="491" t="s">
        <v>180</v>
      </c>
      <c r="B7" s="492" t="s">
        <v>585</v>
      </c>
      <c r="C7" s="493">
        <v>1</v>
      </c>
      <c r="D7" s="494">
        <v>0.6</v>
      </c>
      <c r="E7" s="486"/>
      <c r="F7" s="486"/>
      <c r="G7" s="494">
        <v>0.23</v>
      </c>
      <c r="H7" s="487"/>
      <c r="I7" s="488"/>
      <c r="J7" s="489"/>
      <c r="K7" s="489"/>
      <c r="L7" s="616"/>
    </row>
    <row r="8" spans="1:13" s="503" customFormat="1" ht="30.6">
      <c r="A8" s="496">
        <v>1</v>
      </c>
      <c r="B8" s="497" t="s">
        <v>586</v>
      </c>
      <c r="C8" s="496" t="s">
        <v>98</v>
      </c>
      <c r="D8" s="498">
        <v>0.6</v>
      </c>
      <c r="E8" s="499"/>
      <c r="F8" s="499"/>
      <c r="G8" s="499">
        <v>0.23</v>
      </c>
      <c r="H8" s="500" t="s">
        <v>505</v>
      </c>
      <c r="I8" s="501"/>
      <c r="J8" s="502"/>
      <c r="K8" s="502"/>
      <c r="L8" s="616" t="s">
        <v>587</v>
      </c>
      <c r="M8" s="503" t="s">
        <v>588</v>
      </c>
    </row>
    <row r="9" spans="1:13" ht="15">
      <c r="A9" s="504" t="s">
        <v>183</v>
      </c>
      <c r="B9" s="505" t="s">
        <v>250</v>
      </c>
      <c r="C9" s="506">
        <v>6</v>
      </c>
      <c r="D9" s="486">
        <v>126.13</v>
      </c>
      <c r="E9" s="486"/>
      <c r="F9" s="486"/>
      <c r="G9" s="486">
        <v>43.99</v>
      </c>
      <c r="H9" s="487"/>
      <c r="I9" s="507"/>
      <c r="J9" s="486"/>
      <c r="K9" s="486"/>
      <c r="L9" s="617"/>
    </row>
    <row r="10" spans="1:13" ht="45.9">
      <c r="A10" s="509">
        <v>1</v>
      </c>
      <c r="B10" s="510" t="s">
        <v>589</v>
      </c>
      <c r="C10" s="509" t="s">
        <v>72</v>
      </c>
      <c r="D10" s="511">
        <v>37.53</v>
      </c>
      <c r="E10" s="511">
        <v>27.26</v>
      </c>
      <c r="F10" s="511"/>
      <c r="G10" s="511">
        <v>27.26</v>
      </c>
      <c r="H10" s="512" t="s">
        <v>590</v>
      </c>
      <c r="I10" s="450" t="s">
        <v>591</v>
      </c>
      <c r="J10" s="511"/>
      <c r="K10" s="511">
        <v>27.26</v>
      </c>
      <c r="L10" s="513" t="s">
        <v>592</v>
      </c>
      <c r="M10" s="503" t="s">
        <v>593</v>
      </c>
    </row>
    <row r="11" spans="1:13" ht="30.6">
      <c r="A11" s="509">
        <v>2</v>
      </c>
      <c r="B11" s="514" t="s">
        <v>462</v>
      </c>
      <c r="C11" s="509" t="s">
        <v>72</v>
      </c>
      <c r="D11" s="511">
        <v>0.7</v>
      </c>
      <c r="E11" s="511">
        <v>0.7</v>
      </c>
      <c r="F11" s="511"/>
      <c r="G11" s="511">
        <v>0.7</v>
      </c>
      <c r="H11" s="512" t="s">
        <v>368</v>
      </c>
      <c r="I11" s="450" t="s">
        <v>591</v>
      </c>
      <c r="J11" s="511"/>
      <c r="K11" s="511">
        <v>0.7</v>
      </c>
      <c r="L11" s="513" t="s">
        <v>594</v>
      </c>
    </row>
    <row r="12" spans="1:13" ht="45.9">
      <c r="A12" s="509">
        <v>3</v>
      </c>
      <c r="B12" s="514" t="s">
        <v>595</v>
      </c>
      <c r="C12" s="515" t="s">
        <v>72</v>
      </c>
      <c r="D12" s="511">
        <v>80.5</v>
      </c>
      <c r="E12" s="511">
        <v>15</v>
      </c>
      <c r="F12" s="511"/>
      <c r="G12" s="511">
        <v>15</v>
      </c>
      <c r="H12" s="512" t="s">
        <v>461</v>
      </c>
      <c r="I12" s="450" t="s">
        <v>591</v>
      </c>
      <c r="J12" s="511"/>
      <c r="K12" s="511">
        <v>15</v>
      </c>
      <c r="L12" s="513" t="s">
        <v>523</v>
      </c>
    </row>
    <row r="13" spans="1:13" ht="30.6">
      <c r="A13" s="509">
        <v>4</v>
      </c>
      <c r="B13" s="510" t="s">
        <v>463</v>
      </c>
      <c r="C13" s="509" t="s">
        <v>72</v>
      </c>
      <c r="D13" s="511">
        <v>0.1</v>
      </c>
      <c r="E13" s="511">
        <v>7.0000000000000007E-2</v>
      </c>
      <c r="F13" s="511"/>
      <c r="G13" s="511">
        <v>0.1</v>
      </c>
      <c r="H13" s="512" t="s">
        <v>464</v>
      </c>
      <c r="I13" s="450" t="s">
        <v>591</v>
      </c>
      <c r="J13" s="511"/>
      <c r="K13" s="511">
        <v>7.0000000000000007E-2</v>
      </c>
      <c r="L13" s="513" t="s">
        <v>596</v>
      </c>
    </row>
    <row r="14" spans="1:13" ht="30.6">
      <c r="A14" s="509">
        <v>5</v>
      </c>
      <c r="B14" s="517" t="s">
        <v>465</v>
      </c>
      <c r="C14" s="516" t="s">
        <v>75</v>
      </c>
      <c r="D14" s="518">
        <v>7</v>
      </c>
      <c r="E14" s="511">
        <v>0.73</v>
      </c>
      <c r="F14" s="511"/>
      <c r="G14" s="511">
        <v>0.73</v>
      </c>
      <c r="H14" s="519" t="s">
        <v>368</v>
      </c>
      <c r="I14" s="450" t="s">
        <v>591</v>
      </c>
      <c r="J14" s="511"/>
      <c r="K14" s="511">
        <v>0.73</v>
      </c>
      <c r="L14" s="520"/>
    </row>
    <row r="15" spans="1:13" ht="30.6">
      <c r="A15" s="509">
        <v>6</v>
      </c>
      <c r="B15" s="510" t="s">
        <v>597</v>
      </c>
      <c r="C15" s="509" t="s">
        <v>75</v>
      </c>
      <c r="D15" s="518">
        <v>0.3</v>
      </c>
      <c r="E15" s="511">
        <v>0.2</v>
      </c>
      <c r="F15" s="511"/>
      <c r="G15" s="511">
        <v>0.2</v>
      </c>
      <c r="H15" s="512" t="s">
        <v>537</v>
      </c>
      <c r="I15" s="450" t="s">
        <v>591</v>
      </c>
      <c r="J15" s="511"/>
      <c r="K15" s="511">
        <v>0.2</v>
      </c>
      <c r="L15" s="513" t="s">
        <v>598</v>
      </c>
    </row>
    <row r="16" spans="1:13" ht="15">
      <c r="A16" s="504" t="s">
        <v>183</v>
      </c>
      <c r="B16" s="505" t="s">
        <v>599</v>
      </c>
      <c r="C16" s="506">
        <v>43</v>
      </c>
      <c r="D16" s="521">
        <v>290.89999999999998</v>
      </c>
      <c r="E16" s="521"/>
      <c r="F16" s="521"/>
      <c r="G16" s="521">
        <v>175.11599999999996</v>
      </c>
      <c r="H16" s="487"/>
      <c r="I16" s="522"/>
      <c r="J16" s="521"/>
      <c r="K16" s="521"/>
      <c r="L16" s="508"/>
    </row>
    <row r="17" spans="1:13" ht="56.4">
      <c r="A17" s="515">
        <v>1</v>
      </c>
      <c r="B17" s="514" t="s">
        <v>600</v>
      </c>
      <c r="C17" s="516" t="s">
        <v>106</v>
      </c>
      <c r="D17" s="511">
        <v>14.84</v>
      </c>
      <c r="E17" s="511">
        <v>7.39</v>
      </c>
      <c r="F17" s="511"/>
      <c r="G17" s="511">
        <v>6.76</v>
      </c>
      <c r="H17" s="512" t="s">
        <v>368</v>
      </c>
      <c r="I17" s="450" t="s">
        <v>591</v>
      </c>
      <c r="J17" s="511">
        <v>0.63000000000000012</v>
      </c>
      <c r="K17" s="511">
        <v>6.76</v>
      </c>
      <c r="L17" s="523" t="s">
        <v>601</v>
      </c>
    </row>
    <row r="18" spans="1:13" ht="30.6">
      <c r="A18" s="509">
        <v>2</v>
      </c>
      <c r="B18" s="514" t="s">
        <v>602</v>
      </c>
      <c r="C18" s="524" t="s">
        <v>106</v>
      </c>
      <c r="D18" s="525">
        <v>2.27</v>
      </c>
      <c r="E18" s="511">
        <v>2.27</v>
      </c>
      <c r="F18" s="511"/>
      <c r="G18" s="511">
        <v>2.27</v>
      </c>
      <c r="H18" s="526" t="s">
        <v>505</v>
      </c>
      <c r="I18" s="450" t="s">
        <v>591</v>
      </c>
      <c r="J18" s="511"/>
      <c r="K18" s="511"/>
      <c r="L18" s="527" t="s">
        <v>603</v>
      </c>
    </row>
    <row r="19" spans="1:13" ht="30.6">
      <c r="A19" s="515">
        <v>3</v>
      </c>
      <c r="B19" s="510" t="s">
        <v>373</v>
      </c>
      <c r="C19" s="515" t="s">
        <v>106</v>
      </c>
      <c r="D19" s="499">
        <v>2</v>
      </c>
      <c r="E19" s="511">
        <v>1.65</v>
      </c>
      <c r="F19" s="511"/>
      <c r="G19" s="511">
        <v>0.79999999999999993</v>
      </c>
      <c r="H19" s="526" t="s">
        <v>374</v>
      </c>
      <c r="I19" s="450" t="s">
        <v>591</v>
      </c>
      <c r="J19" s="511">
        <v>0.85</v>
      </c>
      <c r="K19" s="511">
        <v>0.79999999999999993</v>
      </c>
      <c r="L19" s="513" t="s">
        <v>375</v>
      </c>
    </row>
    <row r="20" spans="1:13" ht="30.6">
      <c r="A20" s="509">
        <v>4</v>
      </c>
      <c r="B20" s="399" t="s">
        <v>474</v>
      </c>
      <c r="C20" s="516" t="s">
        <v>98</v>
      </c>
      <c r="D20" s="511">
        <v>0.69</v>
      </c>
      <c r="E20" s="511">
        <v>0.66</v>
      </c>
      <c r="F20" s="511"/>
      <c r="G20" s="511">
        <v>0.66</v>
      </c>
      <c r="H20" s="512" t="s">
        <v>475</v>
      </c>
      <c r="I20" s="450" t="s">
        <v>591</v>
      </c>
      <c r="J20" s="511"/>
      <c r="K20" s="511">
        <v>0.66</v>
      </c>
      <c r="L20" s="528" t="s">
        <v>604</v>
      </c>
    </row>
    <row r="21" spans="1:13" ht="30.6">
      <c r="A21" s="515">
        <v>5</v>
      </c>
      <c r="B21" s="514" t="s">
        <v>378</v>
      </c>
      <c r="C21" s="515" t="s">
        <v>98</v>
      </c>
      <c r="D21" s="511">
        <v>0.15000000000000002</v>
      </c>
      <c r="E21" s="511">
        <v>0.15000000000000002</v>
      </c>
      <c r="F21" s="511"/>
      <c r="G21" s="511">
        <v>0.03</v>
      </c>
      <c r="H21" s="512" t="s">
        <v>379</v>
      </c>
      <c r="I21" s="450" t="s">
        <v>591</v>
      </c>
      <c r="J21" s="511">
        <v>0.12</v>
      </c>
      <c r="K21" s="511">
        <v>0.03</v>
      </c>
      <c r="L21" s="513" t="s">
        <v>605</v>
      </c>
    </row>
    <row r="22" spans="1:13" s="336" customFormat="1" ht="70.5">
      <c r="A22" s="509">
        <v>6</v>
      </c>
      <c r="B22" s="529" t="s">
        <v>606</v>
      </c>
      <c r="C22" s="530" t="s">
        <v>98</v>
      </c>
      <c r="D22" s="511">
        <v>1.1299999999999999</v>
      </c>
      <c r="E22" s="511">
        <v>1</v>
      </c>
      <c r="F22" s="531"/>
      <c r="G22" s="511">
        <v>1</v>
      </c>
      <c r="H22" s="532" t="s">
        <v>404</v>
      </c>
      <c r="I22" s="450" t="s">
        <v>591</v>
      </c>
      <c r="J22" s="421"/>
      <c r="K22" s="533"/>
      <c r="L22" s="513" t="s">
        <v>607</v>
      </c>
      <c r="M22" s="336" t="s">
        <v>608</v>
      </c>
    </row>
    <row r="23" spans="1:13" ht="30.6">
      <c r="A23" s="515">
        <v>7</v>
      </c>
      <c r="B23" s="534" t="s">
        <v>380</v>
      </c>
      <c r="C23" s="535" t="s">
        <v>98</v>
      </c>
      <c r="D23" s="511">
        <v>3.5</v>
      </c>
      <c r="E23" s="511">
        <v>1.19</v>
      </c>
      <c r="F23" s="511"/>
      <c r="G23" s="511">
        <v>1.1499999999999999</v>
      </c>
      <c r="H23" s="512" t="s">
        <v>381</v>
      </c>
      <c r="I23" s="450" t="s">
        <v>591</v>
      </c>
      <c r="J23" s="511">
        <v>0.04</v>
      </c>
      <c r="K23" s="511">
        <v>1.1499999999999999</v>
      </c>
      <c r="L23" s="513" t="s">
        <v>609</v>
      </c>
    </row>
    <row r="24" spans="1:13" ht="30.6">
      <c r="A24" s="509">
        <v>8</v>
      </c>
      <c r="B24" s="534" t="s">
        <v>472</v>
      </c>
      <c r="C24" s="535" t="s">
        <v>98</v>
      </c>
      <c r="D24" s="511">
        <v>0.21</v>
      </c>
      <c r="E24" s="511">
        <v>0.21</v>
      </c>
      <c r="F24" s="511"/>
      <c r="G24" s="511">
        <v>0.21</v>
      </c>
      <c r="H24" s="512" t="s">
        <v>473</v>
      </c>
      <c r="I24" s="450" t="s">
        <v>591</v>
      </c>
      <c r="J24" s="511"/>
      <c r="K24" s="511">
        <v>0.21</v>
      </c>
      <c r="L24" s="513" t="s">
        <v>610</v>
      </c>
    </row>
    <row r="25" spans="1:13" ht="30.6">
      <c r="A25" s="515">
        <v>9</v>
      </c>
      <c r="B25" s="510" t="s">
        <v>611</v>
      </c>
      <c r="C25" s="509" t="s">
        <v>98</v>
      </c>
      <c r="D25" s="511">
        <v>14.73</v>
      </c>
      <c r="E25" s="511">
        <v>3.9</v>
      </c>
      <c r="F25" s="511"/>
      <c r="G25" s="511">
        <v>0.1</v>
      </c>
      <c r="H25" s="526" t="s">
        <v>562</v>
      </c>
      <c r="I25" s="450" t="s">
        <v>612</v>
      </c>
      <c r="J25" s="511"/>
      <c r="K25" s="511">
        <v>3.9</v>
      </c>
      <c r="L25" s="513" t="s">
        <v>613</v>
      </c>
    </row>
    <row r="26" spans="1:13" ht="30.6">
      <c r="A26" s="509">
        <v>10</v>
      </c>
      <c r="B26" s="514" t="s">
        <v>614</v>
      </c>
      <c r="C26" s="515" t="s">
        <v>98</v>
      </c>
      <c r="D26" s="499">
        <v>0.16</v>
      </c>
      <c r="E26" s="511">
        <v>0.16</v>
      </c>
      <c r="F26" s="511"/>
      <c r="G26" s="511">
        <v>0.16</v>
      </c>
      <c r="H26" s="526" t="s">
        <v>615</v>
      </c>
      <c r="I26" s="450" t="s">
        <v>591</v>
      </c>
      <c r="J26" s="511"/>
      <c r="K26" s="511">
        <v>0.16</v>
      </c>
      <c r="L26" s="513" t="s">
        <v>616</v>
      </c>
    </row>
    <row r="27" spans="1:13" ht="45.9">
      <c r="A27" s="515">
        <v>11</v>
      </c>
      <c r="B27" s="514" t="s">
        <v>617</v>
      </c>
      <c r="C27" s="515" t="s">
        <v>618</v>
      </c>
      <c r="D27" s="536">
        <v>14</v>
      </c>
      <c r="E27" s="511">
        <v>14</v>
      </c>
      <c r="F27" s="511"/>
      <c r="G27" s="511">
        <v>14</v>
      </c>
      <c r="H27" s="526" t="s">
        <v>619</v>
      </c>
      <c r="I27" s="450" t="s">
        <v>591</v>
      </c>
      <c r="J27" s="511"/>
      <c r="K27" s="511">
        <v>14</v>
      </c>
      <c r="L27" s="513" t="s">
        <v>620</v>
      </c>
    </row>
    <row r="28" spans="1:13" ht="45.9">
      <c r="A28" s="509">
        <v>12</v>
      </c>
      <c r="B28" s="514" t="s">
        <v>621</v>
      </c>
      <c r="C28" s="515" t="s">
        <v>618</v>
      </c>
      <c r="D28" s="536">
        <v>7.25</v>
      </c>
      <c r="E28" s="511"/>
      <c r="F28" s="511"/>
      <c r="G28" s="511">
        <v>0.11599999999999999</v>
      </c>
      <c r="H28" s="526" t="s">
        <v>622</v>
      </c>
      <c r="I28" s="450"/>
      <c r="J28" s="511"/>
      <c r="K28" s="511"/>
      <c r="L28" s="513" t="s">
        <v>623</v>
      </c>
    </row>
    <row r="29" spans="1:13" ht="15.3">
      <c r="A29" s="538"/>
      <c r="B29" s="539"/>
      <c r="C29" s="540"/>
      <c r="D29" s="541"/>
      <c r="E29" s="542"/>
      <c r="F29" s="542"/>
      <c r="G29" s="542">
        <v>0.10199999999999999</v>
      </c>
      <c r="H29" s="543" t="s">
        <v>532</v>
      </c>
      <c r="I29" s="450"/>
      <c r="J29" s="511"/>
      <c r="K29" s="511"/>
      <c r="L29" s="513"/>
    </row>
    <row r="30" spans="1:13" ht="15.3">
      <c r="A30" s="538"/>
      <c r="B30" s="539"/>
      <c r="C30" s="540"/>
      <c r="D30" s="541"/>
      <c r="E30" s="542"/>
      <c r="F30" s="542"/>
      <c r="G30" s="542">
        <v>1.4E-2</v>
      </c>
      <c r="H30" s="543" t="s">
        <v>624</v>
      </c>
      <c r="I30" s="450"/>
      <c r="J30" s="511"/>
      <c r="K30" s="511"/>
      <c r="L30" s="513"/>
    </row>
    <row r="31" spans="1:13" ht="30.6">
      <c r="A31" s="515">
        <v>13</v>
      </c>
      <c r="B31" s="514" t="s">
        <v>478</v>
      </c>
      <c r="C31" s="515" t="s">
        <v>98</v>
      </c>
      <c r="D31" s="499">
        <v>23.75</v>
      </c>
      <c r="E31" s="511">
        <v>23.75</v>
      </c>
      <c r="F31" s="511"/>
      <c r="G31" s="511">
        <v>23.75</v>
      </c>
      <c r="H31" s="526" t="s">
        <v>368</v>
      </c>
      <c r="I31" s="450" t="s">
        <v>591</v>
      </c>
      <c r="J31" s="511"/>
      <c r="K31" s="511">
        <v>23.75</v>
      </c>
      <c r="L31" s="513" t="s">
        <v>850</v>
      </c>
    </row>
    <row r="32" spans="1:13" ht="42.3">
      <c r="A32" s="509">
        <v>14</v>
      </c>
      <c r="B32" s="514" t="s">
        <v>626</v>
      </c>
      <c r="C32" s="546" t="s">
        <v>98</v>
      </c>
      <c r="D32" s="511">
        <v>2.96</v>
      </c>
      <c r="E32" s="511">
        <v>2.96</v>
      </c>
      <c r="F32" s="511"/>
      <c r="G32" s="511">
        <v>2.96</v>
      </c>
      <c r="H32" s="526" t="s">
        <v>627</v>
      </c>
      <c r="I32" s="450" t="s">
        <v>591</v>
      </c>
      <c r="J32" s="511"/>
      <c r="K32" s="511">
        <v>1.85</v>
      </c>
      <c r="L32" s="513" t="s">
        <v>628</v>
      </c>
    </row>
    <row r="33" spans="1:13" ht="56.4">
      <c r="A33" s="515">
        <v>15</v>
      </c>
      <c r="B33" s="514" t="s">
        <v>629</v>
      </c>
      <c r="C33" s="546" t="s">
        <v>98</v>
      </c>
      <c r="D33" s="547">
        <v>1.48</v>
      </c>
      <c r="E33" s="511">
        <v>1.48</v>
      </c>
      <c r="F33" s="511"/>
      <c r="G33" s="511">
        <v>1.48</v>
      </c>
      <c r="H33" s="526" t="s">
        <v>368</v>
      </c>
      <c r="I33" s="450" t="s">
        <v>591</v>
      </c>
      <c r="J33" s="511"/>
      <c r="K33" s="511">
        <v>1.48</v>
      </c>
      <c r="L33" s="513" t="s">
        <v>630</v>
      </c>
    </row>
    <row r="34" spans="1:13" ht="28.2">
      <c r="A34" s="509">
        <v>16</v>
      </c>
      <c r="B34" s="514" t="s">
        <v>479</v>
      </c>
      <c r="C34" s="546" t="s">
        <v>98</v>
      </c>
      <c r="D34" s="547">
        <v>1.65</v>
      </c>
      <c r="E34" s="511"/>
      <c r="F34" s="511"/>
      <c r="G34" s="511">
        <v>0.38</v>
      </c>
      <c r="H34" s="526" t="s">
        <v>368</v>
      </c>
      <c r="I34" s="450"/>
      <c r="J34" s="511"/>
      <c r="K34" s="511"/>
      <c r="L34" s="513" t="s">
        <v>631</v>
      </c>
    </row>
    <row r="35" spans="1:13" ht="56.4">
      <c r="A35" s="515">
        <v>17</v>
      </c>
      <c r="B35" s="548" t="s">
        <v>476</v>
      </c>
      <c r="C35" s="516" t="s">
        <v>98</v>
      </c>
      <c r="D35" s="511">
        <v>7.2</v>
      </c>
      <c r="E35" s="511">
        <v>7.2</v>
      </c>
      <c r="F35" s="511"/>
      <c r="G35" s="511">
        <v>7.2</v>
      </c>
      <c r="H35" s="512" t="s">
        <v>477</v>
      </c>
      <c r="I35" s="450" t="s">
        <v>591</v>
      </c>
      <c r="J35" s="511"/>
      <c r="K35" s="511">
        <v>7.2</v>
      </c>
      <c r="L35" s="513" t="s">
        <v>632</v>
      </c>
    </row>
    <row r="36" spans="1:13" ht="84.6">
      <c r="A36" s="509">
        <v>18</v>
      </c>
      <c r="B36" s="514" t="s">
        <v>633</v>
      </c>
      <c r="C36" s="515" t="s">
        <v>98</v>
      </c>
      <c r="D36" s="499">
        <v>1.2</v>
      </c>
      <c r="E36" s="499">
        <v>1.2</v>
      </c>
      <c r="F36" s="499"/>
      <c r="G36" s="511">
        <v>1.2</v>
      </c>
      <c r="H36" s="526" t="s">
        <v>634</v>
      </c>
      <c r="I36" s="450" t="s">
        <v>591</v>
      </c>
      <c r="J36" s="499"/>
      <c r="K36" s="511">
        <v>1.2</v>
      </c>
      <c r="L36" s="513" t="s">
        <v>635</v>
      </c>
    </row>
    <row r="37" spans="1:13" ht="56.4">
      <c r="A37" s="515">
        <v>19</v>
      </c>
      <c r="B37" s="549" t="s">
        <v>636</v>
      </c>
      <c r="C37" s="524" t="s">
        <v>98</v>
      </c>
      <c r="D37" s="525">
        <v>1.27</v>
      </c>
      <c r="E37" s="525">
        <v>1.27</v>
      </c>
      <c r="F37" s="525"/>
      <c r="G37" s="525">
        <v>1.27</v>
      </c>
      <c r="H37" s="526" t="s">
        <v>637</v>
      </c>
      <c r="I37" s="450" t="s">
        <v>591</v>
      </c>
      <c r="J37" s="525"/>
      <c r="K37" s="525">
        <v>1.27</v>
      </c>
      <c r="L37" s="527" t="s">
        <v>638</v>
      </c>
    </row>
    <row r="38" spans="1:13" ht="70.5">
      <c r="A38" s="509">
        <v>20</v>
      </c>
      <c r="B38" s="549" t="s">
        <v>639</v>
      </c>
      <c r="C38" s="524" t="s">
        <v>98</v>
      </c>
      <c r="D38" s="525">
        <v>0.9</v>
      </c>
      <c r="E38" s="525">
        <v>0.5</v>
      </c>
      <c r="F38" s="525"/>
      <c r="G38" s="525">
        <v>0.9</v>
      </c>
      <c r="H38" s="526" t="s">
        <v>445</v>
      </c>
      <c r="I38" s="450" t="s">
        <v>591</v>
      </c>
      <c r="J38" s="525"/>
      <c r="K38" s="525">
        <v>0.5</v>
      </c>
      <c r="L38" s="527" t="s">
        <v>640</v>
      </c>
    </row>
    <row r="39" spans="1:13" ht="42.3">
      <c r="A39" s="515">
        <v>21</v>
      </c>
      <c r="B39" s="514" t="s">
        <v>641</v>
      </c>
      <c r="C39" s="515" t="s">
        <v>98</v>
      </c>
      <c r="D39" s="511">
        <v>0.14000000000000001</v>
      </c>
      <c r="E39" s="511">
        <v>0.15</v>
      </c>
      <c r="F39" s="511"/>
      <c r="G39" s="511">
        <v>0.14000000000000001</v>
      </c>
      <c r="H39" s="526" t="s">
        <v>449</v>
      </c>
      <c r="I39" s="450" t="s">
        <v>591</v>
      </c>
      <c r="J39" s="511"/>
      <c r="K39" s="511">
        <v>0.14000000000000001</v>
      </c>
      <c r="L39" s="513" t="s">
        <v>642</v>
      </c>
    </row>
    <row r="40" spans="1:13" ht="30.6">
      <c r="A40" s="509">
        <v>22</v>
      </c>
      <c r="B40" s="514" t="s">
        <v>643</v>
      </c>
      <c r="C40" s="515" t="s">
        <v>98</v>
      </c>
      <c r="D40" s="536">
        <v>0.63</v>
      </c>
      <c r="E40" s="511">
        <v>0.63</v>
      </c>
      <c r="F40" s="511">
        <v>0.63</v>
      </c>
      <c r="G40" s="511">
        <v>0.63</v>
      </c>
      <c r="H40" s="526" t="s">
        <v>644</v>
      </c>
      <c r="I40" s="450"/>
      <c r="J40" s="511"/>
      <c r="K40" s="511" t="s">
        <v>644</v>
      </c>
      <c r="L40" s="513" t="s">
        <v>645</v>
      </c>
    </row>
    <row r="41" spans="1:13" ht="30.6">
      <c r="A41" s="515">
        <v>23</v>
      </c>
      <c r="B41" s="514" t="s">
        <v>646</v>
      </c>
      <c r="C41" s="515" t="s">
        <v>98</v>
      </c>
      <c r="D41" s="536">
        <v>2.7</v>
      </c>
      <c r="E41" s="511"/>
      <c r="F41" s="511"/>
      <c r="G41" s="536">
        <v>2.7</v>
      </c>
      <c r="H41" s="526" t="s">
        <v>411</v>
      </c>
      <c r="I41" s="450"/>
      <c r="J41" s="511"/>
      <c r="K41" s="511"/>
      <c r="L41" s="513" t="s">
        <v>409</v>
      </c>
      <c r="M41" s="503" t="s">
        <v>608</v>
      </c>
    </row>
    <row r="42" spans="1:13" ht="45.9">
      <c r="A42" s="509">
        <v>24</v>
      </c>
      <c r="B42" s="550" t="s">
        <v>387</v>
      </c>
      <c r="C42" s="551" t="s">
        <v>98</v>
      </c>
      <c r="D42" s="552">
        <v>47.169999999999995</v>
      </c>
      <c r="E42" s="511"/>
      <c r="F42" s="511"/>
      <c r="G42" s="511">
        <v>27.8</v>
      </c>
      <c r="H42" s="553" t="s">
        <v>468</v>
      </c>
      <c r="I42" s="450"/>
      <c r="J42" s="511"/>
      <c r="K42" s="511"/>
      <c r="L42" s="513" t="s">
        <v>650</v>
      </c>
      <c r="M42" s="503" t="s">
        <v>608</v>
      </c>
    </row>
    <row r="43" spans="1:13" ht="45.9">
      <c r="A43" s="554"/>
      <c r="B43" s="555" t="s">
        <v>469</v>
      </c>
      <c r="C43" s="551" t="s">
        <v>98</v>
      </c>
      <c r="D43" s="556">
        <v>27.8</v>
      </c>
      <c r="E43" s="511"/>
      <c r="F43" s="511"/>
      <c r="G43" s="556">
        <v>27.8</v>
      </c>
      <c r="H43" s="557" t="s">
        <v>468</v>
      </c>
      <c r="I43" s="450"/>
      <c r="J43" s="511"/>
      <c r="K43" s="511"/>
      <c r="L43" s="513"/>
    </row>
    <row r="44" spans="1:13" ht="30.6">
      <c r="A44" s="530">
        <v>25</v>
      </c>
      <c r="B44" s="529" t="s">
        <v>470</v>
      </c>
      <c r="C44" s="530" t="s">
        <v>98</v>
      </c>
      <c r="D44" s="511">
        <v>0.35</v>
      </c>
      <c r="E44" s="511"/>
      <c r="F44" s="511"/>
      <c r="G44" s="511">
        <v>0.35</v>
      </c>
      <c r="H44" s="532" t="s">
        <v>471</v>
      </c>
      <c r="I44" s="450"/>
      <c r="J44" s="511"/>
      <c r="K44" s="511"/>
      <c r="L44" s="513" t="s">
        <v>613</v>
      </c>
      <c r="M44" s="503" t="s">
        <v>608</v>
      </c>
    </row>
    <row r="45" spans="1:13" ht="30.6">
      <c r="A45" s="530">
        <v>26</v>
      </c>
      <c r="B45" s="510" t="s">
        <v>480</v>
      </c>
      <c r="C45" s="509" t="s">
        <v>100</v>
      </c>
      <c r="D45" s="502">
        <v>71.5</v>
      </c>
      <c r="E45" s="511">
        <v>21.450000000000003</v>
      </c>
      <c r="F45" s="511"/>
      <c r="G45" s="511">
        <v>21.450000000000003</v>
      </c>
      <c r="H45" s="526" t="s">
        <v>464</v>
      </c>
      <c r="I45" s="450" t="s">
        <v>591</v>
      </c>
      <c r="J45" s="511"/>
      <c r="K45" s="511">
        <v>21.450000000000003</v>
      </c>
      <c r="L45" s="513" t="s">
        <v>651</v>
      </c>
    </row>
    <row r="46" spans="1:13" ht="45.9">
      <c r="A46" s="530">
        <v>27</v>
      </c>
      <c r="B46" s="510" t="s">
        <v>652</v>
      </c>
      <c r="C46" s="516" t="s">
        <v>100</v>
      </c>
      <c r="D46" s="511">
        <v>12.03</v>
      </c>
      <c r="E46" s="511">
        <v>6.76</v>
      </c>
      <c r="F46" s="511"/>
      <c r="G46" s="511">
        <v>6.76</v>
      </c>
      <c r="H46" s="519" t="s">
        <v>653</v>
      </c>
      <c r="I46" s="450" t="s">
        <v>591</v>
      </c>
      <c r="J46" s="511"/>
      <c r="K46" s="511">
        <v>6.76</v>
      </c>
      <c r="L46" s="545" t="s">
        <v>654</v>
      </c>
    </row>
    <row r="47" spans="1:13" ht="42.3">
      <c r="A47" s="530">
        <v>28</v>
      </c>
      <c r="B47" s="514" t="s">
        <v>481</v>
      </c>
      <c r="C47" s="515" t="s">
        <v>100</v>
      </c>
      <c r="D47" s="511">
        <v>4.29</v>
      </c>
      <c r="E47" s="511">
        <v>3.07</v>
      </c>
      <c r="F47" s="511"/>
      <c r="G47" s="511">
        <v>4.29</v>
      </c>
      <c r="H47" s="526" t="s">
        <v>371</v>
      </c>
      <c r="I47" s="450" t="s">
        <v>591</v>
      </c>
      <c r="J47" s="511"/>
      <c r="K47" s="511">
        <v>4.29</v>
      </c>
      <c r="L47" s="513" t="s">
        <v>655</v>
      </c>
    </row>
    <row r="48" spans="1:13" ht="56.4">
      <c r="A48" s="530">
        <v>29</v>
      </c>
      <c r="B48" s="514" t="s">
        <v>656</v>
      </c>
      <c r="C48" s="515" t="s">
        <v>100</v>
      </c>
      <c r="D48" s="499">
        <v>0.82</v>
      </c>
      <c r="E48" s="499">
        <v>0.52</v>
      </c>
      <c r="F48" s="499"/>
      <c r="G48" s="499">
        <v>0.82</v>
      </c>
      <c r="H48" s="526" t="s">
        <v>368</v>
      </c>
      <c r="I48" s="450" t="s">
        <v>591</v>
      </c>
      <c r="J48" s="499"/>
      <c r="K48" s="511">
        <v>0.52</v>
      </c>
      <c r="L48" s="513" t="s">
        <v>657</v>
      </c>
      <c r="M48" s="558" t="s">
        <v>658</v>
      </c>
    </row>
    <row r="49" spans="1:13" ht="28.2">
      <c r="A49" s="530">
        <v>30</v>
      </c>
      <c r="B49" s="514" t="s">
        <v>659</v>
      </c>
      <c r="C49" s="515" t="s">
        <v>100</v>
      </c>
      <c r="D49" s="499">
        <v>0.3</v>
      </c>
      <c r="E49" s="499">
        <v>0.24</v>
      </c>
      <c r="F49" s="499">
        <v>0.24</v>
      </c>
      <c r="G49" s="499">
        <v>0.24</v>
      </c>
      <c r="H49" s="526" t="s">
        <v>377</v>
      </c>
      <c r="I49" s="450"/>
      <c r="J49" s="499"/>
      <c r="K49" s="511"/>
      <c r="L49" s="513" t="s">
        <v>375</v>
      </c>
      <c r="M49" s="503" t="s">
        <v>608</v>
      </c>
    </row>
    <row r="50" spans="1:13" ht="56.4">
      <c r="A50" s="530">
        <v>31</v>
      </c>
      <c r="B50" s="514" t="s">
        <v>660</v>
      </c>
      <c r="C50" s="515" t="s">
        <v>100</v>
      </c>
      <c r="D50" s="499">
        <v>0.2</v>
      </c>
      <c r="E50" s="499">
        <v>0.2</v>
      </c>
      <c r="F50" s="499"/>
      <c r="G50" s="511">
        <v>0.2</v>
      </c>
      <c r="H50" s="526" t="s">
        <v>661</v>
      </c>
      <c r="I50" s="450" t="s">
        <v>591</v>
      </c>
      <c r="J50" s="499"/>
      <c r="K50" s="511">
        <v>0.2</v>
      </c>
      <c r="L50" s="513" t="s">
        <v>662</v>
      </c>
    </row>
    <row r="51" spans="1:13" ht="42.3">
      <c r="A51" s="530">
        <v>32</v>
      </c>
      <c r="B51" s="497" t="s">
        <v>663</v>
      </c>
      <c r="C51" s="496" t="s">
        <v>100</v>
      </c>
      <c r="D51" s="559">
        <v>2.63</v>
      </c>
      <c r="E51" s="559">
        <v>2.63</v>
      </c>
      <c r="F51" s="559">
        <v>2.63</v>
      </c>
      <c r="G51" s="560">
        <v>2.63</v>
      </c>
      <c r="H51" s="561" t="s">
        <v>505</v>
      </c>
      <c r="I51" s="501"/>
      <c r="J51" s="499"/>
      <c r="K51" s="511"/>
      <c r="L51" s="513" t="s">
        <v>664</v>
      </c>
    </row>
    <row r="52" spans="1:13" ht="56.4">
      <c r="A52" s="530">
        <v>33</v>
      </c>
      <c r="B52" s="549" t="s">
        <v>665</v>
      </c>
      <c r="C52" s="524" t="s">
        <v>100</v>
      </c>
      <c r="D52" s="525">
        <v>7.4</v>
      </c>
      <c r="E52" s="525">
        <v>7.4</v>
      </c>
      <c r="F52" s="525"/>
      <c r="G52" s="525">
        <v>7.4</v>
      </c>
      <c r="H52" s="526" t="s">
        <v>666</v>
      </c>
      <c r="I52" s="450" t="s">
        <v>591</v>
      </c>
      <c r="J52" s="525"/>
      <c r="K52" s="525">
        <v>7.4</v>
      </c>
      <c r="L52" s="527" t="s">
        <v>667</v>
      </c>
    </row>
    <row r="53" spans="1:13" ht="30.6">
      <c r="A53" s="530">
        <v>34</v>
      </c>
      <c r="B53" s="514" t="s">
        <v>506</v>
      </c>
      <c r="C53" s="515" t="s">
        <v>110</v>
      </c>
      <c r="D53" s="511">
        <v>0.21</v>
      </c>
      <c r="E53" s="562">
        <v>0.21</v>
      </c>
      <c r="F53" s="562"/>
      <c r="G53" s="511">
        <v>0.21</v>
      </c>
      <c r="H53" s="512" t="s">
        <v>464</v>
      </c>
      <c r="I53" s="563" t="s">
        <v>591</v>
      </c>
      <c r="J53" s="562"/>
      <c r="K53" s="511">
        <v>0.21</v>
      </c>
      <c r="L53" s="545" t="s">
        <v>668</v>
      </c>
    </row>
    <row r="54" spans="1:13" ht="30.6">
      <c r="A54" s="530">
        <v>35</v>
      </c>
      <c r="B54" s="510" t="s">
        <v>669</v>
      </c>
      <c r="C54" s="516" t="s">
        <v>118</v>
      </c>
      <c r="D54" s="511">
        <v>3.5</v>
      </c>
      <c r="E54" s="511">
        <v>1.82</v>
      </c>
      <c r="F54" s="511"/>
      <c r="G54" s="511">
        <v>1.82</v>
      </c>
      <c r="H54" s="512" t="s">
        <v>670</v>
      </c>
      <c r="I54" s="450" t="s">
        <v>591</v>
      </c>
      <c r="J54" s="511"/>
      <c r="K54" s="511">
        <v>1.82</v>
      </c>
      <c r="L54" s="545"/>
    </row>
    <row r="55" spans="1:13" ht="30.6">
      <c r="A55" s="530">
        <v>36</v>
      </c>
      <c r="B55" s="514" t="s">
        <v>671</v>
      </c>
      <c r="C55" s="515" t="s">
        <v>118</v>
      </c>
      <c r="D55" s="499">
        <v>5.55</v>
      </c>
      <c r="E55" s="499">
        <v>5.55</v>
      </c>
      <c r="F55" s="499"/>
      <c r="G55" s="511">
        <v>8.81</v>
      </c>
      <c r="H55" s="526" t="s">
        <v>505</v>
      </c>
      <c r="I55" s="450" t="s">
        <v>591</v>
      </c>
      <c r="J55" s="499"/>
      <c r="K55" s="511">
        <v>8.81</v>
      </c>
      <c r="L55" s="513" t="s">
        <v>672</v>
      </c>
    </row>
    <row r="56" spans="1:13" ht="30.6">
      <c r="A56" s="530">
        <v>37</v>
      </c>
      <c r="B56" s="564" t="s">
        <v>673</v>
      </c>
      <c r="C56" s="515" t="s">
        <v>143</v>
      </c>
      <c r="D56" s="511">
        <v>13.45</v>
      </c>
      <c r="E56" s="511">
        <v>7.65</v>
      </c>
      <c r="F56" s="511"/>
      <c r="G56" s="511">
        <v>7.65</v>
      </c>
      <c r="H56" s="512" t="s">
        <v>674</v>
      </c>
      <c r="I56" s="450" t="s">
        <v>591</v>
      </c>
      <c r="J56" s="511"/>
      <c r="K56" s="511">
        <v>7.65</v>
      </c>
      <c r="L56" s="565" t="s">
        <v>675</v>
      </c>
    </row>
    <row r="57" spans="1:13" ht="30.6">
      <c r="A57" s="530">
        <v>38</v>
      </c>
      <c r="B57" s="399" t="s">
        <v>484</v>
      </c>
      <c r="C57" s="515" t="s">
        <v>140</v>
      </c>
      <c r="D57" s="511">
        <v>9.6999999999999993</v>
      </c>
      <c r="E57" s="511">
        <v>9.6999999999999993</v>
      </c>
      <c r="F57" s="511"/>
      <c r="G57" s="511">
        <v>9.6999999999999993</v>
      </c>
      <c r="H57" s="512" t="s">
        <v>400</v>
      </c>
      <c r="I57" s="450" t="s">
        <v>591</v>
      </c>
      <c r="J57" s="511"/>
      <c r="K57" s="511">
        <v>9.6999999999999993</v>
      </c>
      <c r="L57" s="565" t="s">
        <v>676</v>
      </c>
    </row>
    <row r="58" spans="1:13" ht="98.7">
      <c r="A58" s="530">
        <v>39</v>
      </c>
      <c r="B58" s="514" t="s">
        <v>483</v>
      </c>
      <c r="C58" s="515" t="s">
        <v>146</v>
      </c>
      <c r="D58" s="566">
        <v>0.73</v>
      </c>
      <c r="E58" s="511">
        <v>0.73</v>
      </c>
      <c r="F58" s="511"/>
      <c r="G58" s="511">
        <v>0.73</v>
      </c>
      <c r="H58" s="512" t="s">
        <v>383</v>
      </c>
      <c r="I58" s="450" t="s">
        <v>591</v>
      </c>
      <c r="J58" s="511"/>
      <c r="K58" s="511">
        <v>0.73</v>
      </c>
      <c r="L58" s="513" t="s">
        <v>677</v>
      </c>
    </row>
    <row r="59" spans="1:13" ht="30.6">
      <c r="A59" s="530">
        <v>40</v>
      </c>
      <c r="B59" s="567" t="s">
        <v>678</v>
      </c>
      <c r="C59" s="568" t="s">
        <v>146</v>
      </c>
      <c r="D59" s="511">
        <v>0.3</v>
      </c>
      <c r="E59" s="511"/>
      <c r="F59" s="511"/>
      <c r="G59" s="511">
        <v>0.3</v>
      </c>
      <c r="H59" s="532" t="s">
        <v>438</v>
      </c>
      <c r="I59" s="450"/>
      <c r="J59" s="511"/>
      <c r="K59" s="511"/>
      <c r="L59" s="513" t="s">
        <v>679</v>
      </c>
      <c r="M59" s="503" t="s">
        <v>608</v>
      </c>
    </row>
    <row r="60" spans="1:13" ht="30.6">
      <c r="A60" s="530">
        <v>41</v>
      </c>
      <c r="B60" s="569" t="s">
        <v>485</v>
      </c>
      <c r="C60" s="515" t="s">
        <v>122</v>
      </c>
      <c r="D60" s="499">
        <v>3.1</v>
      </c>
      <c r="E60" s="511">
        <v>2.08</v>
      </c>
      <c r="F60" s="511"/>
      <c r="G60" s="511">
        <v>2.08</v>
      </c>
      <c r="H60" s="526" t="s">
        <v>374</v>
      </c>
      <c r="I60" s="450" t="s">
        <v>591</v>
      </c>
      <c r="J60" s="511"/>
      <c r="K60" s="511">
        <v>2.08</v>
      </c>
      <c r="L60" s="513" t="s">
        <v>375</v>
      </c>
    </row>
    <row r="61" spans="1:13" ht="30.6">
      <c r="A61" s="530">
        <v>42</v>
      </c>
      <c r="B61" s="514" t="s">
        <v>486</v>
      </c>
      <c r="C61" s="515" t="s">
        <v>164</v>
      </c>
      <c r="D61" s="570">
        <v>2.76</v>
      </c>
      <c r="E61" s="511">
        <v>1.9099999999999997</v>
      </c>
      <c r="F61" s="511"/>
      <c r="G61" s="511">
        <v>1.9099999999999997</v>
      </c>
      <c r="H61" s="526" t="s">
        <v>368</v>
      </c>
      <c r="I61" s="450" t="s">
        <v>591</v>
      </c>
      <c r="J61" s="511"/>
      <c r="K61" s="511">
        <v>1.9099999999999997</v>
      </c>
      <c r="L61" s="513" t="s">
        <v>680</v>
      </c>
    </row>
    <row r="62" spans="1:13" ht="30.6">
      <c r="A62" s="530">
        <v>43</v>
      </c>
      <c r="B62" s="514" t="s">
        <v>487</v>
      </c>
      <c r="C62" s="515" t="s">
        <v>164</v>
      </c>
      <c r="D62" s="570">
        <v>0.1</v>
      </c>
      <c r="E62" s="511">
        <v>0.2</v>
      </c>
      <c r="F62" s="511"/>
      <c r="G62" s="511">
        <v>0.1</v>
      </c>
      <c r="H62" s="526" t="s">
        <v>473</v>
      </c>
      <c r="I62" s="450" t="s">
        <v>591</v>
      </c>
      <c r="J62" s="511"/>
      <c r="K62" s="511">
        <v>0.1</v>
      </c>
      <c r="L62" s="513" t="s">
        <v>681</v>
      </c>
    </row>
    <row r="63" spans="1:13" ht="15">
      <c r="A63" s="504" t="s">
        <v>417</v>
      </c>
      <c r="B63" s="505" t="s">
        <v>488</v>
      </c>
      <c r="C63" s="506">
        <v>28</v>
      </c>
      <c r="D63" s="521">
        <v>970.38920000000019</v>
      </c>
      <c r="E63" s="521"/>
      <c r="F63" s="521"/>
      <c r="G63" s="521">
        <v>664.2822000000001</v>
      </c>
      <c r="H63" s="487"/>
      <c r="I63" s="522"/>
      <c r="J63" s="521"/>
      <c r="K63" s="521"/>
      <c r="L63" s="508"/>
    </row>
    <row r="64" spans="1:13" ht="30.6">
      <c r="A64" s="509">
        <v>1</v>
      </c>
      <c r="B64" s="514" t="s">
        <v>490</v>
      </c>
      <c r="C64" s="516" t="s">
        <v>143</v>
      </c>
      <c r="D64" s="502">
        <v>30.099600000000002</v>
      </c>
      <c r="E64" s="511">
        <v>9.0300000000000011</v>
      </c>
      <c r="F64" s="511"/>
      <c r="G64" s="511">
        <v>9.0300000000000011</v>
      </c>
      <c r="H64" s="519" t="s">
        <v>423</v>
      </c>
      <c r="I64" s="450" t="s">
        <v>591</v>
      </c>
      <c r="J64" s="511"/>
      <c r="K64" s="511">
        <v>9.0300000000000011</v>
      </c>
      <c r="L64" s="545" t="s">
        <v>631</v>
      </c>
    </row>
    <row r="65" spans="1:13" ht="30.6">
      <c r="A65" s="515">
        <v>2</v>
      </c>
      <c r="B65" s="514" t="s">
        <v>682</v>
      </c>
      <c r="C65" s="516" t="s">
        <v>143</v>
      </c>
      <c r="D65" s="502">
        <v>12.6</v>
      </c>
      <c r="E65" s="502">
        <v>0.01</v>
      </c>
      <c r="F65" s="502"/>
      <c r="G65" s="511">
        <v>0.01</v>
      </c>
      <c r="H65" s="519" t="s">
        <v>423</v>
      </c>
      <c r="I65" s="450" t="s">
        <v>591</v>
      </c>
      <c r="J65" s="502"/>
      <c r="K65" s="511">
        <v>0.01</v>
      </c>
      <c r="L65" s="545" t="s">
        <v>631</v>
      </c>
    </row>
    <row r="66" spans="1:13" ht="30.6">
      <c r="A66" s="509">
        <v>3</v>
      </c>
      <c r="B66" s="510" t="s">
        <v>491</v>
      </c>
      <c r="C66" s="516" t="s">
        <v>143</v>
      </c>
      <c r="D66" s="511">
        <v>39.53</v>
      </c>
      <c r="E66" s="511">
        <v>15</v>
      </c>
      <c r="F66" s="511"/>
      <c r="G66" s="511">
        <v>15</v>
      </c>
      <c r="H66" s="512" t="s">
        <v>400</v>
      </c>
      <c r="I66" s="450" t="s">
        <v>591</v>
      </c>
      <c r="J66" s="511">
        <v>7.72</v>
      </c>
      <c r="K66" s="511">
        <v>31.810000000000002</v>
      </c>
      <c r="L66" s="545" t="s">
        <v>631</v>
      </c>
    </row>
    <row r="67" spans="1:13" ht="30.6">
      <c r="A67" s="515">
        <v>4</v>
      </c>
      <c r="B67" s="564" t="s">
        <v>492</v>
      </c>
      <c r="C67" s="515" t="s">
        <v>143</v>
      </c>
      <c r="D67" s="511">
        <v>50.5</v>
      </c>
      <c r="E67" s="511">
        <v>15</v>
      </c>
      <c r="F67" s="511"/>
      <c r="G67" s="511">
        <v>15</v>
      </c>
      <c r="H67" s="512" t="s">
        <v>400</v>
      </c>
      <c r="I67" s="450" t="s">
        <v>591</v>
      </c>
      <c r="J67" s="511"/>
      <c r="K67" s="511">
        <v>15</v>
      </c>
      <c r="L67" s="565" t="s">
        <v>654</v>
      </c>
    </row>
    <row r="68" spans="1:13" ht="30.6">
      <c r="A68" s="509">
        <v>5</v>
      </c>
      <c r="B68" s="514" t="s">
        <v>684</v>
      </c>
      <c r="C68" s="516" t="s">
        <v>143</v>
      </c>
      <c r="D68" s="511">
        <v>6.9986000000000006</v>
      </c>
      <c r="E68" s="511">
        <v>6.9986000000000006</v>
      </c>
      <c r="F68" s="511"/>
      <c r="G68" s="511">
        <v>6.9986000000000006</v>
      </c>
      <c r="H68" s="512" t="s">
        <v>495</v>
      </c>
      <c r="I68" s="450" t="s">
        <v>591</v>
      </c>
      <c r="J68" s="511"/>
      <c r="K68" s="511">
        <v>6.9986000000000006</v>
      </c>
      <c r="L68" s="545" t="s">
        <v>631</v>
      </c>
    </row>
    <row r="69" spans="1:13" ht="30.6">
      <c r="A69" s="515">
        <v>6</v>
      </c>
      <c r="B69" s="514" t="s">
        <v>493</v>
      </c>
      <c r="C69" s="515" t="s">
        <v>143</v>
      </c>
      <c r="D69" s="511">
        <v>71.499999999999986</v>
      </c>
      <c r="E69" s="511">
        <v>21.89</v>
      </c>
      <c r="F69" s="511"/>
      <c r="G69" s="511">
        <v>21.89</v>
      </c>
      <c r="H69" s="512" t="s">
        <v>400</v>
      </c>
      <c r="I69" s="450" t="s">
        <v>591</v>
      </c>
      <c r="J69" s="511"/>
      <c r="K69" s="511">
        <v>21.89</v>
      </c>
      <c r="L69" s="513" t="s">
        <v>685</v>
      </c>
    </row>
    <row r="70" spans="1:13" ht="30.6">
      <c r="A70" s="509">
        <v>7</v>
      </c>
      <c r="B70" s="510" t="s">
        <v>498</v>
      </c>
      <c r="C70" s="516" t="s">
        <v>143</v>
      </c>
      <c r="D70" s="511">
        <v>7.8600000000000012</v>
      </c>
      <c r="E70" s="511">
        <v>5.73</v>
      </c>
      <c r="F70" s="511"/>
      <c r="G70" s="511">
        <v>5.73</v>
      </c>
      <c r="H70" s="571" t="s">
        <v>400</v>
      </c>
      <c r="I70" s="450" t="s">
        <v>591</v>
      </c>
      <c r="J70" s="511"/>
      <c r="K70" s="511">
        <v>5.73</v>
      </c>
      <c r="L70" s="572" t="s">
        <v>686</v>
      </c>
    </row>
    <row r="71" spans="1:13" ht="30.6">
      <c r="A71" s="515">
        <v>8</v>
      </c>
      <c r="B71" s="514" t="s">
        <v>496</v>
      </c>
      <c r="C71" s="535" t="s">
        <v>143</v>
      </c>
      <c r="D71" s="511">
        <v>0.26600000000000001</v>
      </c>
      <c r="E71" s="511">
        <v>0.26600000000000001</v>
      </c>
      <c r="F71" s="511"/>
      <c r="G71" s="511">
        <v>0.26600000000000001</v>
      </c>
      <c r="H71" s="512" t="s">
        <v>404</v>
      </c>
      <c r="I71" s="450" t="s">
        <v>591</v>
      </c>
      <c r="J71" s="511"/>
      <c r="K71" s="511">
        <v>0.26600000000000001</v>
      </c>
      <c r="L71" s="513" t="s">
        <v>687</v>
      </c>
    </row>
    <row r="72" spans="1:13" ht="30.6">
      <c r="A72" s="509">
        <v>9</v>
      </c>
      <c r="B72" s="514" t="s">
        <v>688</v>
      </c>
      <c r="C72" s="515" t="s">
        <v>143</v>
      </c>
      <c r="D72" s="536">
        <v>9.93</v>
      </c>
      <c r="E72" s="511">
        <v>9.9</v>
      </c>
      <c r="F72" s="511"/>
      <c r="G72" s="511">
        <v>9.9</v>
      </c>
      <c r="H72" s="526" t="s">
        <v>689</v>
      </c>
      <c r="I72" s="450" t="s">
        <v>591</v>
      </c>
      <c r="J72" s="511"/>
      <c r="K72" s="511">
        <v>9.9</v>
      </c>
      <c r="L72" s="513" t="s">
        <v>409</v>
      </c>
    </row>
    <row r="73" spans="1:13" ht="30.6">
      <c r="A73" s="515">
        <v>10</v>
      </c>
      <c r="B73" s="514" t="s">
        <v>690</v>
      </c>
      <c r="C73" s="515" t="s">
        <v>143</v>
      </c>
      <c r="D73" s="536">
        <v>13.48</v>
      </c>
      <c r="E73" s="511">
        <v>13.48</v>
      </c>
      <c r="F73" s="511"/>
      <c r="G73" s="511">
        <v>13.4726</v>
      </c>
      <c r="H73" s="526" t="s">
        <v>408</v>
      </c>
      <c r="I73" s="450" t="s">
        <v>591</v>
      </c>
      <c r="J73" s="511">
        <v>7.4000000000000003E-3</v>
      </c>
      <c r="K73" s="511">
        <v>13.4726</v>
      </c>
      <c r="L73" s="513" t="s">
        <v>409</v>
      </c>
    </row>
    <row r="74" spans="1:13" ht="70.5">
      <c r="A74" s="509">
        <v>11</v>
      </c>
      <c r="B74" s="514" t="s">
        <v>691</v>
      </c>
      <c r="C74" s="516" t="s">
        <v>143</v>
      </c>
      <c r="D74" s="502">
        <v>31.06</v>
      </c>
      <c r="E74" s="511">
        <v>1.0700000000000003</v>
      </c>
      <c r="F74" s="511"/>
      <c r="G74" s="511">
        <v>1.0700000000000003</v>
      </c>
      <c r="H74" s="526" t="s">
        <v>383</v>
      </c>
      <c r="I74" s="450" t="s">
        <v>591</v>
      </c>
      <c r="J74" s="511"/>
      <c r="K74" s="511">
        <v>1.0700000000000003</v>
      </c>
      <c r="L74" s="513" t="s">
        <v>692</v>
      </c>
    </row>
    <row r="75" spans="1:13" ht="28.2">
      <c r="A75" s="515">
        <v>12</v>
      </c>
      <c r="B75" s="514" t="s">
        <v>693</v>
      </c>
      <c r="C75" s="516" t="s">
        <v>143</v>
      </c>
      <c r="D75" s="502">
        <v>10.57</v>
      </c>
      <c r="E75" s="511"/>
      <c r="F75" s="511"/>
      <c r="G75" s="502">
        <v>10.57</v>
      </c>
      <c r="H75" s="526" t="s">
        <v>404</v>
      </c>
      <c r="I75" s="450"/>
      <c r="J75" s="511"/>
      <c r="K75" s="511"/>
      <c r="L75" s="513" t="s">
        <v>694</v>
      </c>
      <c r="M75" s="503" t="s">
        <v>588</v>
      </c>
    </row>
    <row r="76" spans="1:13" ht="42.3">
      <c r="A76" s="509">
        <v>13</v>
      </c>
      <c r="B76" s="510" t="s">
        <v>497</v>
      </c>
      <c r="C76" s="516" t="s">
        <v>143</v>
      </c>
      <c r="D76" s="502">
        <v>3.6</v>
      </c>
      <c r="E76" s="511">
        <v>3.6</v>
      </c>
      <c r="F76" s="511"/>
      <c r="G76" s="511">
        <v>1</v>
      </c>
      <c r="H76" s="294" t="s">
        <v>411</v>
      </c>
      <c r="I76" s="450" t="s">
        <v>591</v>
      </c>
      <c r="J76" s="511">
        <v>0.01</v>
      </c>
      <c r="K76" s="511">
        <v>3.5900000000000003</v>
      </c>
      <c r="L76" s="528" t="s">
        <v>631</v>
      </c>
      <c r="M76" s="573" t="s">
        <v>695</v>
      </c>
    </row>
    <row r="77" spans="1:13" ht="30.6">
      <c r="A77" s="515">
        <v>14</v>
      </c>
      <c r="B77" s="514" t="s">
        <v>696</v>
      </c>
      <c r="C77" s="515" t="s">
        <v>143</v>
      </c>
      <c r="D77" s="536">
        <v>14</v>
      </c>
      <c r="E77" s="511">
        <v>6.27</v>
      </c>
      <c r="F77" s="511"/>
      <c r="G77" s="511">
        <v>6.27</v>
      </c>
      <c r="H77" s="526" t="s">
        <v>450</v>
      </c>
      <c r="I77" s="450" t="s">
        <v>591</v>
      </c>
      <c r="J77" s="511"/>
      <c r="K77" s="511">
        <v>6.27</v>
      </c>
      <c r="L77" s="513" t="s">
        <v>409</v>
      </c>
    </row>
    <row r="78" spans="1:13" ht="30.6">
      <c r="A78" s="509">
        <v>15</v>
      </c>
      <c r="B78" s="399" t="s">
        <v>503</v>
      </c>
      <c r="C78" s="516" t="s">
        <v>140</v>
      </c>
      <c r="D78" s="511">
        <v>10.6</v>
      </c>
      <c r="E78" s="511">
        <v>6.0699999999999994</v>
      </c>
      <c r="F78" s="511"/>
      <c r="G78" s="511">
        <v>4.0499999999999989</v>
      </c>
      <c r="H78" s="512" t="s">
        <v>368</v>
      </c>
      <c r="I78" s="450" t="s">
        <v>591</v>
      </c>
      <c r="J78" s="511">
        <v>2.02</v>
      </c>
      <c r="K78" s="511">
        <v>4.0499999999999989</v>
      </c>
      <c r="L78" s="528" t="s">
        <v>631</v>
      </c>
    </row>
    <row r="79" spans="1:13" ht="30.6">
      <c r="A79" s="515">
        <v>16</v>
      </c>
      <c r="B79" s="399" t="s">
        <v>697</v>
      </c>
      <c r="C79" s="516" t="s">
        <v>143</v>
      </c>
      <c r="D79" s="511">
        <v>16</v>
      </c>
      <c r="E79" s="511"/>
      <c r="F79" s="511"/>
      <c r="G79" s="511">
        <v>3.9</v>
      </c>
      <c r="H79" s="512" t="s">
        <v>390</v>
      </c>
      <c r="I79" s="450"/>
      <c r="J79" s="511"/>
      <c r="K79" s="511"/>
      <c r="L79" s="528" t="s">
        <v>698</v>
      </c>
    </row>
    <row r="80" spans="1:13" ht="28.2">
      <c r="A80" s="509">
        <v>17</v>
      </c>
      <c r="B80" s="399" t="s">
        <v>502</v>
      </c>
      <c r="C80" s="516" t="s">
        <v>143</v>
      </c>
      <c r="D80" s="511">
        <v>20</v>
      </c>
      <c r="E80" s="511"/>
      <c r="F80" s="511"/>
      <c r="G80" s="511">
        <v>3.5</v>
      </c>
      <c r="H80" s="450" t="s">
        <v>444</v>
      </c>
      <c r="I80" s="450"/>
      <c r="J80" s="511"/>
      <c r="K80" s="511"/>
      <c r="L80" s="528" t="s">
        <v>631</v>
      </c>
    </row>
    <row r="81" spans="1:13 16187:16198" ht="28.2">
      <c r="A81" s="515">
        <v>18</v>
      </c>
      <c r="B81" s="399" t="s">
        <v>699</v>
      </c>
      <c r="C81" s="516" t="s">
        <v>140</v>
      </c>
      <c r="D81" s="511">
        <v>6</v>
      </c>
      <c r="E81" s="511"/>
      <c r="F81" s="511"/>
      <c r="G81" s="511">
        <v>1.27</v>
      </c>
      <c r="H81" s="450" t="s">
        <v>368</v>
      </c>
      <c r="I81" s="450"/>
      <c r="J81" s="511"/>
      <c r="K81" s="511"/>
      <c r="L81" s="528" t="s">
        <v>700</v>
      </c>
    </row>
    <row r="82" spans="1:13 16187:16198" ht="42.3">
      <c r="A82" s="509">
        <v>19</v>
      </c>
      <c r="B82" s="399" t="s">
        <v>500</v>
      </c>
      <c r="C82" s="516" t="s">
        <v>143</v>
      </c>
      <c r="D82" s="511">
        <v>10.65</v>
      </c>
      <c r="E82" s="511">
        <v>10.54</v>
      </c>
      <c r="F82" s="511"/>
      <c r="G82" s="511">
        <v>10.54</v>
      </c>
      <c r="H82" s="512" t="s">
        <v>501</v>
      </c>
      <c r="I82" s="450"/>
      <c r="J82" s="511"/>
      <c r="K82" s="511"/>
      <c r="L82" s="528" t="s">
        <v>701</v>
      </c>
      <c r="M82" s="528" t="s">
        <v>702</v>
      </c>
    </row>
    <row r="83" spans="1:13 16187:16198" ht="30.6">
      <c r="A83" s="515">
        <v>20</v>
      </c>
      <c r="B83" s="514" t="s">
        <v>413</v>
      </c>
      <c r="C83" s="515" t="s">
        <v>84</v>
      </c>
      <c r="D83" s="499">
        <v>45.8</v>
      </c>
      <c r="E83" s="511">
        <v>27.85</v>
      </c>
      <c r="F83" s="511"/>
      <c r="G83" s="511">
        <v>27.060000000000002</v>
      </c>
      <c r="H83" s="512" t="s">
        <v>377</v>
      </c>
      <c r="I83" s="450" t="s">
        <v>591</v>
      </c>
      <c r="J83" s="511">
        <v>0.79</v>
      </c>
      <c r="K83" s="511">
        <v>27.060000000000002</v>
      </c>
      <c r="L83" s="513" t="s">
        <v>414</v>
      </c>
      <c r="M83" s="503"/>
    </row>
    <row r="84" spans="1:13 16187:16198" ht="56.4">
      <c r="A84" s="509">
        <v>21</v>
      </c>
      <c r="B84" s="514" t="s">
        <v>703</v>
      </c>
      <c r="C84" s="515" t="s">
        <v>84</v>
      </c>
      <c r="D84" s="499">
        <v>556.59</v>
      </c>
      <c r="E84" s="499">
        <v>83.59</v>
      </c>
      <c r="F84" s="499"/>
      <c r="G84" s="511">
        <v>495</v>
      </c>
      <c r="H84" s="526" t="s">
        <v>390</v>
      </c>
      <c r="I84" s="450" t="s">
        <v>591</v>
      </c>
      <c r="J84" s="499">
        <v>8.09</v>
      </c>
      <c r="K84" s="511">
        <v>75.5</v>
      </c>
      <c r="L84" s="513" t="s">
        <v>704</v>
      </c>
      <c r="M84" s="503" t="s">
        <v>705</v>
      </c>
    </row>
    <row r="85" spans="1:13 16187:16198" ht="56.4">
      <c r="A85" s="515">
        <v>22</v>
      </c>
      <c r="B85" s="514" t="s">
        <v>504</v>
      </c>
      <c r="C85" s="509" t="s">
        <v>110</v>
      </c>
      <c r="D85" s="511">
        <v>0.14499999999999999</v>
      </c>
      <c r="E85" s="511">
        <v>0.14499999999999999</v>
      </c>
      <c r="F85" s="511"/>
      <c r="G85" s="511">
        <v>0.14499999999999999</v>
      </c>
      <c r="H85" s="512" t="s">
        <v>464</v>
      </c>
      <c r="I85" s="450" t="s">
        <v>591</v>
      </c>
      <c r="J85" s="511"/>
      <c r="K85" s="511">
        <v>0.14499999999999999</v>
      </c>
      <c r="L85" s="513" t="s">
        <v>706</v>
      </c>
    </row>
    <row r="86" spans="1:13 16187:16198" ht="56.4">
      <c r="A86" s="509">
        <v>23</v>
      </c>
      <c r="B86" s="514" t="s">
        <v>504</v>
      </c>
      <c r="C86" s="509" t="s">
        <v>110</v>
      </c>
      <c r="D86" s="511">
        <v>0.22</v>
      </c>
      <c r="E86" s="511">
        <v>0.22</v>
      </c>
      <c r="F86" s="511"/>
      <c r="G86" s="511">
        <v>0.22</v>
      </c>
      <c r="H86" s="512" t="s">
        <v>505</v>
      </c>
      <c r="I86" s="450" t="s">
        <v>591</v>
      </c>
      <c r="J86" s="511"/>
      <c r="K86" s="511">
        <v>0.22</v>
      </c>
      <c r="L86" s="513" t="s">
        <v>706</v>
      </c>
    </row>
    <row r="87" spans="1:13 16187:16198" ht="98.7">
      <c r="A87" s="515">
        <v>24</v>
      </c>
      <c r="B87" s="510" t="s">
        <v>707</v>
      </c>
      <c r="C87" s="574" t="s">
        <v>110</v>
      </c>
      <c r="D87" s="547">
        <v>0.5</v>
      </c>
      <c r="E87" s="511">
        <v>0.5</v>
      </c>
      <c r="F87" s="511"/>
      <c r="G87" s="511">
        <v>0.5</v>
      </c>
      <c r="H87" s="526" t="s">
        <v>708</v>
      </c>
      <c r="I87" s="450" t="s">
        <v>591</v>
      </c>
      <c r="J87" s="511"/>
      <c r="K87" s="511">
        <v>0.5</v>
      </c>
      <c r="L87" s="513" t="s">
        <v>709</v>
      </c>
    </row>
    <row r="88" spans="1:13 16187:16198" ht="66" customHeight="1">
      <c r="A88" s="509">
        <v>25</v>
      </c>
      <c r="B88" s="514" t="s">
        <v>710</v>
      </c>
      <c r="C88" s="515" t="s">
        <v>110</v>
      </c>
      <c r="D88" s="499">
        <v>0.2</v>
      </c>
      <c r="E88" s="499">
        <v>0.2</v>
      </c>
      <c r="F88" s="499"/>
      <c r="G88" s="511">
        <v>0.2</v>
      </c>
      <c r="H88" s="526" t="s">
        <v>711</v>
      </c>
      <c r="I88" s="450" t="s">
        <v>591</v>
      </c>
      <c r="J88" s="499"/>
      <c r="K88" s="511">
        <v>0.2</v>
      </c>
      <c r="L88" s="513" t="s">
        <v>394</v>
      </c>
    </row>
    <row r="89" spans="1:13 16187:16198" ht="73.5" customHeight="1">
      <c r="A89" s="515">
        <v>26</v>
      </c>
      <c r="B89" s="514" t="s">
        <v>712</v>
      </c>
      <c r="C89" s="515" t="s">
        <v>110</v>
      </c>
      <c r="D89" s="499">
        <v>1.19</v>
      </c>
      <c r="E89" s="499">
        <v>1.19</v>
      </c>
      <c r="F89" s="499"/>
      <c r="G89" s="511">
        <v>1.19</v>
      </c>
      <c r="H89" s="526" t="s">
        <v>713</v>
      </c>
      <c r="I89" s="450" t="s">
        <v>591</v>
      </c>
      <c r="J89" s="499"/>
      <c r="K89" s="511">
        <v>1.19</v>
      </c>
      <c r="L89" s="513" t="s">
        <v>714</v>
      </c>
    </row>
    <row r="90" spans="1:13 16187:16198" ht="105" customHeight="1">
      <c r="A90" s="509">
        <v>27</v>
      </c>
      <c r="B90" s="514" t="s">
        <v>715</v>
      </c>
      <c r="C90" s="515" t="s">
        <v>110</v>
      </c>
      <c r="D90" s="499">
        <v>0.39</v>
      </c>
      <c r="E90" s="499">
        <v>0.39</v>
      </c>
      <c r="F90" s="499"/>
      <c r="G90" s="511">
        <v>0.39</v>
      </c>
      <c r="H90" s="526" t="s">
        <v>505</v>
      </c>
      <c r="I90" s="450" t="s">
        <v>591</v>
      </c>
      <c r="J90" s="499"/>
      <c r="K90" s="511">
        <v>0.39</v>
      </c>
      <c r="L90" s="513" t="s">
        <v>716</v>
      </c>
    </row>
    <row r="91" spans="1:13 16187:16198" ht="84.6">
      <c r="A91" s="515">
        <v>28</v>
      </c>
      <c r="B91" s="514" t="s">
        <v>717</v>
      </c>
      <c r="C91" s="515" t="s">
        <v>110</v>
      </c>
      <c r="D91" s="499">
        <v>0.11</v>
      </c>
      <c r="E91" s="499">
        <v>0.11</v>
      </c>
      <c r="F91" s="499"/>
      <c r="G91" s="511">
        <v>0.11</v>
      </c>
      <c r="H91" s="526" t="s">
        <v>505</v>
      </c>
      <c r="I91" s="450" t="s">
        <v>591</v>
      </c>
      <c r="J91" s="499"/>
      <c r="K91" s="511">
        <v>0.11</v>
      </c>
      <c r="L91" s="513" t="s">
        <v>718</v>
      </c>
    </row>
    <row r="92" spans="1:13 16187:16198" ht="15.9">
      <c r="A92" s="618" t="s">
        <v>520</v>
      </c>
      <c r="B92" s="609" t="s">
        <v>756</v>
      </c>
      <c r="C92" s="619">
        <v>27</v>
      </c>
      <c r="D92" s="486">
        <v>71.155599999999993</v>
      </c>
      <c r="E92" s="486" t="e">
        <v>#REF!</v>
      </c>
      <c r="F92" s="486" t="e">
        <v>#REF!</v>
      </c>
      <c r="G92" s="486">
        <v>68.537800000000004</v>
      </c>
      <c r="H92" s="487"/>
      <c r="I92" s="586"/>
      <c r="J92" s="490"/>
      <c r="K92" s="511"/>
      <c r="L92" s="587"/>
      <c r="WXO92" s="620"/>
      <c r="WXP92" s="621"/>
      <c r="WXQ92" s="590"/>
      <c r="WXR92" s="591"/>
      <c r="WXS92" s="592"/>
      <c r="WXT92" s="591"/>
      <c r="WXU92" s="593"/>
      <c r="WXV92" s="593"/>
      <c r="WXW92" s="591"/>
      <c r="WXX92" s="594"/>
      <c r="WXY92" s="595"/>
      <c r="WXZ92" s="596"/>
    </row>
    <row r="93" spans="1:13 16187:16198" ht="15">
      <c r="A93" s="504" t="s">
        <v>180</v>
      </c>
      <c r="B93" s="505" t="s">
        <v>250</v>
      </c>
      <c r="C93" s="506">
        <v>3</v>
      </c>
      <c r="D93" s="486">
        <v>25.1</v>
      </c>
      <c r="E93" s="486"/>
      <c r="F93" s="486"/>
      <c r="G93" s="486">
        <v>24.6</v>
      </c>
      <c r="H93" s="487"/>
      <c r="I93" s="507"/>
      <c r="J93" s="486"/>
      <c r="K93" s="486"/>
      <c r="L93" s="508"/>
    </row>
    <row r="94" spans="1:13 16187:16198" s="503" customFormat="1" ht="42.3">
      <c r="A94" s="509">
        <v>1</v>
      </c>
      <c r="B94" s="517" t="s">
        <v>757</v>
      </c>
      <c r="C94" s="578" t="s">
        <v>72</v>
      </c>
      <c r="D94" s="499">
        <v>14.1</v>
      </c>
      <c r="E94" s="499"/>
      <c r="F94" s="499"/>
      <c r="G94" s="499">
        <v>14.1</v>
      </c>
      <c r="H94" s="500" t="s">
        <v>464</v>
      </c>
      <c r="I94" s="575"/>
      <c r="J94" s="499"/>
      <c r="K94" s="499"/>
      <c r="L94" s="545" t="s">
        <v>758</v>
      </c>
    </row>
    <row r="95" spans="1:13 16187:16198" s="503" customFormat="1" ht="56.4">
      <c r="A95" s="509">
        <v>2</v>
      </c>
      <c r="B95" s="579" t="s">
        <v>759</v>
      </c>
      <c r="C95" s="580" t="s">
        <v>72</v>
      </c>
      <c r="D95" s="581">
        <v>10</v>
      </c>
      <c r="E95" s="582"/>
      <c r="F95" s="553"/>
      <c r="G95" s="581">
        <v>10</v>
      </c>
      <c r="H95" s="553" t="s">
        <v>505</v>
      </c>
      <c r="I95" s="575"/>
      <c r="J95" s="499"/>
      <c r="K95" s="499"/>
      <c r="L95" s="583" t="s">
        <v>760</v>
      </c>
    </row>
    <row r="96" spans="1:13 16187:16198" s="503" customFormat="1" ht="56.4">
      <c r="A96" s="509">
        <v>3</v>
      </c>
      <c r="B96" s="579" t="s">
        <v>761</v>
      </c>
      <c r="C96" s="580" t="s">
        <v>72</v>
      </c>
      <c r="D96" s="581">
        <v>1</v>
      </c>
      <c r="E96" s="582"/>
      <c r="F96" s="553" t="s">
        <v>390</v>
      </c>
      <c r="G96" s="581">
        <v>0.5</v>
      </c>
      <c r="H96" s="553" t="s">
        <v>390</v>
      </c>
      <c r="I96" s="575"/>
      <c r="J96" s="499"/>
      <c r="K96" s="499"/>
      <c r="L96" s="583" t="s">
        <v>762</v>
      </c>
    </row>
    <row r="97" spans="1:16198" ht="42.75" customHeight="1">
      <c r="A97" s="504" t="s">
        <v>183</v>
      </c>
      <c r="B97" s="505" t="s">
        <v>525</v>
      </c>
      <c r="C97" s="584">
        <v>12</v>
      </c>
      <c r="D97" s="585">
        <v>44.977800000000002</v>
      </c>
      <c r="E97" s="585">
        <v>0</v>
      </c>
      <c r="F97" s="585">
        <v>0</v>
      </c>
      <c r="G97" s="585">
        <v>42.86</v>
      </c>
      <c r="H97" s="487"/>
      <c r="I97" s="586"/>
      <c r="J97" s="490"/>
      <c r="K97" s="511"/>
      <c r="L97" s="587"/>
      <c r="WXO97" s="588"/>
      <c r="WXP97" s="589"/>
      <c r="WXQ97" s="590"/>
      <c r="WXR97" s="591"/>
      <c r="WXS97" s="592"/>
      <c r="WXT97" s="591"/>
      <c r="WXU97" s="593"/>
      <c r="WXV97" s="593"/>
      <c r="WXW97" s="591"/>
      <c r="WXX97" s="594"/>
      <c r="WXY97" s="595"/>
      <c r="WXZ97" s="596"/>
    </row>
    <row r="98" spans="1:16198" s="503" customFormat="1" ht="30.6">
      <c r="A98" s="509">
        <v>1</v>
      </c>
      <c r="B98" s="517" t="s">
        <v>763</v>
      </c>
      <c r="C98" s="524" t="s">
        <v>106</v>
      </c>
      <c r="D98" s="525">
        <v>0.21</v>
      </c>
      <c r="E98" s="525"/>
      <c r="F98" s="525"/>
      <c r="G98" s="525">
        <v>0.21</v>
      </c>
      <c r="H98" s="500" t="s">
        <v>423</v>
      </c>
      <c r="I98" s="577"/>
      <c r="J98" s="490"/>
      <c r="K98" s="511"/>
      <c r="L98" s="527" t="s">
        <v>764</v>
      </c>
      <c r="WXO98" s="597"/>
      <c r="WXP98" s="598"/>
      <c r="WXQ98" s="599"/>
      <c r="WXR98" s="600"/>
      <c r="WXS98" s="601"/>
      <c r="WXT98" s="600"/>
      <c r="WXU98" s="602"/>
      <c r="WXV98" s="602"/>
      <c r="WXW98" s="600"/>
      <c r="WXX98" s="603"/>
      <c r="WXY98" s="604"/>
      <c r="WXZ98" s="599"/>
    </row>
    <row r="99" spans="1:16198" ht="56.4">
      <c r="A99" s="524">
        <v>2</v>
      </c>
      <c r="B99" s="517" t="s">
        <v>765</v>
      </c>
      <c r="C99" s="524" t="s">
        <v>98</v>
      </c>
      <c r="D99" s="576">
        <v>0.8</v>
      </c>
      <c r="E99" s="490"/>
      <c r="F99" s="490"/>
      <c r="G99" s="576">
        <v>0.02</v>
      </c>
      <c r="H99" s="526" t="s">
        <v>532</v>
      </c>
      <c r="I99" s="524"/>
      <c r="J99" s="490"/>
      <c r="K99" s="576">
        <v>0.8</v>
      </c>
      <c r="L99" s="527" t="s">
        <v>766</v>
      </c>
    </row>
    <row r="100" spans="1:16198" s="476" customFormat="1" ht="28.2">
      <c r="A100" s="509">
        <v>3</v>
      </c>
      <c r="B100" s="517" t="s">
        <v>767</v>
      </c>
      <c r="C100" s="524" t="s">
        <v>98</v>
      </c>
      <c r="D100" s="576">
        <v>0.02</v>
      </c>
      <c r="E100" s="490"/>
      <c r="F100" s="490"/>
      <c r="G100" s="576">
        <v>0.02</v>
      </c>
      <c r="H100" s="526" t="s">
        <v>768</v>
      </c>
      <c r="I100" s="524"/>
      <c r="J100" s="490"/>
      <c r="K100" s="576">
        <v>0.02</v>
      </c>
      <c r="L100" s="527" t="s">
        <v>769</v>
      </c>
    </row>
    <row r="101" spans="1:16198" s="476" customFormat="1" ht="15.3">
      <c r="A101" s="524">
        <v>4</v>
      </c>
      <c r="B101" s="606" t="s">
        <v>770</v>
      </c>
      <c r="C101" s="524" t="s">
        <v>98</v>
      </c>
      <c r="D101" s="576">
        <v>0.06</v>
      </c>
      <c r="E101" s="490"/>
      <c r="F101" s="490"/>
      <c r="G101" s="576">
        <v>0.06</v>
      </c>
      <c r="H101" s="526" t="s">
        <v>624</v>
      </c>
      <c r="I101" s="524"/>
      <c r="J101" s="490"/>
      <c r="K101" s="576"/>
      <c r="L101" s="527" t="s">
        <v>851</v>
      </c>
    </row>
    <row r="102" spans="1:16198" s="476" customFormat="1" ht="42.3">
      <c r="A102" s="509">
        <v>5</v>
      </c>
      <c r="B102" s="517" t="s">
        <v>772</v>
      </c>
      <c r="C102" s="524" t="s">
        <v>98</v>
      </c>
      <c r="D102" s="576">
        <v>0.4</v>
      </c>
      <c r="E102" s="490"/>
      <c r="F102" s="490"/>
      <c r="G102" s="576">
        <v>0.4</v>
      </c>
      <c r="H102" s="526" t="s">
        <v>773</v>
      </c>
      <c r="I102" s="524"/>
      <c r="J102" s="490"/>
      <c r="K102" s="576"/>
      <c r="L102" s="527" t="s">
        <v>774</v>
      </c>
    </row>
    <row r="103" spans="1:16198" ht="42.3">
      <c r="A103" s="524">
        <v>6</v>
      </c>
      <c r="B103" s="517" t="s">
        <v>775</v>
      </c>
      <c r="C103" s="524" t="s">
        <v>100</v>
      </c>
      <c r="D103" s="576">
        <v>0.88</v>
      </c>
      <c r="E103" s="490"/>
      <c r="F103" s="490"/>
      <c r="G103" s="576">
        <v>0.18</v>
      </c>
      <c r="H103" s="526" t="s">
        <v>505</v>
      </c>
      <c r="I103" s="524"/>
      <c r="J103" s="490"/>
      <c r="K103" s="576">
        <v>0.88</v>
      </c>
      <c r="L103" s="527" t="s">
        <v>776</v>
      </c>
    </row>
    <row r="104" spans="1:16198" ht="70.5">
      <c r="A104" s="509">
        <v>7</v>
      </c>
      <c r="B104" s="549" t="s">
        <v>777</v>
      </c>
      <c r="C104" s="524" t="s">
        <v>100</v>
      </c>
      <c r="D104" s="525">
        <v>6.2</v>
      </c>
      <c r="E104" s="525"/>
      <c r="F104" s="525"/>
      <c r="G104" s="525">
        <v>6.2</v>
      </c>
      <c r="H104" s="526" t="s">
        <v>464</v>
      </c>
      <c r="I104" s="577"/>
      <c r="J104" s="525"/>
      <c r="K104" s="525">
        <v>6.2</v>
      </c>
      <c r="L104" s="527" t="s">
        <v>778</v>
      </c>
    </row>
    <row r="105" spans="1:16198" s="476" customFormat="1" ht="42.3">
      <c r="A105" s="524">
        <v>8</v>
      </c>
      <c r="B105" s="517" t="s">
        <v>779</v>
      </c>
      <c r="C105" s="524" t="s">
        <v>100</v>
      </c>
      <c r="D105" s="576">
        <v>0.02</v>
      </c>
      <c r="E105" s="490"/>
      <c r="F105" s="490"/>
      <c r="G105" s="576">
        <v>0.02</v>
      </c>
      <c r="H105" s="526" t="s">
        <v>390</v>
      </c>
      <c r="I105" s="524"/>
      <c r="J105" s="490"/>
      <c r="K105" s="576">
        <v>0.02</v>
      </c>
      <c r="L105" s="527" t="s">
        <v>780</v>
      </c>
    </row>
    <row r="106" spans="1:16198" s="476" customFormat="1" ht="15.3">
      <c r="A106" s="509">
        <v>9</v>
      </c>
      <c r="B106" s="517" t="s">
        <v>781</v>
      </c>
      <c r="C106" s="524" t="s">
        <v>124</v>
      </c>
      <c r="D106" s="576">
        <v>0.93</v>
      </c>
      <c r="E106" s="490"/>
      <c r="F106" s="490"/>
      <c r="G106" s="576">
        <v>0.3</v>
      </c>
      <c r="H106" s="526" t="s">
        <v>371</v>
      </c>
      <c r="I106" s="524"/>
      <c r="J106" s="490"/>
      <c r="K106" s="576"/>
      <c r="L106" s="527" t="s">
        <v>782</v>
      </c>
    </row>
    <row r="107" spans="1:16198" s="476" customFormat="1" ht="30.6">
      <c r="A107" s="524">
        <v>10</v>
      </c>
      <c r="B107" s="517" t="s">
        <v>783</v>
      </c>
      <c r="C107" s="524" t="s">
        <v>95</v>
      </c>
      <c r="D107" s="576">
        <v>18.8</v>
      </c>
      <c r="E107" s="490"/>
      <c r="F107" s="490"/>
      <c r="G107" s="576">
        <v>18.8</v>
      </c>
      <c r="H107" s="526" t="s">
        <v>784</v>
      </c>
      <c r="I107" s="524"/>
      <c r="J107" s="490"/>
      <c r="K107" s="576">
        <v>18.8</v>
      </c>
      <c r="L107" s="527" t="s">
        <v>785</v>
      </c>
    </row>
    <row r="108" spans="1:16198" s="476" customFormat="1" ht="42.3">
      <c r="A108" s="509">
        <v>11</v>
      </c>
      <c r="B108" s="517" t="s">
        <v>786</v>
      </c>
      <c r="C108" s="524" t="s">
        <v>137</v>
      </c>
      <c r="D108" s="576">
        <v>16.649999999999999</v>
      </c>
      <c r="E108" s="490"/>
      <c r="F108" s="490"/>
      <c r="G108" s="576">
        <v>16.649999999999999</v>
      </c>
      <c r="H108" s="526" t="s">
        <v>368</v>
      </c>
      <c r="I108" s="524"/>
      <c r="J108" s="490"/>
      <c r="K108" s="576"/>
      <c r="L108" s="527" t="s">
        <v>787</v>
      </c>
      <c r="M108" s="476" t="s">
        <v>788</v>
      </c>
    </row>
    <row r="109" spans="1:16198" s="476" customFormat="1" ht="28.2">
      <c r="A109" s="509">
        <v>12</v>
      </c>
      <c r="B109" s="517" t="s">
        <v>789</v>
      </c>
      <c r="C109" s="524" t="s">
        <v>164</v>
      </c>
      <c r="D109" s="576">
        <v>7.7999999999999996E-3</v>
      </c>
      <c r="E109" s="490"/>
      <c r="F109" s="490"/>
      <c r="G109" s="576">
        <v>7.7999999999999996E-3</v>
      </c>
      <c r="H109" s="526" t="s">
        <v>379</v>
      </c>
      <c r="I109" s="524"/>
      <c r="J109" s="490"/>
      <c r="K109" s="576"/>
      <c r="L109" s="527" t="s">
        <v>790</v>
      </c>
    </row>
    <row r="110" spans="1:16198" s="607" customFormat="1" ht="15.3">
      <c r="A110" s="504" t="s">
        <v>401</v>
      </c>
      <c r="B110" s="505" t="s">
        <v>488</v>
      </c>
      <c r="C110" s="584">
        <v>12</v>
      </c>
      <c r="D110" s="585">
        <v>1.0778000000000001</v>
      </c>
      <c r="E110" s="585" t="e">
        <v>#REF!</v>
      </c>
      <c r="F110" s="585" t="e">
        <v>#REF!</v>
      </c>
      <c r="G110" s="585">
        <v>1.0778000000000001</v>
      </c>
      <c r="H110" s="487"/>
      <c r="I110" s="586"/>
      <c r="J110" s="490"/>
      <c r="K110" s="511"/>
      <c r="L110" s="587"/>
      <c r="M110" s="477"/>
      <c r="N110" s="477"/>
      <c r="O110" s="477"/>
      <c r="P110" s="477"/>
      <c r="Q110" s="477"/>
      <c r="R110" s="477"/>
      <c r="S110" s="477"/>
      <c r="T110" s="477"/>
      <c r="U110" s="477"/>
      <c r="V110" s="477"/>
      <c r="W110" s="477"/>
      <c r="X110" s="477"/>
      <c r="Y110" s="477"/>
      <c r="Z110" s="477"/>
      <c r="AA110" s="477"/>
      <c r="AB110" s="477"/>
      <c r="AC110" s="477"/>
      <c r="AD110" s="477"/>
      <c r="AE110" s="477"/>
      <c r="AF110" s="477"/>
      <c r="AG110" s="477"/>
      <c r="AH110" s="477"/>
      <c r="AI110" s="477"/>
      <c r="AJ110" s="477"/>
      <c r="AK110" s="477"/>
      <c r="AL110" s="477"/>
      <c r="AM110" s="477"/>
      <c r="AN110" s="477"/>
      <c r="AO110" s="477"/>
      <c r="AP110" s="477"/>
      <c r="AQ110" s="477"/>
      <c r="AR110" s="477"/>
      <c r="AS110" s="477"/>
      <c r="AT110" s="477"/>
      <c r="AU110" s="477"/>
      <c r="AV110" s="477"/>
      <c r="AW110" s="477"/>
      <c r="AX110" s="477"/>
      <c r="AY110" s="477"/>
      <c r="AZ110" s="477"/>
      <c r="BA110" s="477"/>
      <c r="BB110" s="477"/>
      <c r="BC110" s="477"/>
      <c r="BD110" s="477"/>
      <c r="BE110" s="477"/>
      <c r="BF110" s="477"/>
      <c r="BG110" s="477"/>
      <c r="BH110" s="477"/>
      <c r="BI110" s="477"/>
      <c r="BJ110" s="477"/>
      <c r="BK110" s="477"/>
      <c r="BL110" s="477"/>
      <c r="BM110" s="477"/>
      <c r="BN110" s="477"/>
      <c r="BO110" s="477"/>
      <c r="BP110" s="477"/>
      <c r="BQ110" s="477"/>
      <c r="BR110" s="477"/>
      <c r="BS110" s="477"/>
      <c r="BT110" s="477"/>
      <c r="BU110" s="477"/>
      <c r="BV110" s="477"/>
      <c r="BW110" s="477"/>
      <c r="BX110" s="477"/>
      <c r="BY110" s="477"/>
      <c r="BZ110" s="477"/>
      <c r="CA110" s="477"/>
      <c r="CB110" s="477"/>
      <c r="CC110" s="477"/>
      <c r="CD110" s="477"/>
      <c r="CE110" s="477"/>
      <c r="CF110" s="477"/>
      <c r="CG110" s="477"/>
      <c r="CH110" s="477"/>
      <c r="CI110" s="477"/>
      <c r="CJ110" s="477"/>
      <c r="CK110" s="477"/>
      <c r="CL110" s="477"/>
      <c r="CM110" s="477"/>
      <c r="CN110" s="477"/>
      <c r="CO110" s="477"/>
      <c r="CP110" s="477"/>
      <c r="CQ110" s="477"/>
      <c r="CR110" s="477"/>
      <c r="CS110" s="477"/>
      <c r="CT110" s="477"/>
      <c r="CU110" s="477"/>
      <c r="CV110" s="477"/>
      <c r="CW110" s="477"/>
      <c r="CX110" s="477"/>
      <c r="CY110" s="477"/>
      <c r="CZ110" s="477"/>
      <c r="DA110" s="477"/>
      <c r="DB110" s="477"/>
      <c r="DC110" s="477"/>
      <c r="DD110" s="477"/>
      <c r="DE110" s="477"/>
      <c r="DF110" s="477"/>
      <c r="DG110" s="477"/>
      <c r="DH110" s="477"/>
      <c r="DI110" s="477"/>
      <c r="DJ110" s="477"/>
      <c r="DK110" s="477"/>
      <c r="DL110" s="477"/>
      <c r="DM110" s="477"/>
      <c r="DN110" s="477"/>
      <c r="DO110" s="477"/>
      <c r="DP110" s="477"/>
      <c r="DQ110" s="477"/>
      <c r="DR110" s="477"/>
      <c r="DS110" s="477"/>
      <c r="DT110" s="477"/>
      <c r="DU110" s="477"/>
      <c r="DV110" s="477"/>
      <c r="DW110" s="477"/>
      <c r="DX110" s="477"/>
      <c r="DY110" s="477"/>
      <c r="DZ110" s="477"/>
      <c r="EA110" s="477"/>
      <c r="EB110" s="477"/>
      <c r="EC110" s="477"/>
      <c r="ED110" s="477"/>
      <c r="EE110" s="477"/>
      <c r="EF110" s="477"/>
      <c r="EG110" s="477"/>
      <c r="EH110" s="477"/>
      <c r="EI110" s="477"/>
      <c r="EJ110" s="477"/>
      <c r="EK110" s="477"/>
      <c r="EL110" s="477"/>
      <c r="EM110" s="477"/>
      <c r="EN110" s="477"/>
      <c r="EO110" s="477"/>
      <c r="EP110" s="477"/>
      <c r="EQ110" s="477"/>
      <c r="ER110" s="477"/>
      <c r="ES110" s="477"/>
      <c r="ET110" s="477"/>
      <c r="EU110" s="477"/>
      <c r="EV110" s="477"/>
      <c r="EW110" s="477"/>
      <c r="EX110" s="477"/>
      <c r="EY110" s="477"/>
      <c r="EZ110" s="477"/>
      <c r="FA110" s="477"/>
      <c r="FB110" s="477"/>
      <c r="FC110" s="477"/>
      <c r="FD110" s="477"/>
      <c r="FE110" s="477"/>
      <c r="FF110" s="477"/>
      <c r="FG110" s="477"/>
      <c r="FH110" s="477"/>
      <c r="FI110" s="477"/>
      <c r="FJ110" s="477"/>
      <c r="FK110" s="477"/>
      <c r="FL110" s="477"/>
      <c r="FM110" s="477"/>
      <c r="FN110" s="477"/>
      <c r="FO110" s="477"/>
      <c r="FP110" s="477"/>
      <c r="FQ110" s="477"/>
      <c r="FR110" s="477"/>
      <c r="FS110" s="477"/>
      <c r="FT110" s="477"/>
      <c r="FU110" s="477"/>
      <c r="FV110" s="477"/>
      <c r="FW110" s="477"/>
      <c r="FX110" s="477"/>
      <c r="FY110" s="477"/>
      <c r="FZ110" s="477"/>
      <c r="GA110" s="477"/>
      <c r="GB110" s="477"/>
      <c r="GC110" s="477"/>
      <c r="GD110" s="477"/>
      <c r="GE110" s="477"/>
      <c r="GF110" s="477"/>
      <c r="GG110" s="477"/>
      <c r="GH110" s="477"/>
      <c r="GI110" s="477"/>
      <c r="GJ110" s="477"/>
      <c r="GK110" s="477"/>
      <c r="GL110" s="477"/>
      <c r="GM110" s="477"/>
      <c r="GN110" s="477"/>
      <c r="GO110" s="477"/>
      <c r="GP110" s="477"/>
      <c r="GQ110" s="477"/>
      <c r="GR110" s="477"/>
      <c r="GS110" s="477"/>
      <c r="GT110" s="477"/>
      <c r="GU110" s="477"/>
      <c r="GV110" s="477"/>
      <c r="GW110" s="477"/>
      <c r="GX110" s="477"/>
      <c r="GY110" s="477"/>
      <c r="GZ110" s="477"/>
      <c r="HA110" s="477"/>
      <c r="HB110" s="477"/>
      <c r="HC110" s="477"/>
      <c r="HD110" s="477"/>
      <c r="HE110" s="477"/>
      <c r="HF110" s="477"/>
      <c r="HG110" s="477"/>
      <c r="HH110" s="477"/>
      <c r="HI110" s="477"/>
      <c r="HJ110" s="477"/>
      <c r="HK110" s="477"/>
      <c r="HL110" s="477"/>
      <c r="HM110" s="477"/>
      <c r="HN110" s="477"/>
      <c r="HO110" s="477"/>
      <c r="HP110" s="477"/>
      <c r="HQ110" s="477"/>
      <c r="HR110" s="477"/>
      <c r="HS110" s="477"/>
      <c r="HT110" s="477"/>
      <c r="HU110" s="477"/>
      <c r="HV110" s="477"/>
      <c r="HW110" s="477"/>
      <c r="HX110" s="477"/>
      <c r="HY110" s="477"/>
      <c r="HZ110" s="477"/>
      <c r="IA110" s="477"/>
      <c r="IB110" s="477"/>
      <c r="IC110" s="477"/>
      <c r="ID110" s="477"/>
      <c r="IE110" s="477"/>
      <c r="IF110" s="477"/>
      <c r="IG110" s="477"/>
      <c r="IH110" s="477"/>
      <c r="II110" s="477"/>
      <c r="IJ110" s="477"/>
      <c r="IK110" s="477"/>
      <c r="IL110" s="477"/>
      <c r="IM110" s="477"/>
      <c r="IN110" s="477"/>
      <c r="IO110" s="477"/>
      <c r="IP110" s="477"/>
      <c r="IQ110" s="477"/>
      <c r="IR110" s="477"/>
      <c r="IS110" s="477"/>
      <c r="IT110" s="477"/>
      <c r="IU110" s="477"/>
      <c r="IV110" s="477"/>
      <c r="IW110" s="477"/>
      <c r="IX110" s="477"/>
      <c r="IY110" s="477"/>
      <c r="IZ110" s="477"/>
      <c r="JA110" s="477"/>
      <c r="JB110" s="477"/>
      <c r="JC110" s="477"/>
      <c r="JD110" s="477"/>
      <c r="JE110" s="477"/>
      <c r="JF110" s="477"/>
      <c r="JG110" s="477"/>
      <c r="JH110" s="477"/>
      <c r="JI110" s="477"/>
      <c r="JJ110" s="477"/>
      <c r="JK110" s="477"/>
      <c r="JL110" s="477"/>
      <c r="JM110" s="477"/>
      <c r="JN110" s="477"/>
      <c r="JO110" s="477"/>
      <c r="JP110" s="477"/>
      <c r="JQ110" s="477"/>
      <c r="JR110" s="477"/>
      <c r="JS110" s="477"/>
      <c r="JT110" s="477"/>
      <c r="JU110" s="477"/>
      <c r="JV110" s="477"/>
      <c r="JW110" s="477"/>
      <c r="JX110" s="477"/>
      <c r="JY110" s="477"/>
      <c r="JZ110" s="477"/>
      <c r="KA110" s="477"/>
      <c r="KB110" s="477"/>
      <c r="KC110" s="477"/>
      <c r="KD110" s="477"/>
      <c r="KE110" s="477"/>
      <c r="KF110" s="477"/>
      <c r="KG110" s="477"/>
      <c r="KH110" s="477"/>
      <c r="KI110" s="477"/>
      <c r="KJ110" s="477"/>
      <c r="KK110" s="477"/>
      <c r="KL110" s="477"/>
      <c r="KM110" s="477"/>
      <c r="KN110" s="477"/>
      <c r="KO110" s="477"/>
      <c r="KP110" s="477"/>
      <c r="KQ110" s="477"/>
      <c r="KR110" s="477"/>
      <c r="KS110" s="477"/>
      <c r="KT110" s="477"/>
      <c r="KU110" s="477"/>
      <c r="KV110" s="477"/>
      <c r="KW110" s="477"/>
      <c r="KX110" s="477"/>
      <c r="KY110" s="477"/>
      <c r="KZ110" s="477"/>
      <c r="LA110" s="477"/>
      <c r="LB110" s="477"/>
      <c r="LC110" s="477"/>
      <c r="LD110" s="477"/>
      <c r="LE110" s="477"/>
      <c r="LF110" s="477"/>
      <c r="LG110" s="477"/>
      <c r="LH110" s="477"/>
      <c r="LI110" s="477"/>
      <c r="LJ110" s="477"/>
      <c r="LK110" s="477"/>
      <c r="LL110" s="477"/>
      <c r="LM110" s="477"/>
      <c r="LN110" s="477"/>
      <c r="LO110" s="477"/>
      <c r="LP110" s="477"/>
      <c r="LQ110" s="477"/>
      <c r="LR110" s="477"/>
      <c r="LS110" s="477"/>
      <c r="LT110" s="477"/>
      <c r="LU110" s="477"/>
      <c r="LV110" s="477"/>
      <c r="LW110" s="477"/>
      <c r="LX110" s="477"/>
      <c r="LY110" s="477"/>
      <c r="LZ110" s="477"/>
      <c r="MA110" s="477"/>
      <c r="MB110" s="477"/>
      <c r="MC110" s="477"/>
      <c r="MD110" s="477"/>
      <c r="ME110" s="477"/>
      <c r="MF110" s="477"/>
      <c r="MG110" s="477"/>
      <c r="MH110" s="477"/>
      <c r="MI110" s="477"/>
      <c r="MJ110" s="477"/>
      <c r="MK110" s="477"/>
      <c r="ML110" s="477"/>
      <c r="MM110" s="477"/>
      <c r="MN110" s="477"/>
      <c r="MO110" s="477"/>
      <c r="MP110" s="477"/>
      <c r="MQ110" s="477"/>
      <c r="MR110" s="477"/>
      <c r="MS110" s="477"/>
      <c r="MT110" s="477"/>
      <c r="MU110" s="477"/>
      <c r="MV110" s="477"/>
      <c r="MW110" s="477"/>
      <c r="MX110" s="477"/>
      <c r="MY110" s="477"/>
      <c r="MZ110" s="477"/>
      <c r="NA110" s="477"/>
      <c r="NB110" s="477"/>
      <c r="NC110" s="477"/>
      <c r="ND110" s="477"/>
      <c r="NE110" s="477"/>
      <c r="NF110" s="477"/>
      <c r="NG110" s="477"/>
      <c r="NH110" s="477"/>
      <c r="NI110" s="477"/>
      <c r="NJ110" s="477"/>
      <c r="NK110" s="477"/>
      <c r="NL110" s="477"/>
      <c r="NM110" s="477"/>
      <c r="NN110" s="477"/>
      <c r="NO110" s="477"/>
      <c r="NP110" s="477"/>
      <c r="NQ110" s="477"/>
      <c r="NR110" s="477"/>
      <c r="NS110" s="477"/>
      <c r="NT110" s="477"/>
      <c r="NU110" s="477"/>
      <c r="NV110" s="477"/>
      <c r="NW110" s="477"/>
      <c r="NX110" s="477"/>
      <c r="NY110" s="477"/>
      <c r="NZ110" s="477"/>
      <c r="OA110" s="477"/>
      <c r="OB110" s="477"/>
      <c r="OC110" s="477"/>
      <c r="OD110" s="477"/>
      <c r="OE110" s="477"/>
      <c r="OF110" s="477"/>
      <c r="OG110" s="477"/>
      <c r="OH110" s="477"/>
      <c r="OI110" s="477"/>
      <c r="OJ110" s="477"/>
      <c r="OK110" s="477"/>
      <c r="OL110" s="477"/>
      <c r="OM110" s="477"/>
      <c r="ON110" s="477"/>
      <c r="OO110" s="477"/>
      <c r="OP110" s="477"/>
      <c r="OQ110" s="477"/>
      <c r="OR110" s="477"/>
      <c r="OS110" s="477"/>
      <c r="OT110" s="477"/>
      <c r="OU110" s="477"/>
      <c r="OV110" s="477"/>
      <c r="OW110" s="477"/>
      <c r="OX110" s="477"/>
      <c r="OY110" s="477"/>
      <c r="OZ110" s="477"/>
      <c r="PA110" s="477"/>
      <c r="PB110" s="477"/>
      <c r="PC110" s="477"/>
      <c r="PD110" s="477"/>
      <c r="PE110" s="477"/>
      <c r="PF110" s="477"/>
      <c r="PG110" s="477"/>
      <c r="PH110" s="477"/>
      <c r="PI110" s="477"/>
      <c r="PJ110" s="477"/>
      <c r="PK110" s="477"/>
      <c r="PL110" s="477"/>
      <c r="PM110" s="477"/>
      <c r="PN110" s="477"/>
      <c r="PO110" s="477"/>
      <c r="PP110" s="477"/>
      <c r="PQ110" s="477"/>
      <c r="PR110" s="477"/>
      <c r="PS110" s="477"/>
      <c r="PT110" s="477"/>
      <c r="PU110" s="477"/>
      <c r="PV110" s="477"/>
      <c r="PW110" s="477"/>
      <c r="PX110" s="477"/>
      <c r="PY110" s="477"/>
      <c r="PZ110" s="477"/>
      <c r="QA110" s="477"/>
      <c r="QB110" s="477"/>
      <c r="QC110" s="477"/>
      <c r="QD110" s="477"/>
      <c r="QE110" s="477"/>
      <c r="QF110" s="477"/>
      <c r="QG110" s="477"/>
      <c r="QH110" s="477"/>
      <c r="QI110" s="477"/>
      <c r="QJ110" s="477"/>
      <c r="QK110" s="477"/>
      <c r="QL110" s="477"/>
      <c r="QM110" s="477"/>
      <c r="QN110" s="477"/>
      <c r="QO110" s="477"/>
      <c r="QP110" s="477"/>
      <c r="QQ110" s="477"/>
      <c r="QR110" s="477"/>
      <c r="QS110" s="477"/>
      <c r="QT110" s="477"/>
      <c r="QU110" s="477"/>
      <c r="QV110" s="477"/>
      <c r="QW110" s="477"/>
      <c r="QX110" s="477"/>
      <c r="QY110" s="477"/>
      <c r="QZ110" s="477"/>
      <c r="RA110" s="477"/>
      <c r="RB110" s="477"/>
      <c r="RC110" s="477"/>
      <c r="RD110" s="477"/>
      <c r="RE110" s="477"/>
      <c r="RF110" s="477"/>
      <c r="RG110" s="477"/>
      <c r="RH110" s="477"/>
      <c r="RI110" s="477"/>
      <c r="RJ110" s="477"/>
      <c r="RK110" s="477"/>
      <c r="RL110" s="477"/>
      <c r="RM110" s="477"/>
      <c r="RN110" s="477"/>
      <c r="RO110" s="477"/>
      <c r="RP110" s="477"/>
      <c r="RQ110" s="477"/>
      <c r="RR110" s="477"/>
      <c r="RS110" s="477"/>
      <c r="RT110" s="477"/>
      <c r="RU110" s="477"/>
      <c r="RV110" s="477"/>
      <c r="RW110" s="477"/>
      <c r="RX110" s="477"/>
      <c r="RY110" s="477"/>
      <c r="RZ110" s="477"/>
      <c r="SA110" s="477"/>
      <c r="SB110" s="477"/>
      <c r="SC110" s="477"/>
      <c r="SD110" s="477"/>
      <c r="SE110" s="477"/>
      <c r="SF110" s="477"/>
      <c r="SG110" s="477"/>
      <c r="SH110" s="477"/>
      <c r="SI110" s="477"/>
      <c r="SJ110" s="477"/>
      <c r="SK110" s="477"/>
      <c r="SL110" s="477"/>
      <c r="SM110" s="477"/>
      <c r="SN110" s="477"/>
      <c r="SO110" s="477"/>
      <c r="SP110" s="477"/>
      <c r="SQ110" s="477"/>
      <c r="SR110" s="477"/>
      <c r="SS110" s="477"/>
      <c r="ST110" s="477"/>
      <c r="SU110" s="477"/>
      <c r="SV110" s="477"/>
      <c r="SW110" s="477"/>
      <c r="SX110" s="477"/>
      <c r="SY110" s="477"/>
      <c r="SZ110" s="477"/>
      <c r="TA110" s="477"/>
      <c r="TB110" s="477"/>
      <c r="TC110" s="477"/>
      <c r="TD110" s="477"/>
      <c r="TE110" s="477"/>
      <c r="TF110" s="477"/>
      <c r="TG110" s="477"/>
      <c r="TH110" s="477"/>
      <c r="TI110" s="477"/>
      <c r="TJ110" s="477"/>
      <c r="TK110" s="477"/>
      <c r="TL110" s="477"/>
      <c r="TM110" s="477"/>
      <c r="TN110" s="477"/>
      <c r="TO110" s="477"/>
      <c r="TP110" s="477"/>
      <c r="TQ110" s="477"/>
      <c r="TR110" s="477"/>
      <c r="TS110" s="477"/>
      <c r="TT110" s="477"/>
      <c r="TU110" s="477"/>
      <c r="TV110" s="477"/>
      <c r="TW110" s="477"/>
      <c r="TX110" s="477"/>
      <c r="TY110" s="477"/>
      <c r="TZ110" s="477"/>
      <c r="UA110" s="477"/>
      <c r="UB110" s="477"/>
      <c r="UC110" s="477"/>
      <c r="UD110" s="477"/>
      <c r="UE110" s="477"/>
      <c r="UF110" s="477"/>
      <c r="UG110" s="477"/>
      <c r="UH110" s="477"/>
      <c r="UI110" s="477"/>
      <c r="UJ110" s="477"/>
      <c r="UK110" s="477"/>
      <c r="UL110" s="477"/>
      <c r="UM110" s="477"/>
      <c r="UN110" s="477"/>
      <c r="UO110" s="477"/>
      <c r="UP110" s="477"/>
      <c r="UQ110" s="477"/>
      <c r="UR110" s="477"/>
      <c r="US110" s="477"/>
      <c r="UT110" s="477"/>
      <c r="UU110" s="477"/>
      <c r="UV110" s="477"/>
      <c r="UW110" s="477"/>
      <c r="UX110" s="477"/>
      <c r="UY110" s="477"/>
      <c r="UZ110" s="477"/>
      <c r="VA110" s="477"/>
      <c r="VB110" s="477"/>
      <c r="VC110" s="477"/>
      <c r="VD110" s="477"/>
      <c r="VE110" s="477"/>
      <c r="VF110" s="477"/>
      <c r="VG110" s="477"/>
      <c r="VH110" s="477"/>
      <c r="VI110" s="477"/>
      <c r="VJ110" s="477"/>
      <c r="VK110" s="477"/>
      <c r="VL110" s="477"/>
      <c r="VM110" s="477"/>
      <c r="VN110" s="477"/>
      <c r="VO110" s="477"/>
      <c r="VP110" s="477"/>
      <c r="VQ110" s="477"/>
      <c r="VR110" s="477"/>
      <c r="VS110" s="477"/>
      <c r="VT110" s="477"/>
      <c r="VU110" s="477"/>
      <c r="VV110" s="477"/>
      <c r="VW110" s="477"/>
      <c r="VX110" s="477"/>
      <c r="VY110" s="477"/>
      <c r="VZ110" s="477"/>
      <c r="WA110" s="477"/>
      <c r="WB110" s="477"/>
      <c r="WC110" s="477"/>
      <c r="WD110" s="477"/>
      <c r="WE110" s="477"/>
      <c r="WF110" s="477"/>
      <c r="WG110" s="477"/>
      <c r="WH110" s="477"/>
      <c r="WI110" s="477"/>
      <c r="WJ110" s="477"/>
      <c r="WK110" s="477"/>
      <c r="WL110" s="477"/>
      <c r="WM110" s="477"/>
      <c r="WN110" s="477"/>
      <c r="WO110" s="477"/>
      <c r="WP110" s="477"/>
      <c r="WQ110" s="477"/>
      <c r="WR110" s="477"/>
      <c r="WS110" s="477"/>
      <c r="WT110" s="477"/>
      <c r="WU110" s="477"/>
      <c r="WV110" s="477"/>
      <c r="WW110" s="477"/>
      <c r="WX110" s="477"/>
      <c r="WY110" s="477"/>
      <c r="WZ110" s="477"/>
      <c r="XA110" s="477"/>
      <c r="XB110" s="477"/>
      <c r="XC110" s="477"/>
      <c r="XD110" s="477"/>
      <c r="XE110" s="477"/>
      <c r="XF110" s="477"/>
      <c r="XG110" s="477"/>
      <c r="XH110" s="477"/>
      <c r="XI110" s="477"/>
      <c r="XJ110" s="477"/>
      <c r="XK110" s="477"/>
      <c r="XL110" s="477"/>
      <c r="XM110" s="477"/>
      <c r="XN110" s="477"/>
      <c r="XO110" s="477"/>
      <c r="XP110" s="477"/>
      <c r="XQ110" s="477"/>
      <c r="XR110" s="477"/>
      <c r="XS110" s="477"/>
      <c r="XT110" s="477"/>
      <c r="XU110" s="477"/>
      <c r="XV110" s="477"/>
      <c r="XW110" s="477"/>
      <c r="XX110" s="477"/>
      <c r="XY110" s="477"/>
      <c r="XZ110" s="477"/>
      <c r="YA110" s="477"/>
      <c r="YB110" s="477"/>
      <c r="YC110" s="477"/>
      <c r="YD110" s="477"/>
      <c r="YE110" s="477"/>
      <c r="YF110" s="477"/>
      <c r="YG110" s="477"/>
      <c r="YH110" s="477"/>
      <c r="YI110" s="477"/>
      <c r="YJ110" s="477"/>
      <c r="YK110" s="477"/>
      <c r="YL110" s="477"/>
      <c r="YM110" s="477"/>
      <c r="YN110" s="477"/>
      <c r="YO110" s="477"/>
      <c r="YP110" s="477"/>
      <c r="YQ110" s="477"/>
      <c r="YR110" s="477"/>
      <c r="YS110" s="477"/>
      <c r="YT110" s="477"/>
      <c r="YU110" s="477"/>
      <c r="YV110" s="477"/>
      <c r="YW110" s="477"/>
      <c r="YX110" s="477"/>
      <c r="YY110" s="477"/>
      <c r="YZ110" s="477"/>
      <c r="ZA110" s="477"/>
      <c r="ZB110" s="477"/>
      <c r="ZC110" s="477"/>
      <c r="ZD110" s="477"/>
      <c r="ZE110" s="477"/>
      <c r="ZF110" s="477"/>
      <c r="ZG110" s="477"/>
      <c r="ZH110" s="477"/>
      <c r="ZI110" s="477"/>
      <c r="ZJ110" s="477"/>
      <c r="ZK110" s="477"/>
      <c r="ZL110" s="477"/>
      <c r="ZM110" s="477"/>
      <c r="ZN110" s="477"/>
      <c r="ZO110" s="477"/>
      <c r="ZP110" s="477"/>
      <c r="ZQ110" s="477"/>
      <c r="ZR110" s="477"/>
      <c r="ZS110" s="477"/>
      <c r="ZT110" s="477"/>
      <c r="ZU110" s="477"/>
      <c r="ZV110" s="477"/>
      <c r="ZW110" s="477"/>
      <c r="ZX110" s="477"/>
      <c r="ZY110" s="477"/>
      <c r="ZZ110" s="477"/>
      <c r="AAA110" s="477"/>
      <c r="AAB110" s="477"/>
      <c r="AAC110" s="477"/>
      <c r="AAD110" s="477"/>
      <c r="AAE110" s="477"/>
      <c r="AAF110" s="477"/>
      <c r="AAG110" s="477"/>
      <c r="AAH110" s="477"/>
      <c r="AAI110" s="477"/>
      <c r="AAJ110" s="477"/>
      <c r="AAK110" s="477"/>
      <c r="AAL110" s="477"/>
      <c r="AAM110" s="477"/>
      <c r="AAN110" s="477"/>
      <c r="AAO110" s="477"/>
      <c r="AAP110" s="477"/>
      <c r="AAQ110" s="477"/>
      <c r="AAR110" s="477"/>
      <c r="AAS110" s="477"/>
      <c r="AAT110" s="477"/>
      <c r="AAU110" s="477"/>
      <c r="AAV110" s="477"/>
      <c r="AAW110" s="477"/>
      <c r="AAX110" s="477"/>
      <c r="AAY110" s="477"/>
      <c r="AAZ110" s="477"/>
      <c r="ABA110" s="477"/>
      <c r="ABB110" s="477"/>
      <c r="ABC110" s="477"/>
      <c r="ABD110" s="477"/>
      <c r="ABE110" s="477"/>
      <c r="ABF110" s="477"/>
      <c r="ABG110" s="477"/>
      <c r="ABH110" s="477"/>
      <c r="ABI110" s="477"/>
      <c r="ABJ110" s="477"/>
      <c r="ABK110" s="477"/>
      <c r="ABL110" s="477"/>
      <c r="ABM110" s="477"/>
      <c r="ABN110" s="477"/>
      <c r="ABO110" s="477"/>
      <c r="ABP110" s="477"/>
      <c r="ABQ110" s="477"/>
      <c r="ABR110" s="477"/>
      <c r="ABS110" s="477"/>
      <c r="ABT110" s="477"/>
      <c r="ABU110" s="477"/>
      <c r="ABV110" s="477"/>
      <c r="ABW110" s="477"/>
      <c r="ABX110" s="477"/>
      <c r="ABY110" s="477"/>
      <c r="ABZ110" s="477"/>
      <c r="ACA110" s="477"/>
      <c r="ACB110" s="477"/>
      <c r="ACC110" s="477"/>
      <c r="ACD110" s="477"/>
      <c r="ACE110" s="477"/>
      <c r="ACF110" s="477"/>
      <c r="ACG110" s="477"/>
      <c r="ACH110" s="477"/>
      <c r="ACI110" s="477"/>
      <c r="ACJ110" s="477"/>
      <c r="ACK110" s="477"/>
      <c r="ACL110" s="477"/>
      <c r="ACM110" s="477"/>
      <c r="ACN110" s="477"/>
      <c r="ACO110" s="477"/>
      <c r="ACP110" s="477"/>
      <c r="ACQ110" s="477"/>
      <c r="ACR110" s="477"/>
      <c r="ACS110" s="477"/>
      <c r="ACT110" s="477"/>
      <c r="ACU110" s="477"/>
      <c r="ACV110" s="477"/>
      <c r="ACW110" s="477"/>
      <c r="ACX110" s="477"/>
      <c r="ACY110" s="477"/>
      <c r="ACZ110" s="477"/>
      <c r="ADA110" s="477"/>
      <c r="ADB110" s="477"/>
      <c r="ADC110" s="477"/>
      <c r="ADD110" s="477"/>
      <c r="ADE110" s="477"/>
      <c r="ADF110" s="477"/>
      <c r="ADG110" s="477"/>
      <c r="ADH110" s="477"/>
      <c r="ADI110" s="477"/>
      <c r="ADJ110" s="477"/>
      <c r="ADK110" s="477"/>
      <c r="ADL110" s="477"/>
      <c r="ADM110" s="477"/>
      <c r="ADN110" s="477"/>
      <c r="ADO110" s="477"/>
      <c r="ADP110" s="477"/>
      <c r="ADQ110" s="477"/>
      <c r="ADR110" s="477"/>
      <c r="ADS110" s="477"/>
      <c r="ADT110" s="477"/>
      <c r="ADU110" s="477"/>
      <c r="ADV110" s="477"/>
      <c r="ADW110" s="477"/>
      <c r="ADX110" s="477"/>
      <c r="ADY110" s="477"/>
      <c r="ADZ110" s="477"/>
      <c r="AEA110" s="477"/>
      <c r="AEB110" s="477"/>
      <c r="AEC110" s="477"/>
      <c r="AED110" s="477"/>
      <c r="AEE110" s="477"/>
      <c r="AEF110" s="477"/>
      <c r="AEG110" s="477"/>
      <c r="AEH110" s="477"/>
      <c r="AEI110" s="477"/>
      <c r="AEJ110" s="477"/>
      <c r="AEK110" s="477"/>
      <c r="AEL110" s="477"/>
      <c r="AEM110" s="477"/>
      <c r="AEN110" s="477"/>
      <c r="AEO110" s="477"/>
      <c r="AEP110" s="477"/>
      <c r="AEQ110" s="477"/>
      <c r="AER110" s="477"/>
      <c r="AES110" s="477"/>
      <c r="AET110" s="477"/>
      <c r="AEU110" s="477"/>
      <c r="AEV110" s="477"/>
      <c r="AEW110" s="477"/>
      <c r="AEX110" s="477"/>
      <c r="AEY110" s="477"/>
      <c r="AEZ110" s="477"/>
      <c r="AFA110" s="477"/>
      <c r="AFB110" s="477"/>
      <c r="AFC110" s="477"/>
      <c r="AFD110" s="477"/>
      <c r="AFE110" s="477"/>
      <c r="AFF110" s="477"/>
      <c r="AFG110" s="477"/>
      <c r="AFH110" s="477"/>
      <c r="AFI110" s="477"/>
      <c r="AFJ110" s="477"/>
      <c r="AFK110" s="477"/>
      <c r="AFL110" s="477"/>
      <c r="AFM110" s="477"/>
      <c r="AFN110" s="477"/>
      <c r="AFO110" s="477"/>
      <c r="AFP110" s="477"/>
      <c r="AFQ110" s="477"/>
      <c r="AFR110" s="477"/>
      <c r="AFS110" s="477"/>
      <c r="AFT110" s="477"/>
      <c r="AFU110" s="477"/>
      <c r="AFV110" s="477"/>
      <c r="AFW110" s="477"/>
      <c r="AFX110" s="477"/>
      <c r="AFY110" s="477"/>
      <c r="AFZ110" s="477"/>
      <c r="AGA110" s="477"/>
      <c r="AGB110" s="477"/>
      <c r="AGC110" s="477"/>
      <c r="AGD110" s="477"/>
      <c r="AGE110" s="477"/>
      <c r="AGF110" s="477"/>
      <c r="AGG110" s="477"/>
      <c r="AGH110" s="477"/>
      <c r="AGI110" s="477"/>
      <c r="AGJ110" s="477"/>
      <c r="AGK110" s="477"/>
      <c r="AGL110" s="477"/>
      <c r="AGM110" s="477"/>
      <c r="AGN110" s="477"/>
      <c r="AGO110" s="477"/>
      <c r="AGP110" s="477"/>
      <c r="AGQ110" s="477"/>
      <c r="AGR110" s="477"/>
      <c r="AGS110" s="477"/>
      <c r="AGT110" s="477"/>
      <c r="AGU110" s="477"/>
      <c r="AGV110" s="477"/>
      <c r="AGW110" s="477"/>
      <c r="AGX110" s="477"/>
      <c r="AGY110" s="477"/>
      <c r="AGZ110" s="477"/>
      <c r="AHA110" s="477"/>
      <c r="AHB110" s="477"/>
      <c r="AHC110" s="477"/>
      <c r="AHD110" s="477"/>
      <c r="AHE110" s="477"/>
      <c r="AHF110" s="477"/>
      <c r="AHG110" s="477"/>
      <c r="AHH110" s="477"/>
      <c r="AHI110" s="477"/>
      <c r="AHJ110" s="477"/>
      <c r="AHK110" s="477"/>
      <c r="AHL110" s="477"/>
      <c r="AHM110" s="477"/>
      <c r="AHN110" s="477"/>
      <c r="AHO110" s="477"/>
      <c r="AHP110" s="477"/>
      <c r="AHQ110" s="477"/>
      <c r="AHR110" s="477"/>
      <c r="AHS110" s="477"/>
      <c r="AHT110" s="477"/>
      <c r="AHU110" s="477"/>
      <c r="AHV110" s="477"/>
      <c r="AHW110" s="477"/>
      <c r="AHX110" s="477"/>
      <c r="AHY110" s="477"/>
      <c r="AHZ110" s="477"/>
      <c r="AIA110" s="477"/>
      <c r="AIB110" s="477"/>
      <c r="AIC110" s="477"/>
      <c r="AID110" s="477"/>
      <c r="AIE110" s="477"/>
      <c r="AIF110" s="477"/>
      <c r="AIG110" s="477"/>
      <c r="AIH110" s="477"/>
      <c r="AII110" s="477"/>
      <c r="AIJ110" s="477"/>
      <c r="AIK110" s="477"/>
      <c r="AIL110" s="477"/>
      <c r="AIM110" s="477"/>
      <c r="AIN110" s="477"/>
      <c r="AIO110" s="477"/>
      <c r="AIP110" s="477"/>
      <c r="AIQ110" s="477"/>
      <c r="AIR110" s="477"/>
      <c r="AIS110" s="477"/>
      <c r="AIT110" s="477"/>
      <c r="AIU110" s="477"/>
      <c r="AIV110" s="477"/>
      <c r="AIW110" s="477"/>
      <c r="AIX110" s="477"/>
      <c r="AIY110" s="477"/>
      <c r="AIZ110" s="477"/>
      <c r="AJA110" s="477"/>
      <c r="AJB110" s="477"/>
      <c r="AJC110" s="477"/>
      <c r="AJD110" s="477"/>
      <c r="AJE110" s="477"/>
      <c r="AJF110" s="477"/>
      <c r="AJG110" s="477"/>
      <c r="AJH110" s="477"/>
      <c r="AJI110" s="477"/>
      <c r="AJJ110" s="477"/>
      <c r="AJK110" s="477"/>
      <c r="AJL110" s="477"/>
      <c r="AJM110" s="477"/>
      <c r="AJN110" s="477"/>
      <c r="AJO110" s="477"/>
      <c r="AJP110" s="477"/>
      <c r="AJQ110" s="477"/>
      <c r="AJR110" s="477"/>
      <c r="AJS110" s="477"/>
      <c r="AJT110" s="477"/>
      <c r="AJU110" s="477"/>
      <c r="AJV110" s="477"/>
      <c r="AJW110" s="477"/>
      <c r="AJX110" s="477"/>
      <c r="AJY110" s="477"/>
      <c r="AJZ110" s="477"/>
      <c r="AKA110" s="477"/>
      <c r="AKB110" s="477"/>
      <c r="AKC110" s="477"/>
      <c r="AKD110" s="477"/>
      <c r="AKE110" s="477"/>
      <c r="AKF110" s="477"/>
      <c r="AKG110" s="477"/>
      <c r="AKH110" s="477"/>
      <c r="AKI110" s="477"/>
      <c r="AKJ110" s="477"/>
      <c r="AKK110" s="477"/>
      <c r="AKL110" s="477"/>
      <c r="AKM110" s="477"/>
      <c r="AKN110" s="477"/>
      <c r="AKO110" s="477"/>
      <c r="AKP110" s="477"/>
      <c r="AKQ110" s="477"/>
      <c r="AKR110" s="477"/>
      <c r="AKS110" s="477"/>
      <c r="AKT110" s="477"/>
      <c r="AKU110" s="477"/>
      <c r="AKV110" s="477"/>
      <c r="AKW110" s="477"/>
      <c r="AKX110" s="477"/>
      <c r="AKY110" s="477"/>
      <c r="AKZ110" s="477"/>
      <c r="ALA110" s="477"/>
      <c r="ALB110" s="477"/>
      <c r="ALC110" s="477"/>
      <c r="ALD110" s="477"/>
      <c r="ALE110" s="477"/>
      <c r="ALF110" s="477"/>
      <c r="ALG110" s="477"/>
      <c r="ALH110" s="477"/>
      <c r="ALI110" s="477"/>
      <c r="ALJ110" s="477"/>
      <c r="ALK110" s="477"/>
      <c r="ALL110" s="477"/>
      <c r="ALM110" s="477"/>
      <c r="ALN110" s="477"/>
      <c r="ALO110" s="477"/>
      <c r="ALP110" s="477"/>
      <c r="ALQ110" s="477"/>
      <c r="ALR110" s="477"/>
      <c r="ALS110" s="477"/>
      <c r="ALT110" s="477"/>
      <c r="ALU110" s="477"/>
      <c r="ALV110" s="477"/>
      <c r="ALW110" s="477"/>
      <c r="ALX110" s="477"/>
      <c r="ALY110" s="477"/>
      <c r="ALZ110" s="477"/>
      <c r="AMA110" s="477"/>
      <c r="AMB110" s="477"/>
      <c r="AMC110" s="477"/>
      <c r="AMD110" s="477"/>
      <c r="AME110" s="477"/>
      <c r="AMF110" s="477"/>
      <c r="AMG110" s="477"/>
      <c r="AMH110" s="477"/>
      <c r="AMI110" s="477"/>
      <c r="AMJ110" s="477"/>
      <c r="AMK110" s="477"/>
      <c r="AML110" s="477"/>
      <c r="AMM110" s="477"/>
      <c r="AMN110" s="477"/>
      <c r="AMO110" s="477"/>
      <c r="AMP110" s="477"/>
      <c r="AMQ110" s="477"/>
      <c r="AMR110" s="477"/>
      <c r="AMS110" s="477"/>
      <c r="AMT110" s="477"/>
      <c r="AMU110" s="477"/>
      <c r="AMV110" s="477"/>
      <c r="AMW110" s="477"/>
      <c r="AMX110" s="477"/>
      <c r="AMY110" s="477"/>
      <c r="AMZ110" s="477"/>
      <c r="ANA110" s="477"/>
      <c r="ANB110" s="477"/>
      <c r="ANC110" s="477"/>
      <c r="AND110" s="477"/>
      <c r="ANE110" s="477"/>
      <c r="ANF110" s="477"/>
      <c r="ANG110" s="477"/>
      <c r="ANH110" s="477"/>
      <c r="ANI110" s="477"/>
      <c r="ANJ110" s="477"/>
      <c r="ANK110" s="477"/>
      <c r="ANL110" s="477"/>
      <c r="ANM110" s="477"/>
      <c r="ANN110" s="477"/>
      <c r="ANO110" s="477"/>
      <c r="ANP110" s="477"/>
      <c r="ANQ110" s="477"/>
      <c r="ANR110" s="477"/>
      <c r="ANS110" s="477"/>
      <c r="ANT110" s="477"/>
      <c r="ANU110" s="477"/>
      <c r="ANV110" s="477"/>
      <c r="ANW110" s="477"/>
      <c r="ANX110" s="477"/>
      <c r="ANY110" s="477"/>
      <c r="ANZ110" s="477"/>
      <c r="AOA110" s="477"/>
      <c r="AOB110" s="477"/>
      <c r="AOC110" s="477"/>
      <c r="AOD110" s="477"/>
      <c r="AOE110" s="477"/>
      <c r="AOF110" s="477"/>
      <c r="AOG110" s="477"/>
      <c r="AOH110" s="477"/>
      <c r="AOI110" s="477"/>
      <c r="AOJ110" s="477"/>
      <c r="AOK110" s="477"/>
      <c r="AOL110" s="477"/>
      <c r="AOM110" s="477"/>
      <c r="AON110" s="477"/>
      <c r="AOO110" s="477"/>
      <c r="AOP110" s="477"/>
      <c r="AOQ110" s="477"/>
      <c r="AOR110" s="477"/>
      <c r="AOS110" s="477"/>
      <c r="AOT110" s="477"/>
      <c r="AOU110" s="477"/>
      <c r="AOV110" s="477"/>
      <c r="AOW110" s="477"/>
      <c r="AOX110" s="477"/>
      <c r="AOY110" s="477"/>
      <c r="AOZ110" s="477"/>
      <c r="APA110" s="477"/>
      <c r="APB110" s="477"/>
      <c r="APC110" s="477"/>
      <c r="APD110" s="477"/>
      <c r="APE110" s="477"/>
      <c r="APF110" s="477"/>
      <c r="APG110" s="477"/>
      <c r="APH110" s="477"/>
      <c r="API110" s="477"/>
      <c r="APJ110" s="477"/>
      <c r="APK110" s="477"/>
      <c r="APL110" s="477"/>
      <c r="APM110" s="477"/>
      <c r="APN110" s="477"/>
      <c r="APO110" s="477"/>
      <c r="APP110" s="477"/>
      <c r="APQ110" s="477"/>
      <c r="APR110" s="477"/>
      <c r="APS110" s="477"/>
      <c r="APT110" s="477"/>
      <c r="APU110" s="477"/>
      <c r="APV110" s="477"/>
      <c r="APW110" s="477"/>
      <c r="APX110" s="477"/>
      <c r="APY110" s="477"/>
      <c r="APZ110" s="477"/>
      <c r="AQA110" s="477"/>
      <c r="AQB110" s="477"/>
      <c r="AQC110" s="477"/>
      <c r="AQD110" s="477"/>
      <c r="AQE110" s="477"/>
      <c r="AQF110" s="477"/>
      <c r="AQG110" s="477"/>
      <c r="AQH110" s="477"/>
      <c r="AQI110" s="477"/>
      <c r="AQJ110" s="477"/>
      <c r="AQK110" s="477"/>
      <c r="AQL110" s="477"/>
      <c r="AQM110" s="477"/>
      <c r="AQN110" s="477"/>
      <c r="AQO110" s="477"/>
      <c r="AQP110" s="477"/>
      <c r="AQQ110" s="477"/>
      <c r="AQR110" s="477"/>
      <c r="AQS110" s="477"/>
      <c r="AQT110" s="477"/>
      <c r="AQU110" s="477"/>
      <c r="AQV110" s="477"/>
      <c r="AQW110" s="477"/>
      <c r="AQX110" s="477"/>
      <c r="AQY110" s="477"/>
      <c r="AQZ110" s="477"/>
      <c r="ARA110" s="477"/>
      <c r="ARB110" s="477"/>
      <c r="ARC110" s="477"/>
      <c r="ARD110" s="477"/>
      <c r="ARE110" s="477"/>
      <c r="ARF110" s="477"/>
      <c r="ARG110" s="477"/>
      <c r="ARH110" s="477"/>
      <c r="ARI110" s="477"/>
      <c r="ARJ110" s="477"/>
      <c r="ARK110" s="477"/>
      <c r="ARL110" s="477"/>
      <c r="ARM110" s="477"/>
      <c r="ARN110" s="477"/>
      <c r="ARO110" s="477"/>
      <c r="ARP110" s="477"/>
      <c r="ARQ110" s="477"/>
      <c r="ARR110" s="477"/>
      <c r="ARS110" s="477"/>
      <c r="ART110" s="477"/>
      <c r="ARU110" s="477"/>
      <c r="ARV110" s="477"/>
      <c r="ARW110" s="477"/>
      <c r="ARX110" s="477"/>
      <c r="ARY110" s="477"/>
      <c r="ARZ110" s="477"/>
      <c r="ASA110" s="477"/>
      <c r="ASB110" s="477"/>
      <c r="ASC110" s="477"/>
      <c r="ASD110" s="477"/>
      <c r="ASE110" s="477"/>
      <c r="ASF110" s="477"/>
      <c r="ASG110" s="477"/>
      <c r="ASH110" s="477"/>
      <c r="ASI110" s="477"/>
      <c r="ASJ110" s="477"/>
      <c r="ASK110" s="477"/>
      <c r="ASL110" s="477"/>
      <c r="ASM110" s="477"/>
      <c r="ASN110" s="477"/>
      <c r="ASO110" s="477"/>
      <c r="ASP110" s="477"/>
      <c r="ASQ110" s="477"/>
      <c r="ASR110" s="477"/>
      <c r="ASS110" s="477"/>
      <c r="AST110" s="477"/>
      <c r="ASU110" s="477"/>
      <c r="ASV110" s="477"/>
      <c r="ASW110" s="477"/>
      <c r="ASX110" s="477"/>
      <c r="ASY110" s="477"/>
      <c r="ASZ110" s="477"/>
      <c r="ATA110" s="477"/>
      <c r="ATB110" s="477"/>
      <c r="ATC110" s="477"/>
      <c r="ATD110" s="477"/>
      <c r="ATE110" s="477"/>
      <c r="ATF110" s="477"/>
      <c r="ATG110" s="477"/>
      <c r="ATH110" s="477"/>
      <c r="ATI110" s="477"/>
      <c r="ATJ110" s="477"/>
      <c r="ATK110" s="477"/>
      <c r="ATL110" s="477"/>
      <c r="ATM110" s="477"/>
      <c r="ATN110" s="477"/>
      <c r="ATO110" s="477"/>
      <c r="ATP110" s="477"/>
      <c r="ATQ110" s="477"/>
      <c r="ATR110" s="477"/>
      <c r="ATS110" s="477"/>
      <c r="ATT110" s="477"/>
      <c r="ATU110" s="477"/>
      <c r="ATV110" s="477"/>
      <c r="ATW110" s="477"/>
      <c r="ATX110" s="477"/>
      <c r="ATY110" s="477"/>
      <c r="ATZ110" s="477"/>
      <c r="AUA110" s="477"/>
      <c r="AUB110" s="477"/>
      <c r="AUC110" s="477"/>
      <c r="AUD110" s="477"/>
      <c r="AUE110" s="477"/>
      <c r="AUF110" s="477"/>
      <c r="AUG110" s="477"/>
      <c r="AUH110" s="477"/>
      <c r="AUI110" s="477"/>
      <c r="AUJ110" s="477"/>
      <c r="AUK110" s="477"/>
      <c r="AUL110" s="477"/>
      <c r="AUM110" s="477"/>
      <c r="AUN110" s="477"/>
      <c r="AUO110" s="477"/>
      <c r="AUP110" s="477"/>
      <c r="AUQ110" s="477"/>
      <c r="AUR110" s="477"/>
      <c r="AUS110" s="477"/>
      <c r="AUT110" s="477"/>
      <c r="AUU110" s="477"/>
      <c r="AUV110" s="477"/>
      <c r="AUW110" s="477"/>
      <c r="AUX110" s="477"/>
      <c r="AUY110" s="477"/>
      <c r="AUZ110" s="477"/>
      <c r="AVA110" s="477"/>
      <c r="AVB110" s="477"/>
      <c r="AVC110" s="477"/>
      <c r="AVD110" s="477"/>
      <c r="AVE110" s="477"/>
      <c r="AVF110" s="477"/>
      <c r="AVG110" s="477"/>
      <c r="AVH110" s="477"/>
      <c r="AVI110" s="477"/>
      <c r="AVJ110" s="477"/>
      <c r="AVK110" s="477"/>
      <c r="AVL110" s="477"/>
      <c r="AVM110" s="477"/>
      <c r="AVN110" s="477"/>
      <c r="AVO110" s="477"/>
      <c r="AVP110" s="477"/>
      <c r="AVQ110" s="477"/>
      <c r="AVR110" s="477"/>
      <c r="AVS110" s="477"/>
      <c r="AVT110" s="477"/>
      <c r="AVU110" s="477"/>
      <c r="AVV110" s="477"/>
      <c r="AVW110" s="477"/>
      <c r="AVX110" s="477"/>
      <c r="AVY110" s="477"/>
      <c r="AVZ110" s="477"/>
      <c r="AWA110" s="477"/>
      <c r="AWB110" s="477"/>
      <c r="AWC110" s="477"/>
      <c r="AWD110" s="477"/>
      <c r="AWE110" s="477"/>
      <c r="AWF110" s="477"/>
      <c r="AWG110" s="477"/>
      <c r="AWH110" s="477"/>
      <c r="AWI110" s="477"/>
      <c r="AWJ110" s="477"/>
      <c r="AWK110" s="477"/>
      <c r="AWL110" s="477"/>
      <c r="AWM110" s="477"/>
      <c r="AWN110" s="477"/>
      <c r="AWO110" s="477"/>
      <c r="AWP110" s="477"/>
      <c r="AWQ110" s="477"/>
      <c r="AWR110" s="477"/>
      <c r="AWS110" s="477"/>
      <c r="AWT110" s="477"/>
      <c r="AWU110" s="477"/>
      <c r="AWV110" s="477"/>
      <c r="AWW110" s="477"/>
      <c r="AWX110" s="477"/>
      <c r="AWY110" s="477"/>
      <c r="AWZ110" s="477"/>
      <c r="AXA110" s="477"/>
      <c r="AXB110" s="477"/>
      <c r="AXC110" s="477"/>
      <c r="AXD110" s="477"/>
      <c r="AXE110" s="477"/>
      <c r="AXF110" s="477"/>
      <c r="AXG110" s="477"/>
      <c r="AXH110" s="477"/>
      <c r="AXI110" s="477"/>
      <c r="AXJ110" s="477"/>
      <c r="AXK110" s="477"/>
      <c r="AXL110" s="477"/>
      <c r="AXM110" s="477"/>
      <c r="AXN110" s="477"/>
      <c r="AXO110" s="477"/>
      <c r="AXP110" s="477"/>
      <c r="AXQ110" s="477"/>
      <c r="AXR110" s="477"/>
      <c r="AXS110" s="477"/>
      <c r="AXT110" s="477"/>
      <c r="AXU110" s="477"/>
      <c r="AXV110" s="477"/>
      <c r="AXW110" s="477"/>
      <c r="AXX110" s="477"/>
      <c r="AXY110" s="477"/>
      <c r="AXZ110" s="477"/>
      <c r="AYA110" s="477"/>
      <c r="AYB110" s="477"/>
      <c r="AYC110" s="477"/>
      <c r="AYD110" s="477"/>
      <c r="AYE110" s="477"/>
      <c r="AYF110" s="477"/>
      <c r="AYG110" s="477"/>
      <c r="AYH110" s="477"/>
      <c r="AYI110" s="477"/>
      <c r="AYJ110" s="477"/>
      <c r="AYK110" s="477"/>
      <c r="AYL110" s="477"/>
      <c r="AYM110" s="477"/>
      <c r="AYN110" s="477"/>
      <c r="AYO110" s="477"/>
      <c r="AYP110" s="477"/>
      <c r="AYQ110" s="477"/>
      <c r="AYR110" s="477"/>
      <c r="AYS110" s="477"/>
      <c r="AYT110" s="477"/>
      <c r="AYU110" s="477"/>
      <c r="AYV110" s="477"/>
      <c r="AYW110" s="477"/>
      <c r="AYX110" s="477"/>
      <c r="AYY110" s="477"/>
      <c r="AYZ110" s="477"/>
      <c r="AZA110" s="477"/>
      <c r="AZB110" s="477"/>
      <c r="AZC110" s="477"/>
      <c r="AZD110" s="477"/>
      <c r="AZE110" s="477"/>
      <c r="AZF110" s="477"/>
      <c r="AZG110" s="477"/>
      <c r="AZH110" s="477"/>
      <c r="AZI110" s="477"/>
      <c r="AZJ110" s="477"/>
      <c r="AZK110" s="477"/>
      <c r="AZL110" s="477"/>
      <c r="AZM110" s="477"/>
      <c r="AZN110" s="477"/>
      <c r="AZO110" s="477"/>
      <c r="AZP110" s="477"/>
      <c r="AZQ110" s="477"/>
      <c r="AZR110" s="477"/>
      <c r="AZS110" s="477"/>
      <c r="AZT110" s="477"/>
      <c r="AZU110" s="477"/>
      <c r="AZV110" s="477"/>
      <c r="AZW110" s="477"/>
      <c r="AZX110" s="477"/>
      <c r="AZY110" s="477"/>
      <c r="AZZ110" s="477"/>
      <c r="BAA110" s="477"/>
      <c r="BAB110" s="477"/>
      <c r="BAC110" s="477"/>
      <c r="BAD110" s="477"/>
      <c r="BAE110" s="477"/>
      <c r="BAF110" s="477"/>
      <c r="BAG110" s="477"/>
      <c r="BAH110" s="477"/>
      <c r="BAI110" s="477"/>
      <c r="BAJ110" s="477"/>
      <c r="BAK110" s="477"/>
      <c r="BAL110" s="477"/>
      <c r="BAM110" s="477"/>
      <c r="BAN110" s="477"/>
      <c r="BAO110" s="477"/>
      <c r="BAP110" s="477"/>
      <c r="BAQ110" s="477"/>
      <c r="BAR110" s="477"/>
      <c r="BAS110" s="477"/>
      <c r="BAT110" s="477"/>
      <c r="BAU110" s="477"/>
      <c r="BAV110" s="477"/>
      <c r="BAW110" s="477"/>
      <c r="BAX110" s="477"/>
      <c r="BAY110" s="477"/>
      <c r="BAZ110" s="477"/>
      <c r="BBA110" s="477"/>
      <c r="BBB110" s="477"/>
      <c r="BBC110" s="477"/>
      <c r="BBD110" s="477"/>
      <c r="BBE110" s="477"/>
      <c r="BBF110" s="477"/>
      <c r="BBG110" s="477"/>
      <c r="BBH110" s="477"/>
      <c r="BBI110" s="477"/>
      <c r="BBJ110" s="477"/>
      <c r="BBK110" s="477"/>
      <c r="BBL110" s="477"/>
      <c r="BBM110" s="477"/>
      <c r="BBN110" s="477"/>
      <c r="BBO110" s="477"/>
      <c r="BBP110" s="477"/>
      <c r="BBQ110" s="477"/>
      <c r="BBR110" s="477"/>
      <c r="BBS110" s="477"/>
      <c r="BBT110" s="477"/>
      <c r="BBU110" s="477"/>
      <c r="BBV110" s="477"/>
      <c r="BBW110" s="477"/>
      <c r="BBX110" s="477"/>
      <c r="BBY110" s="477"/>
      <c r="BBZ110" s="477"/>
      <c r="BCA110" s="477"/>
      <c r="BCB110" s="477"/>
      <c r="BCC110" s="477"/>
      <c r="BCD110" s="477"/>
      <c r="BCE110" s="477"/>
      <c r="BCF110" s="477"/>
      <c r="BCG110" s="477"/>
      <c r="BCH110" s="477"/>
      <c r="BCI110" s="477"/>
      <c r="BCJ110" s="477"/>
      <c r="BCK110" s="477"/>
      <c r="BCL110" s="477"/>
      <c r="BCM110" s="477"/>
      <c r="BCN110" s="477"/>
      <c r="BCO110" s="477"/>
      <c r="BCP110" s="477"/>
      <c r="BCQ110" s="477"/>
      <c r="BCR110" s="477"/>
      <c r="BCS110" s="477"/>
      <c r="BCT110" s="477"/>
      <c r="BCU110" s="477"/>
      <c r="BCV110" s="477"/>
      <c r="BCW110" s="477"/>
      <c r="BCX110" s="477"/>
      <c r="BCY110" s="477"/>
      <c r="BCZ110" s="477"/>
      <c r="BDA110" s="477"/>
      <c r="BDB110" s="477"/>
      <c r="BDC110" s="477"/>
      <c r="BDD110" s="477"/>
      <c r="BDE110" s="477"/>
      <c r="BDF110" s="477"/>
      <c r="BDG110" s="477"/>
      <c r="BDH110" s="477"/>
      <c r="BDI110" s="477"/>
      <c r="BDJ110" s="477"/>
      <c r="BDK110" s="477"/>
      <c r="BDL110" s="477"/>
      <c r="BDM110" s="477"/>
      <c r="BDN110" s="477"/>
      <c r="BDO110" s="477"/>
      <c r="BDP110" s="477"/>
      <c r="BDQ110" s="477"/>
      <c r="BDR110" s="477"/>
      <c r="BDS110" s="477"/>
      <c r="BDT110" s="477"/>
      <c r="BDU110" s="477"/>
      <c r="BDV110" s="477"/>
      <c r="BDW110" s="477"/>
      <c r="BDX110" s="477"/>
      <c r="BDY110" s="477"/>
      <c r="BDZ110" s="477"/>
      <c r="BEA110" s="477"/>
      <c r="BEB110" s="477"/>
      <c r="BEC110" s="477"/>
      <c r="BED110" s="477"/>
      <c r="BEE110" s="477"/>
      <c r="BEF110" s="477"/>
      <c r="BEG110" s="477"/>
      <c r="BEH110" s="477"/>
      <c r="BEI110" s="477"/>
      <c r="BEJ110" s="477"/>
      <c r="BEK110" s="477"/>
      <c r="BEL110" s="477"/>
      <c r="BEM110" s="477"/>
      <c r="BEN110" s="477"/>
      <c r="BEO110" s="477"/>
      <c r="BEP110" s="477"/>
      <c r="BEQ110" s="477"/>
      <c r="BER110" s="477"/>
      <c r="BES110" s="477"/>
      <c r="BET110" s="477"/>
      <c r="BEU110" s="477"/>
      <c r="BEV110" s="477"/>
      <c r="BEW110" s="477"/>
      <c r="BEX110" s="477"/>
      <c r="BEY110" s="477"/>
      <c r="BEZ110" s="477"/>
      <c r="BFA110" s="477"/>
      <c r="BFB110" s="477"/>
      <c r="BFC110" s="477"/>
      <c r="BFD110" s="477"/>
      <c r="BFE110" s="477"/>
      <c r="BFF110" s="477"/>
      <c r="BFG110" s="477"/>
      <c r="BFH110" s="477"/>
      <c r="BFI110" s="477"/>
      <c r="BFJ110" s="477"/>
      <c r="BFK110" s="477"/>
      <c r="BFL110" s="477"/>
      <c r="BFM110" s="477"/>
      <c r="BFN110" s="477"/>
      <c r="BFO110" s="477"/>
      <c r="BFP110" s="477"/>
      <c r="BFQ110" s="477"/>
      <c r="BFR110" s="477"/>
      <c r="BFS110" s="477"/>
      <c r="BFT110" s="477"/>
      <c r="BFU110" s="477"/>
      <c r="BFV110" s="477"/>
      <c r="BFW110" s="477"/>
      <c r="BFX110" s="477"/>
      <c r="BFY110" s="477"/>
      <c r="BFZ110" s="477"/>
      <c r="BGA110" s="477"/>
      <c r="BGB110" s="477"/>
      <c r="BGC110" s="477"/>
      <c r="BGD110" s="477"/>
      <c r="BGE110" s="477"/>
      <c r="BGF110" s="477"/>
      <c r="BGG110" s="477"/>
      <c r="BGH110" s="477"/>
      <c r="BGI110" s="477"/>
      <c r="BGJ110" s="477"/>
      <c r="BGK110" s="477"/>
      <c r="BGL110" s="477"/>
      <c r="BGM110" s="477"/>
      <c r="BGN110" s="477"/>
      <c r="BGO110" s="477"/>
      <c r="BGP110" s="477"/>
      <c r="BGQ110" s="477"/>
      <c r="BGR110" s="477"/>
      <c r="BGS110" s="477"/>
      <c r="BGT110" s="477"/>
      <c r="BGU110" s="477"/>
      <c r="BGV110" s="477"/>
      <c r="BGW110" s="477"/>
      <c r="BGX110" s="477"/>
      <c r="BGY110" s="477"/>
      <c r="BGZ110" s="477"/>
      <c r="BHA110" s="477"/>
      <c r="BHB110" s="477"/>
      <c r="BHC110" s="477"/>
      <c r="BHD110" s="477"/>
      <c r="BHE110" s="477"/>
      <c r="BHF110" s="477"/>
      <c r="BHG110" s="477"/>
      <c r="BHH110" s="477"/>
      <c r="BHI110" s="477"/>
      <c r="BHJ110" s="477"/>
      <c r="BHK110" s="477"/>
      <c r="BHL110" s="477"/>
      <c r="BHM110" s="477"/>
      <c r="BHN110" s="477"/>
      <c r="BHO110" s="477"/>
      <c r="BHP110" s="477"/>
      <c r="BHQ110" s="477"/>
      <c r="BHR110" s="477"/>
      <c r="BHS110" s="477"/>
      <c r="BHT110" s="477"/>
      <c r="BHU110" s="477"/>
      <c r="BHV110" s="477"/>
      <c r="BHW110" s="477"/>
      <c r="BHX110" s="477"/>
      <c r="BHY110" s="477"/>
      <c r="BHZ110" s="477"/>
      <c r="BIA110" s="477"/>
      <c r="BIB110" s="477"/>
      <c r="BIC110" s="477"/>
      <c r="BID110" s="477"/>
      <c r="BIE110" s="477"/>
      <c r="BIF110" s="477"/>
      <c r="BIG110" s="477"/>
      <c r="BIH110" s="477"/>
      <c r="BII110" s="477"/>
      <c r="BIJ110" s="477"/>
      <c r="BIK110" s="477"/>
      <c r="BIL110" s="477"/>
      <c r="BIM110" s="477"/>
      <c r="BIN110" s="477"/>
      <c r="BIO110" s="477"/>
      <c r="BIP110" s="477"/>
      <c r="BIQ110" s="477"/>
      <c r="BIR110" s="477"/>
      <c r="BIS110" s="477"/>
      <c r="BIT110" s="477"/>
      <c r="BIU110" s="477"/>
      <c r="BIV110" s="477"/>
      <c r="BIW110" s="477"/>
      <c r="BIX110" s="477"/>
      <c r="BIY110" s="477"/>
      <c r="BIZ110" s="477"/>
      <c r="BJA110" s="477"/>
      <c r="BJB110" s="477"/>
      <c r="BJC110" s="477"/>
      <c r="BJD110" s="477"/>
      <c r="BJE110" s="477"/>
      <c r="BJF110" s="477"/>
      <c r="BJG110" s="477"/>
      <c r="BJH110" s="477"/>
      <c r="BJI110" s="477"/>
      <c r="BJJ110" s="477"/>
      <c r="BJK110" s="477"/>
      <c r="BJL110" s="477"/>
      <c r="BJM110" s="477"/>
      <c r="BJN110" s="477"/>
      <c r="BJO110" s="477"/>
      <c r="BJP110" s="477"/>
      <c r="BJQ110" s="477"/>
      <c r="BJR110" s="477"/>
      <c r="BJS110" s="477"/>
      <c r="BJT110" s="477"/>
      <c r="BJU110" s="477"/>
      <c r="BJV110" s="477"/>
      <c r="BJW110" s="477"/>
      <c r="BJX110" s="477"/>
      <c r="BJY110" s="477"/>
      <c r="BJZ110" s="477"/>
      <c r="BKA110" s="477"/>
      <c r="BKB110" s="477"/>
      <c r="BKC110" s="477"/>
      <c r="BKD110" s="477"/>
      <c r="BKE110" s="477"/>
      <c r="BKF110" s="477"/>
      <c r="BKG110" s="477"/>
      <c r="BKH110" s="477"/>
      <c r="BKI110" s="477"/>
      <c r="BKJ110" s="477"/>
      <c r="BKK110" s="477"/>
      <c r="BKL110" s="477"/>
      <c r="BKM110" s="477"/>
      <c r="BKN110" s="477"/>
      <c r="BKO110" s="477"/>
      <c r="BKP110" s="477"/>
      <c r="BKQ110" s="477"/>
      <c r="BKR110" s="477"/>
      <c r="BKS110" s="477"/>
      <c r="BKT110" s="477"/>
      <c r="BKU110" s="477"/>
      <c r="BKV110" s="477"/>
      <c r="BKW110" s="477"/>
      <c r="BKX110" s="477"/>
      <c r="BKY110" s="477"/>
      <c r="BKZ110" s="477"/>
      <c r="BLA110" s="477"/>
      <c r="BLB110" s="477"/>
      <c r="BLC110" s="477"/>
      <c r="BLD110" s="477"/>
      <c r="BLE110" s="477"/>
      <c r="BLF110" s="477"/>
      <c r="BLG110" s="477"/>
      <c r="BLH110" s="477"/>
      <c r="BLI110" s="477"/>
      <c r="BLJ110" s="477"/>
      <c r="BLK110" s="477"/>
      <c r="BLL110" s="477"/>
      <c r="BLM110" s="477"/>
      <c r="BLN110" s="477"/>
      <c r="BLO110" s="477"/>
      <c r="BLP110" s="477"/>
      <c r="BLQ110" s="477"/>
      <c r="BLR110" s="477"/>
      <c r="BLS110" s="477"/>
      <c r="BLT110" s="477"/>
      <c r="BLU110" s="477"/>
      <c r="BLV110" s="477"/>
      <c r="BLW110" s="477"/>
      <c r="BLX110" s="477"/>
      <c r="BLY110" s="477"/>
      <c r="BLZ110" s="477"/>
      <c r="BMA110" s="477"/>
      <c r="BMB110" s="477"/>
      <c r="BMC110" s="477"/>
      <c r="BMD110" s="477"/>
      <c r="BME110" s="477"/>
      <c r="BMF110" s="477"/>
      <c r="BMG110" s="477"/>
      <c r="BMH110" s="477"/>
      <c r="BMI110" s="477"/>
      <c r="BMJ110" s="477"/>
      <c r="BMK110" s="477"/>
      <c r="BML110" s="477"/>
      <c r="BMM110" s="477"/>
      <c r="BMN110" s="477"/>
      <c r="BMO110" s="477"/>
      <c r="BMP110" s="477"/>
      <c r="BMQ110" s="477"/>
      <c r="BMR110" s="477"/>
      <c r="BMS110" s="477"/>
      <c r="BMT110" s="477"/>
      <c r="BMU110" s="477"/>
      <c r="BMV110" s="477"/>
      <c r="BMW110" s="477"/>
      <c r="BMX110" s="477"/>
      <c r="BMY110" s="477"/>
      <c r="BMZ110" s="477"/>
      <c r="BNA110" s="477"/>
      <c r="BNB110" s="477"/>
      <c r="BNC110" s="477"/>
      <c r="BND110" s="477"/>
      <c r="BNE110" s="477"/>
      <c r="BNF110" s="477"/>
      <c r="BNG110" s="477"/>
      <c r="BNH110" s="477"/>
      <c r="BNI110" s="477"/>
      <c r="BNJ110" s="477"/>
      <c r="BNK110" s="477"/>
      <c r="BNL110" s="477"/>
      <c r="BNM110" s="477"/>
      <c r="BNN110" s="477"/>
      <c r="BNO110" s="477"/>
      <c r="BNP110" s="477"/>
      <c r="BNQ110" s="477"/>
      <c r="BNR110" s="477"/>
      <c r="BNS110" s="477"/>
      <c r="BNT110" s="477"/>
      <c r="BNU110" s="477"/>
      <c r="BNV110" s="477"/>
      <c r="BNW110" s="477"/>
      <c r="BNX110" s="477"/>
      <c r="BNY110" s="477"/>
      <c r="BNZ110" s="477"/>
      <c r="BOA110" s="477"/>
      <c r="BOB110" s="477"/>
      <c r="BOC110" s="477"/>
      <c r="BOD110" s="477"/>
      <c r="BOE110" s="477"/>
      <c r="BOF110" s="477"/>
      <c r="BOG110" s="477"/>
      <c r="BOH110" s="477"/>
      <c r="BOI110" s="477"/>
      <c r="BOJ110" s="477"/>
      <c r="BOK110" s="477"/>
      <c r="BOL110" s="477"/>
      <c r="BOM110" s="477"/>
      <c r="BON110" s="477"/>
      <c r="BOO110" s="477"/>
      <c r="BOP110" s="477"/>
      <c r="BOQ110" s="477"/>
      <c r="BOR110" s="477"/>
      <c r="BOS110" s="477"/>
      <c r="BOT110" s="477"/>
      <c r="BOU110" s="477"/>
      <c r="BOV110" s="477"/>
      <c r="BOW110" s="477"/>
      <c r="BOX110" s="477"/>
      <c r="BOY110" s="477"/>
      <c r="BOZ110" s="477"/>
      <c r="BPA110" s="477"/>
      <c r="BPB110" s="477"/>
      <c r="BPC110" s="477"/>
      <c r="BPD110" s="477"/>
      <c r="BPE110" s="477"/>
      <c r="BPF110" s="477"/>
      <c r="BPG110" s="477"/>
      <c r="BPH110" s="477"/>
      <c r="BPI110" s="477"/>
      <c r="BPJ110" s="477"/>
      <c r="BPK110" s="477"/>
      <c r="BPL110" s="477"/>
      <c r="BPM110" s="477"/>
      <c r="BPN110" s="477"/>
      <c r="BPO110" s="477"/>
      <c r="BPP110" s="477"/>
      <c r="BPQ110" s="477"/>
      <c r="BPR110" s="477"/>
      <c r="BPS110" s="477"/>
      <c r="BPT110" s="477"/>
      <c r="BPU110" s="477"/>
      <c r="BPV110" s="477"/>
      <c r="BPW110" s="477"/>
      <c r="BPX110" s="477"/>
      <c r="BPY110" s="477"/>
      <c r="BPZ110" s="477"/>
      <c r="BQA110" s="477"/>
      <c r="BQB110" s="477"/>
      <c r="BQC110" s="477"/>
      <c r="BQD110" s="477"/>
      <c r="BQE110" s="477"/>
      <c r="BQF110" s="477"/>
      <c r="BQG110" s="477"/>
      <c r="BQH110" s="477"/>
      <c r="BQI110" s="477"/>
      <c r="BQJ110" s="477"/>
      <c r="BQK110" s="477"/>
      <c r="BQL110" s="477"/>
      <c r="BQM110" s="477"/>
      <c r="BQN110" s="477"/>
      <c r="BQO110" s="477"/>
      <c r="BQP110" s="477"/>
      <c r="BQQ110" s="477"/>
      <c r="BQR110" s="477"/>
      <c r="BQS110" s="477"/>
      <c r="BQT110" s="477"/>
      <c r="BQU110" s="477"/>
      <c r="BQV110" s="477"/>
      <c r="BQW110" s="477"/>
      <c r="BQX110" s="477"/>
      <c r="BQY110" s="477"/>
      <c r="BQZ110" s="477"/>
      <c r="BRA110" s="477"/>
      <c r="BRB110" s="477"/>
      <c r="BRC110" s="477"/>
      <c r="BRD110" s="477"/>
      <c r="BRE110" s="477"/>
      <c r="BRF110" s="477"/>
      <c r="BRG110" s="477"/>
      <c r="BRH110" s="477"/>
      <c r="BRI110" s="477"/>
      <c r="BRJ110" s="477"/>
      <c r="BRK110" s="477"/>
      <c r="BRL110" s="477"/>
      <c r="BRM110" s="477"/>
      <c r="BRN110" s="477"/>
      <c r="BRO110" s="477"/>
      <c r="BRP110" s="477"/>
      <c r="BRQ110" s="477"/>
      <c r="BRR110" s="477"/>
      <c r="BRS110" s="477"/>
      <c r="BRT110" s="477"/>
      <c r="BRU110" s="477"/>
      <c r="BRV110" s="477"/>
      <c r="BRW110" s="477"/>
      <c r="BRX110" s="477"/>
      <c r="BRY110" s="477"/>
      <c r="BRZ110" s="477"/>
      <c r="BSA110" s="477"/>
      <c r="BSB110" s="477"/>
      <c r="BSC110" s="477"/>
      <c r="BSD110" s="477"/>
      <c r="BSE110" s="477"/>
      <c r="BSF110" s="477"/>
      <c r="BSG110" s="477"/>
      <c r="BSH110" s="477"/>
      <c r="BSI110" s="477"/>
      <c r="BSJ110" s="477"/>
      <c r="BSK110" s="477"/>
      <c r="BSL110" s="477"/>
      <c r="BSM110" s="477"/>
      <c r="BSN110" s="477"/>
      <c r="BSO110" s="477"/>
      <c r="BSP110" s="477"/>
      <c r="BSQ110" s="477"/>
      <c r="BSR110" s="477"/>
      <c r="BSS110" s="477"/>
      <c r="BST110" s="477"/>
      <c r="BSU110" s="477"/>
      <c r="BSV110" s="477"/>
      <c r="BSW110" s="477"/>
      <c r="BSX110" s="477"/>
      <c r="BSY110" s="477"/>
      <c r="BSZ110" s="477"/>
      <c r="BTA110" s="477"/>
      <c r="BTB110" s="477"/>
      <c r="BTC110" s="477"/>
      <c r="BTD110" s="477"/>
      <c r="BTE110" s="477"/>
      <c r="BTF110" s="477"/>
      <c r="BTG110" s="477"/>
      <c r="BTH110" s="477"/>
      <c r="BTI110" s="477"/>
      <c r="BTJ110" s="477"/>
      <c r="BTK110" s="477"/>
      <c r="BTL110" s="477"/>
      <c r="BTM110" s="477"/>
      <c r="BTN110" s="477"/>
      <c r="BTO110" s="477"/>
      <c r="BTP110" s="477"/>
      <c r="BTQ110" s="477"/>
      <c r="BTR110" s="477"/>
      <c r="BTS110" s="477"/>
      <c r="BTT110" s="477"/>
      <c r="BTU110" s="477"/>
      <c r="BTV110" s="477"/>
      <c r="BTW110" s="477"/>
      <c r="BTX110" s="477"/>
      <c r="BTY110" s="477"/>
      <c r="BTZ110" s="477"/>
      <c r="BUA110" s="477"/>
      <c r="BUB110" s="477"/>
      <c r="BUC110" s="477"/>
      <c r="BUD110" s="477"/>
      <c r="BUE110" s="477"/>
      <c r="BUF110" s="477"/>
      <c r="BUG110" s="477"/>
      <c r="BUH110" s="477"/>
      <c r="BUI110" s="477"/>
      <c r="BUJ110" s="477"/>
      <c r="BUK110" s="477"/>
      <c r="BUL110" s="477"/>
      <c r="BUM110" s="477"/>
      <c r="BUN110" s="477"/>
      <c r="BUO110" s="477"/>
      <c r="BUP110" s="477"/>
      <c r="BUQ110" s="477"/>
      <c r="BUR110" s="477"/>
      <c r="BUS110" s="477"/>
      <c r="BUT110" s="477"/>
      <c r="BUU110" s="477"/>
      <c r="BUV110" s="477"/>
      <c r="BUW110" s="477"/>
      <c r="BUX110" s="477"/>
      <c r="BUY110" s="477"/>
      <c r="BUZ110" s="477"/>
      <c r="BVA110" s="477"/>
      <c r="BVB110" s="477"/>
      <c r="BVC110" s="477"/>
      <c r="BVD110" s="477"/>
      <c r="BVE110" s="477"/>
      <c r="BVF110" s="477"/>
      <c r="BVG110" s="477"/>
      <c r="BVH110" s="477"/>
      <c r="BVI110" s="477"/>
      <c r="BVJ110" s="477"/>
      <c r="BVK110" s="477"/>
      <c r="BVL110" s="477"/>
      <c r="BVM110" s="477"/>
      <c r="BVN110" s="477"/>
      <c r="BVO110" s="477"/>
      <c r="BVP110" s="477"/>
      <c r="BVQ110" s="477"/>
      <c r="BVR110" s="477"/>
      <c r="BVS110" s="477"/>
      <c r="BVT110" s="477"/>
      <c r="BVU110" s="477"/>
      <c r="BVV110" s="477"/>
      <c r="BVW110" s="477"/>
      <c r="BVX110" s="477"/>
      <c r="BVY110" s="477"/>
      <c r="BVZ110" s="477"/>
      <c r="BWA110" s="477"/>
      <c r="BWB110" s="477"/>
      <c r="BWC110" s="477"/>
      <c r="BWD110" s="477"/>
      <c r="BWE110" s="477"/>
      <c r="BWF110" s="477"/>
      <c r="BWG110" s="477"/>
      <c r="BWH110" s="477"/>
      <c r="BWI110" s="477"/>
      <c r="BWJ110" s="477"/>
      <c r="BWK110" s="477"/>
      <c r="BWL110" s="477"/>
      <c r="BWM110" s="477"/>
      <c r="BWN110" s="477"/>
      <c r="BWO110" s="477"/>
      <c r="BWP110" s="477"/>
      <c r="BWQ110" s="477"/>
      <c r="BWR110" s="477"/>
      <c r="BWS110" s="477"/>
      <c r="BWT110" s="477"/>
      <c r="BWU110" s="477"/>
      <c r="BWV110" s="477"/>
      <c r="BWW110" s="477"/>
      <c r="BWX110" s="477"/>
      <c r="BWY110" s="477"/>
      <c r="BWZ110" s="477"/>
      <c r="BXA110" s="477"/>
      <c r="BXB110" s="477"/>
      <c r="BXC110" s="477"/>
      <c r="BXD110" s="477"/>
      <c r="BXE110" s="477"/>
      <c r="BXF110" s="477"/>
      <c r="BXG110" s="477"/>
      <c r="BXH110" s="477"/>
      <c r="BXI110" s="477"/>
      <c r="BXJ110" s="477"/>
      <c r="BXK110" s="477"/>
      <c r="BXL110" s="477"/>
      <c r="BXM110" s="477"/>
      <c r="BXN110" s="477"/>
      <c r="BXO110" s="477"/>
      <c r="BXP110" s="477"/>
      <c r="BXQ110" s="477"/>
      <c r="BXR110" s="477"/>
      <c r="BXS110" s="477"/>
      <c r="BXT110" s="477"/>
      <c r="BXU110" s="477"/>
      <c r="BXV110" s="477"/>
      <c r="BXW110" s="477"/>
      <c r="BXX110" s="477"/>
      <c r="BXY110" s="477"/>
      <c r="BXZ110" s="477"/>
      <c r="BYA110" s="477"/>
      <c r="BYB110" s="477"/>
      <c r="BYC110" s="477"/>
      <c r="BYD110" s="477"/>
      <c r="BYE110" s="477"/>
      <c r="BYF110" s="477"/>
      <c r="BYG110" s="477"/>
      <c r="BYH110" s="477"/>
      <c r="BYI110" s="477"/>
      <c r="BYJ110" s="477"/>
      <c r="BYK110" s="477"/>
      <c r="BYL110" s="477"/>
      <c r="BYM110" s="477"/>
      <c r="BYN110" s="477"/>
      <c r="BYO110" s="477"/>
      <c r="BYP110" s="477"/>
      <c r="BYQ110" s="477"/>
      <c r="BYR110" s="477"/>
      <c r="BYS110" s="477"/>
      <c r="BYT110" s="477"/>
      <c r="BYU110" s="477"/>
      <c r="BYV110" s="477"/>
      <c r="BYW110" s="477"/>
      <c r="BYX110" s="477"/>
      <c r="BYY110" s="477"/>
      <c r="BYZ110" s="477"/>
      <c r="BZA110" s="477"/>
      <c r="BZB110" s="477"/>
      <c r="BZC110" s="477"/>
      <c r="BZD110" s="477"/>
      <c r="BZE110" s="477"/>
      <c r="BZF110" s="477"/>
      <c r="BZG110" s="477"/>
      <c r="BZH110" s="477"/>
      <c r="BZI110" s="477"/>
      <c r="BZJ110" s="477"/>
      <c r="BZK110" s="477"/>
      <c r="BZL110" s="477"/>
      <c r="BZM110" s="477"/>
      <c r="BZN110" s="477"/>
      <c r="BZO110" s="477"/>
      <c r="BZP110" s="477"/>
      <c r="BZQ110" s="477"/>
      <c r="BZR110" s="477"/>
      <c r="BZS110" s="477"/>
      <c r="BZT110" s="477"/>
      <c r="BZU110" s="477"/>
      <c r="BZV110" s="477"/>
      <c r="BZW110" s="477"/>
      <c r="BZX110" s="477"/>
      <c r="BZY110" s="477"/>
      <c r="BZZ110" s="477"/>
      <c r="CAA110" s="477"/>
      <c r="CAB110" s="477"/>
      <c r="CAC110" s="477"/>
      <c r="CAD110" s="477"/>
      <c r="CAE110" s="477"/>
      <c r="CAF110" s="477"/>
      <c r="CAG110" s="477"/>
      <c r="CAH110" s="477"/>
      <c r="CAI110" s="477"/>
      <c r="CAJ110" s="477"/>
      <c r="CAK110" s="477"/>
      <c r="CAL110" s="477"/>
      <c r="CAM110" s="477"/>
      <c r="CAN110" s="477"/>
      <c r="CAO110" s="477"/>
      <c r="CAP110" s="477"/>
      <c r="CAQ110" s="477"/>
      <c r="CAR110" s="477"/>
      <c r="CAS110" s="477"/>
      <c r="CAT110" s="477"/>
      <c r="CAU110" s="477"/>
      <c r="CAV110" s="477"/>
      <c r="CAW110" s="477"/>
      <c r="CAX110" s="477"/>
      <c r="CAY110" s="477"/>
      <c r="CAZ110" s="477"/>
      <c r="CBA110" s="477"/>
      <c r="CBB110" s="477"/>
      <c r="CBC110" s="477"/>
      <c r="CBD110" s="477"/>
      <c r="CBE110" s="477"/>
      <c r="CBF110" s="477"/>
      <c r="CBG110" s="477"/>
      <c r="CBH110" s="477"/>
      <c r="CBI110" s="477"/>
      <c r="CBJ110" s="477"/>
      <c r="CBK110" s="477"/>
      <c r="CBL110" s="477"/>
      <c r="CBM110" s="477"/>
      <c r="CBN110" s="477"/>
      <c r="CBO110" s="477"/>
      <c r="CBP110" s="477"/>
      <c r="CBQ110" s="477"/>
      <c r="CBR110" s="477"/>
      <c r="CBS110" s="477"/>
      <c r="CBT110" s="477"/>
      <c r="CBU110" s="477"/>
      <c r="CBV110" s="477"/>
      <c r="CBW110" s="477"/>
      <c r="CBX110" s="477"/>
      <c r="CBY110" s="477"/>
      <c r="CBZ110" s="477"/>
      <c r="CCA110" s="477"/>
      <c r="CCB110" s="477"/>
      <c r="CCC110" s="477"/>
      <c r="CCD110" s="477"/>
      <c r="CCE110" s="477"/>
      <c r="CCF110" s="477"/>
      <c r="CCG110" s="477"/>
      <c r="CCH110" s="477"/>
      <c r="CCI110" s="477"/>
      <c r="CCJ110" s="477"/>
      <c r="CCK110" s="477"/>
      <c r="CCL110" s="477"/>
      <c r="CCM110" s="477"/>
      <c r="CCN110" s="477"/>
      <c r="CCO110" s="477"/>
      <c r="CCP110" s="477"/>
      <c r="CCQ110" s="477"/>
      <c r="CCR110" s="477"/>
      <c r="CCS110" s="477"/>
      <c r="CCT110" s="477"/>
      <c r="CCU110" s="477"/>
      <c r="CCV110" s="477"/>
      <c r="CCW110" s="477"/>
      <c r="CCX110" s="477"/>
      <c r="CCY110" s="477"/>
      <c r="CCZ110" s="477"/>
      <c r="CDA110" s="477"/>
      <c r="CDB110" s="477"/>
      <c r="CDC110" s="477"/>
      <c r="CDD110" s="477"/>
      <c r="CDE110" s="477"/>
      <c r="CDF110" s="477"/>
      <c r="CDG110" s="477"/>
      <c r="CDH110" s="477"/>
      <c r="CDI110" s="477"/>
      <c r="CDJ110" s="477"/>
      <c r="CDK110" s="477"/>
      <c r="CDL110" s="477"/>
      <c r="CDM110" s="477"/>
      <c r="CDN110" s="477"/>
      <c r="CDO110" s="477"/>
      <c r="CDP110" s="477"/>
      <c r="CDQ110" s="477"/>
      <c r="CDR110" s="477"/>
      <c r="CDS110" s="477"/>
      <c r="CDT110" s="477"/>
      <c r="CDU110" s="477"/>
      <c r="CDV110" s="477"/>
      <c r="CDW110" s="477"/>
      <c r="CDX110" s="477"/>
      <c r="CDY110" s="477"/>
      <c r="CDZ110" s="477"/>
      <c r="CEA110" s="477"/>
      <c r="CEB110" s="477"/>
      <c r="CEC110" s="477"/>
      <c r="CED110" s="477"/>
      <c r="CEE110" s="477"/>
      <c r="CEF110" s="477"/>
      <c r="CEG110" s="477"/>
      <c r="CEH110" s="477"/>
      <c r="CEI110" s="477"/>
      <c r="CEJ110" s="477"/>
      <c r="CEK110" s="477"/>
      <c r="CEL110" s="477"/>
      <c r="CEM110" s="477"/>
      <c r="CEN110" s="477"/>
      <c r="CEO110" s="477"/>
      <c r="CEP110" s="477"/>
      <c r="CEQ110" s="477"/>
      <c r="CER110" s="477"/>
      <c r="CES110" s="477"/>
      <c r="CET110" s="477"/>
      <c r="CEU110" s="477"/>
      <c r="CEV110" s="477"/>
      <c r="CEW110" s="477"/>
      <c r="CEX110" s="477"/>
      <c r="CEY110" s="477"/>
      <c r="CEZ110" s="477"/>
      <c r="CFA110" s="477"/>
      <c r="CFB110" s="477"/>
      <c r="CFC110" s="477"/>
      <c r="CFD110" s="477"/>
      <c r="CFE110" s="477"/>
      <c r="CFF110" s="477"/>
      <c r="CFG110" s="477"/>
      <c r="CFH110" s="477"/>
      <c r="CFI110" s="477"/>
      <c r="CFJ110" s="477"/>
      <c r="CFK110" s="477"/>
      <c r="CFL110" s="477"/>
      <c r="CFM110" s="477"/>
      <c r="CFN110" s="477"/>
      <c r="CFO110" s="477"/>
      <c r="CFP110" s="477"/>
      <c r="CFQ110" s="477"/>
      <c r="CFR110" s="477"/>
      <c r="CFS110" s="477"/>
      <c r="CFT110" s="477"/>
      <c r="CFU110" s="477"/>
      <c r="CFV110" s="477"/>
      <c r="CFW110" s="477"/>
      <c r="CFX110" s="477"/>
      <c r="CFY110" s="477"/>
      <c r="CFZ110" s="477"/>
      <c r="CGA110" s="477"/>
      <c r="CGB110" s="477"/>
      <c r="CGC110" s="477"/>
      <c r="CGD110" s="477"/>
      <c r="CGE110" s="477"/>
      <c r="CGF110" s="477"/>
      <c r="CGG110" s="477"/>
      <c r="CGH110" s="477"/>
      <c r="CGI110" s="477"/>
      <c r="CGJ110" s="477"/>
      <c r="CGK110" s="477"/>
      <c r="CGL110" s="477"/>
      <c r="CGM110" s="477"/>
      <c r="CGN110" s="477"/>
      <c r="CGO110" s="477"/>
      <c r="CGP110" s="477"/>
      <c r="CGQ110" s="477"/>
      <c r="CGR110" s="477"/>
      <c r="CGS110" s="477"/>
      <c r="CGT110" s="477"/>
      <c r="CGU110" s="477"/>
      <c r="CGV110" s="477"/>
      <c r="CGW110" s="477"/>
      <c r="CGX110" s="477"/>
      <c r="CGY110" s="477"/>
      <c r="CGZ110" s="477"/>
      <c r="CHA110" s="477"/>
      <c r="CHB110" s="477"/>
      <c r="CHC110" s="477"/>
      <c r="CHD110" s="477"/>
      <c r="CHE110" s="477"/>
      <c r="CHF110" s="477"/>
      <c r="CHG110" s="477"/>
      <c r="CHH110" s="477"/>
      <c r="CHI110" s="477"/>
      <c r="CHJ110" s="477"/>
      <c r="CHK110" s="477"/>
      <c r="CHL110" s="477"/>
      <c r="CHM110" s="477"/>
      <c r="CHN110" s="477"/>
      <c r="CHO110" s="477"/>
      <c r="CHP110" s="477"/>
      <c r="CHQ110" s="477"/>
      <c r="CHR110" s="477"/>
      <c r="CHS110" s="477"/>
      <c r="CHT110" s="477"/>
      <c r="CHU110" s="477"/>
      <c r="CHV110" s="477"/>
      <c r="CHW110" s="477"/>
      <c r="CHX110" s="477"/>
      <c r="CHY110" s="477"/>
      <c r="CHZ110" s="477"/>
      <c r="CIA110" s="477"/>
      <c r="CIB110" s="477"/>
      <c r="CIC110" s="477"/>
      <c r="CID110" s="477"/>
      <c r="CIE110" s="477"/>
      <c r="CIF110" s="477"/>
      <c r="CIG110" s="477"/>
      <c r="CIH110" s="477"/>
      <c r="CII110" s="477"/>
      <c r="CIJ110" s="477"/>
      <c r="CIK110" s="477"/>
      <c r="CIL110" s="477"/>
      <c r="CIM110" s="477"/>
      <c r="CIN110" s="477"/>
      <c r="CIO110" s="477"/>
      <c r="CIP110" s="477"/>
      <c r="CIQ110" s="477"/>
      <c r="CIR110" s="477"/>
      <c r="CIS110" s="477"/>
      <c r="CIT110" s="477"/>
      <c r="CIU110" s="477"/>
      <c r="CIV110" s="477"/>
      <c r="CIW110" s="477"/>
      <c r="CIX110" s="477"/>
      <c r="CIY110" s="477"/>
      <c r="CIZ110" s="477"/>
      <c r="CJA110" s="477"/>
      <c r="CJB110" s="477"/>
      <c r="CJC110" s="477"/>
      <c r="CJD110" s="477"/>
      <c r="CJE110" s="477"/>
      <c r="CJF110" s="477"/>
      <c r="CJG110" s="477"/>
      <c r="CJH110" s="477"/>
      <c r="CJI110" s="477"/>
      <c r="CJJ110" s="477"/>
      <c r="CJK110" s="477"/>
      <c r="CJL110" s="477"/>
      <c r="CJM110" s="477"/>
      <c r="CJN110" s="477"/>
      <c r="CJO110" s="477"/>
      <c r="CJP110" s="477"/>
      <c r="CJQ110" s="477"/>
      <c r="CJR110" s="477"/>
      <c r="CJS110" s="477"/>
      <c r="CJT110" s="477"/>
      <c r="CJU110" s="477"/>
      <c r="CJV110" s="477"/>
      <c r="CJW110" s="477"/>
      <c r="CJX110" s="477"/>
      <c r="CJY110" s="477"/>
      <c r="CJZ110" s="477"/>
      <c r="CKA110" s="477"/>
      <c r="CKB110" s="477"/>
      <c r="CKC110" s="477"/>
      <c r="CKD110" s="477"/>
      <c r="CKE110" s="477"/>
      <c r="CKF110" s="477"/>
      <c r="CKG110" s="477"/>
      <c r="CKH110" s="477"/>
      <c r="CKI110" s="477"/>
      <c r="CKJ110" s="477"/>
      <c r="CKK110" s="477"/>
      <c r="CKL110" s="477"/>
      <c r="CKM110" s="477"/>
      <c r="CKN110" s="477"/>
      <c r="CKO110" s="477"/>
      <c r="CKP110" s="477"/>
      <c r="CKQ110" s="477"/>
      <c r="CKR110" s="477"/>
      <c r="CKS110" s="477"/>
      <c r="CKT110" s="477"/>
      <c r="CKU110" s="477"/>
      <c r="CKV110" s="477"/>
      <c r="CKW110" s="477"/>
      <c r="CKX110" s="477"/>
      <c r="CKY110" s="477"/>
      <c r="CKZ110" s="477"/>
      <c r="CLA110" s="477"/>
      <c r="CLB110" s="477"/>
      <c r="CLC110" s="477"/>
      <c r="CLD110" s="477"/>
      <c r="CLE110" s="477"/>
      <c r="CLF110" s="477"/>
      <c r="CLG110" s="477"/>
      <c r="CLH110" s="477"/>
      <c r="CLI110" s="477"/>
      <c r="CLJ110" s="477"/>
      <c r="CLK110" s="477"/>
      <c r="CLL110" s="477"/>
      <c r="CLM110" s="477"/>
      <c r="CLN110" s="477"/>
      <c r="CLO110" s="477"/>
      <c r="CLP110" s="477"/>
      <c r="CLQ110" s="477"/>
      <c r="CLR110" s="477"/>
      <c r="CLS110" s="477"/>
      <c r="CLT110" s="477"/>
      <c r="CLU110" s="477"/>
      <c r="CLV110" s="477"/>
      <c r="CLW110" s="477"/>
      <c r="CLX110" s="477"/>
      <c r="CLY110" s="477"/>
      <c r="CLZ110" s="477"/>
      <c r="CMA110" s="477"/>
      <c r="CMB110" s="477"/>
      <c r="CMC110" s="477"/>
      <c r="CMD110" s="477"/>
      <c r="CME110" s="477"/>
      <c r="CMF110" s="477"/>
      <c r="CMG110" s="477"/>
      <c r="CMH110" s="477"/>
      <c r="CMI110" s="477"/>
      <c r="CMJ110" s="477"/>
      <c r="CMK110" s="477"/>
      <c r="CML110" s="477"/>
      <c r="CMM110" s="477"/>
      <c r="CMN110" s="477"/>
      <c r="CMO110" s="477"/>
      <c r="CMP110" s="477"/>
      <c r="CMQ110" s="477"/>
      <c r="CMR110" s="477"/>
      <c r="CMS110" s="477"/>
      <c r="CMT110" s="477"/>
      <c r="CMU110" s="477"/>
      <c r="CMV110" s="477"/>
      <c r="CMW110" s="477"/>
      <c r="CMX110" s="477"/>
      <c r="CMY110" s="477"/>
      <c r="CMZ110" s="477"/>
      <c r="CNA110" s="477"/>
      <c r="CNB110" s="477"/>
      <c r="CNC110" s="477"/>
      <c r="CND110" s="477"/>
      <c r="CNE110" s="477"/>
      <c r="CNF110" s="477"/>
      <c r="CNG110" s="477"/>
      <c r="CNH110" s="477"/>
      <c r="CNI110" s="477"/>
      <c r="CNJ110" s="477"/>
      <c r="CNK110" s="477"/>
      <c r="CNL110" s="477"/>
      <c r="CNM110" s="477"/>
      <c r="CNN110" s="477"/>
      <c r="CNO110" s="477"/>
      <c r="CNP110" s="477"/>
      <c r="CNQ110" s="477"/>
      <c r="CNR110" s="477"/>
      <c r="CNS110" s="477"/>
      <c r="CNT110" s="477"/>
      <c r="CNU110" s="477"/>
      <c r="CNV110" s="477"/>
      <c r="CNW110" s="477"/>
      <c r="CNX110" s="477"/>
      <c r="CNY110" s="477"/>
      <c r="CNZ110" s="477"/>
      <c r="COA110" s="477"/>
      <c r="COB110" s="477"/>
      <c r="COC110" s="477"/>
      <c r="COD110" s="477"/>
      <c r="COE110" s="477"/>
      <c r="COF110" s="477"/>
      <c r="COG110" s="477"/>
      <c r="COH110" s="477"/>
      <c r="COI110" s="477"/>
      <c r="COJ110" s="477"/>
      <c r="COK110" s="477"/>
      <c r="COL110" s="477"/>
      <c r="COM110" s="477"/>
      <c r="CON110" s="477"/>
      <c r="COO110" s="477"/>
      <c r="COP110" s="477"/>
      <c r="COQ110" s="477"/>
      <c r="COR110" s="477"/>
      <c r="COS110" s="477"/>
      <c r="COT110" s="477"/>
      <c r="COU110" s="477"/>
      <c r="COV110" s="477"/>
      <c r="COW110" s="477"/>
      <c r="COX110" s="477"/>
      <c r="COY110" s="477"/>
      <c r="COZ110" s="477"/>
      <c r="CPA110" s="477"/>
      <c r="CPB110" s="477"/>
      <c r="CPC110" s="477"/>
      <c r="CPD110" s="477"/>
      <c r="CPE110" s="477"/>
      <c r="CPF110" s="477"/>
      <c r="CPG110" s="477"/>
      <c r="CPH110" s="477"/>
      <c r="CPI110" s="477"/>
      <c r="CPJ110" s="477"/>
      <c r="CPK110" s="477"/>
      <c r="CPL110" s="477"/>
      <c r="CPM110" s="477"/>
      <c r="CPN110" s="477"/>
      <c r="CPO110" s="477"/>
      <c r="CPP110" s="477"/>
      <c r="CPQ110" s="477"/>
      <c r="CPR110" s="477"/>
      <c r="CPS110" s="477"/>
      <c r="CPT110" s="477"/>
      <c r="CPU110" s="477"/>
      <c r="CPV110" s="477"/>
      <c r="CPW110" s="477"/>
      <c r="CPX110" s="477"/>
      <c r="CPY110" s="477"/>
      <c r="CPZ110" s="477"/>
      <c r="CQA110" s="477"/>
      <c r="CQB110" s="477"/>
      <c r="CQC110" s="477"/>
      <c r="CQD110" s="477"/>
      <c r="CQE110" s="477"/>
      <c r="CQF110" s="477"/>
      <c r="CQG110" s="477"/>
      <c r="CQH110" s="477"/>
      <c r="CQI110" s="477"/>
      <c r="CQJ110" s="477"/>
      <c r="CQK110" s="477"/>
      <c r="CQL110" s="477"/>
      <c r="CQM110" s="477"/>
      <c r="CQN110" s="477"/>
      <c r="CQO110" s="477"/>
      <c r="CQP110" s="477"/>
      <c r="CQQ110" s="477"/>
      <c r="CQR110" s="477"/>
      <c r="CQS110" s="477"/>
      <c r="CQT110" s="477"/>
      <c r="CQU110" s="477"/>
      <c r="CQV110" s="477"/>
      <c r="CQW110" s="477"/>
      <c r="CQX110" s="477"/>
      <c r="CQY110" s="477"/>
      <c r="CQZ110" s="477"/>
      <c r="CRA110" s="477"/>
      <c r="CRB110" s="477"/>
      <c r="CRC110" s="477"/>
      <c r="CRD110" s="477"/>
      <c r="CRE110" s="477"/>
      <c r="CRF110" s="477"/>
      <c r="CRG110" s="477"/>
      <c r="CRH110" s="477"/>
      <c r="CRI110" s="477"/>
      <c r="CRJ110" s="477"/>
      <c r="CRK110" s="477"/>
      <c r="CRL110" s="477"/>
      <c r="CRM110" s="477"/>
      <c r="CRN110" s="477"/>
      <c r="CRO110" s="477"/>
      <c r="CRP110" s="477"/>
      <c r="CRQ110" s="477"/>
      <c r="CRR110" s="477"/>
      <c r="CRS110" s="477"/>
      <c r="CRT110" s="477"/>
      <c r="CRU110" s="477"/>
      <c r="CRV110" s="477"/>
      <c r="CRW110" s="477"/>
      <c r="CRX110" s="477"/>
      <c r="CRY110" s="477"/>
      <c r="CRZ110" s="477"/>
      <c r="CSA110" s="477"/>
      <c r="CSB110" s="477"/>
      <c r="CSC110" s="477"/>
      <c r="CSD110" s="477"/>
      <c r="CSE110" s="477"/>
      <c r="CSF110" s="477"/>
      <c r="CSG110" s="477"/>
      <c r="CSH110" s="477"/>
      <c r="CSI110" s="477"/>
      <c r="CSJ110" s="477"/>
      <c r="CSK110" s="477"/>
      <c r="CSL110" s="477"/>
      <c r="CSM110" s="477"/>
      <c r="CSN110" s="477"/>
      <c r="CSO110" s="477"/>
      <c r="CSP110" s="477"/>
      <c r="CSQ110" s="477"/>
      <c r="CSR110" s="477"/>
      <c r="CSS110" s="477"/>
      <c r="CST110" s="477"/>
      <c r="CSU110" s="477"/>
      <c r="CSV110" s="477"/>
      <c r="CSW110" s="477"/>
      <c r="CSX110" s="477"/>
      <c r="CSY110" s="477"/>
      <c r="CSZ110" s="477"/>
      <c r="CTA110" s="477"/>
      <c r="CTB110" s="477"/>
      <c r="CTC110" s="477"/>
      <c r="CTD110" s="477"/>
      <c r="CTE110" s="477"/>
      <c r="CTF110" s="477"/>
      <c r="CTG110" s="477"/>
      <c r="CTH110" s="477"/>
      <c r="CTI110" s="477"/>
      <c r="CTJ110" s="477"/>
      <c r="CTK110" s="477"/>
      <c r="CTL110" s="477"/>
      <c r="CTM110" s="477"/>
      <c r="CTN110" s="477"/>
      <c r="CTO110" s="477"/>
      <c r="CTP110" s="477"/>
      <c r="CTQ110" s="477"/>
      <c r="CTR110" s="477"/>
      <c r="CTS110" s="477"/>
      <c r="CTT110" s="477"/>
      <c r="CTU110" s="477"/>
      <c r="CTV110" s="477"/>
      <c r="CTW110" s="477"/>
      <c r="CTX110" s="477"/>
      <c r="CTY110" s="477"/>
      <c r="CTZ110" s="477"/>
      <c r="CUA110" s="477"/>
      <c r="CUB110" s="477"/>
      <c r="CUC110" s="477"/>
      <c r="CUD110" s="477"/>
      <c r="CUE110" s="477"/>
      <c r="CUF110" s="477"/>
      <c r="CUG110" s="477"/>
      <c r="CUH110" s="477"/>
      <c r="CUI110" s="477"/>
      <c r="CUJ110" s="477"/>
      <c r="CUK110" s="477"/>
      <c r="CUL110" s="477"/>
      <c r="CUM110" s="477"/>
      <c r="CUN110" s="477"/>
      <c r="CUO110" s="477"/>
      <c r="CUP110" s="477"/>
      <c r="CUQ110" s="477"/>
      <c r="CUR110" s="477"/>
      <c r="CUS110" s="477"/>
      <c r="CUT110" s="477"/>
      <c r="CUU110" s="477"/>
      <c r="CUV110" s="477"/>
      <c r="CUW110" s="477"/>
      <c r="CUX110" s="477"/>
      <c r="CUY110" s="477"/>
      <c r="CUZ110" s="477"/>
      <c r="CVA110" s="477"/>
      <c r="CVB110" s="477"/>
      <c r="CVC110" s="477"/>
      <c r="CVD110" s="477"/>
      <c r="CVE110" s="477"/>
      <c r="CVF110" s="477"/>
      <c r="CVG110" s="477"/>
      <c r="CVH110" s="477"/>
      <c r="CVI110" s="477"/>
      <c r="CVJ110" s="477"/>
      <c r="CVK110" s="477"/>
      <c r="CVL110" s="477"/>
      <c r="CVM110" s="477"/>
      <c r="CVN110" s="477"/>
      <c r="CVO110" s="477"/>
      <c r="CVP110" s="477"/>
      <c r="CVQ110" s="477"/>
      <c r="CVR110" s="477"/>
      <c r="CVS110" s="477"/>
      <c r="CVT110" s="477"/>
      <c r="CVU110" s="477"/>
      <c r="CVV110" s="477"/>
      <c r="CVW110" s="477"/>
      <c r="CVX110" s="477"/>
      <c r="CVY110" s="477"/>
      <c r="CVZ110" s="477"/>
      <c r="CWA110" s="477"/>
      <c r="CWB110" s="477"/>
      <c r="CWC110" s="477"/>
      <c r="CWD110" s="477"/>
      <c r="CWE110" s="477"/>
      <c r="CWF110" s="477"/>
      <c r="CWG110" s="477"/>
      <c r="CWH110" s="477"/>
      <c r="CWI110" s="477"/>
      <c r="CWJ110" s="477"/>
      <c r="CWK110" s="477"/>
      <c r="CWL110" s="477"/>
      <c r="CWM110" s="477"/>
      <c r="CWN110" s="477"/>
      <c r="CWO110" s="477"/>
      <c r="CWP110" s="477"/>
      <c r="CWQ110" s="477"/>
      <c r="CWR110" s="477"/>
      <c r="CWS110" s="477"/>
      <c r="CWT110" s="477"/>
      <c r="CWU110" s="477"/>
      <c r="CWV110" s="477"/>
      <c r="CWW110" s="477"/>
      <c r="CWX110" s="477"/>
      <c r="CWY110" s="477"/>
      <c r="CWZ110" s="477"/>
      <c r="CXA110" s="477"/>
      <c r="CXB110" s="477"/>
      <c r="CXC110" s="477"/>
      <c r="CXD110" s="477"/>
      <c r="CXE110" s="477"/>
      <c r="CXF110" s="477"/>
      <c r="CXG110" s="477"/>
      <c r="CXH110" s="477"/>
      <c r="CXI110" s="477"/>
      <c r="CXJ110" s="477"/>
      <c r="CXK110" s="477"/>
      <c r="CXL110" s="477"/>
      <c r="CXM110" s="477"/>
      <c r="CXN110" s="477"/>
      <c r="CXO110" s="477"/>
      <c r="CXP110" s="477"/>
      <c r="CXQ110" s="477"/>
      <c r="CXR110" s="477"/>
      <c r="CXS110" s="477"/>
      <c r="CXT110" s="477"/>
      <c r="CXU110" s="477"/>
      <c r="CXV110" s="477"/>
      <c r="CXW110" s="477"/>
      <c r="CXX110" s="477"/>
      <c r="CXY110" s="477"/>
      <c r="CXZ110" s="477"/>
      <c r="CYA110" s="477"/>
      <c r="CYB110" s="477"/>
      <c r="CYC110" s="477"/>
      <c r="CYD110" s="477"/>
      <c r="CYE110" s="477"/>
      <c r="CYF110" s="477"/>
      <c r="CYG110" s="477"/>
      <c r="CYH110" s="477"/>
      <c r="CYI110" s="477"/>
      <c r="CYJ110" s="477"/>
      <c r="CYK110" s="477"/>
      <c r="CYL110" s="477"/>
      <c r="CYM110" s="477"/>
      <c r="CYN110" s="477"/>
      <c r="CYO110" s="477"/>
      <c r="CYP110" s="477"/>
      <c r="CYQ110" s="477"/>
      <c r="CYR110" s="477"/>
      <c r="CYS110" s="477"/>
      <c r="CYT110" s="477"/>
      <c r="CYU110" s="477"/>
      <c r="CYV110" s="477"/>
      <c r="CYW110" s="477"/>
      <c r="CYX110" s="477"/>
      <c r="CYY110" s="477"/>
      <c r="CYZ110" s="477"/>
      <c r="CZA110" s="477"/>
      <c r="CZB110" s="477"/>
      <c r="CZC110" s="477"/>
      <c r="CZD110" s="477"/>
      <c r="CZE110" s="477"/>
      <c r="CZF110" s="477"/>
      <c r="CZG110" s="477"/>
      <c r="CZH110" s="477"/>
      <c r="CZI110" s="477"/>
      <c r="CZJ110" s="477"/>
      <c r="CZK110" s="477"/>
      <c r="CZL110" s="477"/>
      <c r="CZM110" s="477"/>
      <c r="CZN110" s="477"/>
      <c r="CZO110" s="477"/>
      <c r="CZP110" s="477"/>
      <c r="CZQ110" s="477"/>
      <c r="CZR110" s="477"/>
      <c r="CZS110" s="477"/>
      <c r="CZT110" s="477"/>
      <c r="CZU110" s="477"/>
      <c r="CZV110" s="477"/>
      <c r="CZW110" s="477"/>
      <c r="CZX110" s="477"/>
      <c r="CZY110" s="477"/>
      <c r="CZZ110" s="477"/>
      <c r="DAA110" s="477"/>
      <c r="DAB110" s="477"/>
      <c r="DAC110" s="477"/>
      <c r="DAD110" s="477"/>
      <c r="DAE110" s="477"/>
      <c r="DAF110" s="477"/>
      <c r="DAG110" s="477"/>
      <c r="DAH110" s="477"/>
      <c r="DAI110" s="477"/>
      <c r="DAJ110" s="477"/>
      <c r="DAK110" s="477"/>
      <c r="DAL110" s="477"/>
      <c r="DAM110" s="477"/>
      <c r="DAN110" s="477"/>
      <c r="DAO110" s="477"/>
      <c r="DAP110" s="477"/>
      <c r="DAQ110" s="477"/>
      <c r="DAR110" s="477"/>
      <c r="DAS110" s="477"/>
      <c r="DAT110" s="477"/>
      <c r="DAU110" s="477"/>
      <c r="DAV110" s="477"/>
      <c r="DAW110" s="477"/>
      <c r="DAX110" s="477"/>
      <c r="DAY110" s="477"/>
      <c r="DAZ110" s="477"/>
      <c r="DBA110" s="477"/>
      <c r="DBB110" s="477"/>
      <c r="DBC110" s="477"/>
      <c r="DBD110" s="477"/>
      <c r="DBE110" s="477"/>
      <c r="DBF110" s="477"/>
      <c r="DBG110" s="477"/>
      <c r="DBH110" s="477"/>
      <c r="DBI110" s="477"/>
      <c r="DBJ110" s="477"/>
      <c r="DBK110" s="477"/>
      <c r="DBL110" s="477"/>
      <c r="DBM110" s="477"/>
      <c r="DBN110" s="477"/>
      <c r="DBO110" s="477"/>
      <c r="DBP110" s="477"/>
      <c r="DBQ110" s="477"/>
      <c r="DBR110" s="477"/>
      <c r="DBS110" s="477"/>
      <c r="DBT110" s="477"/>
      <c r="DBU110" s="477"/>
      <c r="DBV110" s="477"/>
      <c r="DBW110" s="477"/>
      <c r="DBX110" s="477"/>
      <c r="DBY110" s="477"/>
      <c r="DBZ110" s="477"/>
      <c r="DCA110" s="477"/>
      <c r="DCB110" s="477"/>
      <c r="DCC110" s="477"/>
      <c r="DCD110" s="477"/>
      <c r="DCE110" s="477"/>
      <c r="DCF110" s="477"/>
      <c r="DCG110" s="477"/>
      <c r="DCH110" s="477"/>
      <c r="DCI110" s="477"/>
      <c r="DCJ110" s="477"/>
      <c r="DCK110" s="477"/>
      <c r="DCL110" s="477"/>
      <c r="DCM110" s="477"/>
      <c r="DCN110" s="477"/>
      <c r="DCO110" s="477"/>
      <c r="DCP110" s="477"/>
      <c r="DCQ110" s="477"/>
      <c r="DCR110" s="477"/>
      <c r="DCS110" s="477"/>
      <c r="DCT110" s="477"/>
      <c r="DCU110" s="477"/>
      <c r="DCV110" s="477"/>
      <c r="DCW110" s="477"/>
      <c r="DCX110" s="477"/>
      <c r="DCY110" s="477"/>
      <c r="DCZ110" s="477"/>
      <c r="DDA110" s="477"/>
      <c r="DDB110" s="477"/>
      <c r="DDC110" s="477"/>
      <c r="DDD110" s="477"/>
      <c r="DDE110" s="477"/>
      <c r="DDF110" s="477"/>
      <c r="DDG110" s="477"/>
      <c r="DDH110" s="477"/>
      <c r="DDI110" s="477"/>
      <c r="DDJ110" s="477"/>
      <c r="DDK110" s="477"/>
      <c r="DDL110" s="477"/>
      <c r="DDM110" s="477"/>
      <c r="DDN110" s="477"/>
      <c r="DDO110" s="477"/>
      <c r="DDP110" s="477"/>
      <c r="DDQ110" s="477"/>
      <c r="DDR110" s="477"/>
      <c r="DDS110" s="477"/>
      <c r="DDT110" s="477"/>
      <c r="DDU110" s="477"/>
      <c r="DDV110" s="477"/>
      <c r="DDW110" s="477"/>
      <c r="DDX110" s="477"/>
      <c r="DDY110" s="477"/>
      <c r="DDZ110" s="477"/>
      <c r="DEA110" s="477"/>
      <c r="DEB110" s="477"/>
      <c r="DEC110" s="477"/>
      <c r="DED110" s="477"/>
      <c r="DEE110" s="477"/>
      <c r="DEF110" s="477"/>
      <c r="DEG110" s="477"/>
      <c r="DEH110" s="477"/>
      <c r="DEI110" s="477"/>
      <c r="DEJ110" s="477"/>
      <c r="DEK110" s="477"/>
      <c r="DEL110" s="477"/>
      <c r="DEM110" s="477"/>
      <c r="DEN110" s="477"/>
      <c r="DEO110" s="477"/>
      <c r="DEP110" s="477"/>
      <c r="DEQ110" s="477"/>
      <c r="DER110" s="477"/>
      <c r="DES110" s="477"/>
      <c r="DET110" s="477"/>
      <c r="DEU110" s="477"/>
      <c r="DEV110" s="477"/>
      <c r="DEW110" s="477"/>
      <c r="DEX110" s="477"/>
      <c r="DEY110" s="477"/>
      <c r="DEZ110" s="477"/>
      <c r="DFA110" s="477"/>
      <c r="DFB110" s="477"/>
      <c r="DFC110" s="477"/>
      <c r="DFD110" s="477"/>
      <c r="DFE110" s="477"/>
      <c r="DFF110" s="477"/>
      <c r="DFG110" s="477"/>
      <c r="DFH110" s="477"/>
      <c r="DFI110" s="477"/>
      <c r="DFJ110" s="477"/>
      <c r="DFK110" s="477"/>
      <c r="DFL110" s="477"/>
      <c r="DFM110" s="477"/>
      <c r="DFN110" s="477"/>
      <c r="DFO110" s="477"/>
      <c r="DFP110" s="477"/>
      <c r="DFQ110" s="477"/>
      <c r="DFR110" s="477"/>
      <c r="DFS110" s="477"/>
      <c r="DFT110" s="477"/>
      <c r="DFU110" s="477"/>
      <c r="DFV110" s="477"/>
      <c r="DFW110" s="477"/>
      <c r="DFX110" s="477"/>
      <c r="DFY110" s="477"/>
      <c r="DFZ110" s="477"/>
      <c r="DGA110" s="477"/>
      <c r="DGB110" s="477"/>
      <c r="DGC110" s="477"/>
      <c r="DGD110" s="477"/>
      <c r="DGE110" s="477"/>
      <c r="DGF110" s="477"/>
      <c r="DGG110" s="477"/>
      <c r="DGH110" s="477"/>
      <c r="DGI110" s="477"/>
      <c r="DGJ110" s="477"/>
      <c r="DGK110" s="477"/>
      <c r="DGL110" s="477"/>
      <c r="DGM110" s="477"/>
      <c r="DGN110" s="477"/>
      <c r="DGO110" s="477"/>
      <c r="DGP110" s="477"/>
      <c r="DGQ110" s="477"/>
      <c r="DGR110" s="477"/>
      <c r="DGS110" s="477"/>
      <c r="DGT110" s="477"/>
      <c r="DGU110" s="477"/>
      <c r="DGV110" s="477"/>
      <c r="DGW110" s="477"/>
      <c r="DGX110" s="477"/>
      <c r="DGY110" s="477"/>
      <c r="DGZ110" s="477"/>
      <c r="DHA110" s="477"/>
      <c r="DHB110" s="477"/>
      <c r="DHC110" s="477"/>
      <c r="DHD110" s="477"/>
      <c r="DHE110" s="477"/>
      <c r="DHF110" s="477"/>
      <c r="DHG110" s="477"/>
      <c r="DHH110" s="477"/>
      <c r="DHI110" s="477"/>
      <c r="DHJ110" s="477"/>
      <c r="DHK110" s="477"/>
      <c r="DHL110" s="477"/>
      <c r="DHM110" s="477"/>
      <c r="DHN110" s="477"/>
      <c r="DHO110" s="477"/>
      <c r="DHP110" s="477"/>
      <c r="DHQ110" s="477"/>
      <c r="DHR110" s="477"/>
      <c r="DHS110" s="477"/>
      <c r="DHT110" s="477"/>
      <c r="DHU110" s="477"/>
      <c r="DHV110" s="477"/>
      <c r="DHW110" s="477"/>
      <c r="DHX110" s="477"/>
      <c r="DHY110" s="477"/>
      <c r="DHZ110" s="477"/>
      <c r="DIA110" s="477"/>
      <c r="DIB110" s="477"/>
      <c r="DIC110" s="477"/>
      <c r="DID110" s="477"/>
      <c r="DIE110" s="477"/>
      <c r="DIF110" s="477"/>
      <c r="DIG110" s="477"/>
      <c r="DIH110" s="477"/>
      <c r="DII110" s="477"/>
      <c r="DIJ110" s="477"/>
      <c r="DIK110" s="477"/>
      <c r="DIL110" s="477"/>
      <c r="DIM110" s="477"/>
      <c r="DIN110" s="477"/>
      <c r="DIO110" s="477"/>
      <c r="DIP110" s="477"/>
      <c r="DIQ110" s="477"/>
      <c r="DIR110" s="477"/>
      <c r="DIS110" s="477"/>
      <c r="DIT110" s="477"/>
      <c r="DIU110" s="477"/>
      <c r="DIV110" s="477"/>
      <c r="DIW110" s="477"/>
      <c r="DIX110" s="477"/>
      <c r="DIY110" s="477"/>
      <c r="DIZ110" s="477"/>
      <c r="DJA110" s="477"/>
      <c r="DJB110" s="477"/>
      <c r="DJC110" s="477"/>
      <c r="DJD110" s="477"/>
      <c r="DJE110" s="477"/>
      <c r="DJF110" s="477"/>
      <c r="DJG110" s="477"/>
      <c r="DJH110" s="477"/>
      <c r="DJI110" s="477"/>
      <c r="DJJ110" s="477"/>
      <c r="DJK110" s="477"/>
      <c r="DJL110" s="477"/>
      <c r="DJM110" s="477"/>
      <c r="DJN110" s="477"/>
      <c r="DJO110" s="477"/>
      <c r="DJP110" s="477"/>
      <c r="DJQ110" s="477"/>
      <c r="DJR110" s="477"/>
      <c r="DJS110" s="477"/>
      <c r="DJT110" s="477"/>
      <c r="DJU110" s="477"/>
      <c r="DJV110" s="477"/>
      <c r="DJW110" s="477"/>
      <c r="DJX110" s="477"/>
      <c r="DJY110" s="477"/>
      <c r="DJZ110" s="477"/>
      <c r="DKA110" s="477"/>
      <c r="DKB110" s="477"/>
      <c r="DKC110" s="477"/>
      <c r="DKD110" s="477"/>
      <c r="DKE110" s="477"/>
      <c r="DKF110" s="477"/>
      <c r="DKG110" s="477"/>
      <c r="DKH110" s="477"/>
      <c r="DKI110" s="477"/>
      <c r="DKJ110" s="477"/>
      <c r="DKK110" s="477"/>
      <c r="DKL110" s="477"/>
      <c r="DKM110" s="477"/>
      <c r="DKN110" s="477"/>
      <c r="DKO110" s="477"/>
      <c r="DKP110" s="477"/>
      <c r="DKQ110" s="477"/>
      <c r="DKR110" s="477"/>
      <c r="DKS110" s="477"/>
      <c r="DKT110" s="477"/>
      <c r="DKU110" s="477"/>
      <c r="DKV110" s="477"/>
      <c r="DKW110" s="477"/>
      <c r="DKX110" s="477"/>
      <c r="DKY110" s="477"/>
      <c r="DKZ110" s="477"/>
      <c r="DLA110" s="477"/>
      <c r="DLB110" s="477"/>
      <c r="DLC110" s="477"/>
      <c r="DLD110" s="477"/>
      <c r="DLE110" s="477"/>
      <c r="DLF110" s="477"/>
      <c r="DLG110" s="477"/>
      <c r="DLH110" s="477"/>
      <c r="DLI110" s="477"/>
      <c r="DLJ110" s="477"/>
      <c r="DLK110" s="477"/>
      <c r="DLL110" s="477"/>
      <c r="DLM110" s="477"/>
      <c r="DLN110" s="477"/>
      <c r="DLO110" s="477"/>
      <c r="DLP110" s="477"/>
      <c r="DLQ110" s="477"/>
      <c r="DLR110" s="477"/>
      <c r="DLS110" s="477"/>
      <c r="DLT110" s="477"/>
      <c r="DLU110" s="477"/>
      <c r="DLV110" s="477"/>
      <c r="DLW110" s="477"/>
      <c r="DLX110" s="477"/>
      <c r="DLY110" s="477"/>
      <c r="DLZ110" s="477"/>
      <c r="DMA110" s="477"/>
      <c r="DMB110" s="477"/>
      <c r="DMC110" s="477"/>
      <c r="DMD110" s="477"/>
      <c r="DME110" s="477"/>
      <c r="DMF110" s="477"/>
      <c r="DMG110" s="477"/>
      <c r="DMH110" s="477"/>
      <c r="DMI110" s="477"/>
      <c r="DMJ110" s="477"/>
      <c r="DMK110" s="477"/>
      <c r="DML110" s="477"/>
      <c r="DMM110" s="477"/>
      <c r="DMN110" s="477"/>
      <c r="DMO110" s="477"/>
      <c r="DMP110" s="477"/>
      <c r="DMQ110" s="477"/>
      <c r="DMR110" s="477"/>
      <c r="DMS110" s="477"/>
      <c r="DMT110" s="477"/>
      <c r="DMU110" s="477"/>
      <c r="DMV110" s="477"/>
      <c r="DMW110" s="477"/>
      <c r="DMX110" s="477"/>
      <c r="DMY110" s="477"/>
      <c r="DMZ110" s="477"/>
      <c r="DNA110" s="477"/>
      <c r="DNB110" s="477"/>
      <c r="DNC110" s="477"/>
      <c r="DND110" s="477"/>
      <c r="DNE110" s="477"/>
      <c r="DNF110" s="477"/>
      <c r="DNG110" s="477"/>
      <c r="DNH110" s="477"/>
      <c r="DNI110" s="477"/>
      <c r="DNJ110" s="477"/>
      <c r="DNK110" s="477"/>
      <c r="DNL110" s="477"/>
      <c r="DNM110" s="477"/>
      <c r="DNN110" s="477"/>
      <c r="DNO110" s="477"/>
      <c r="DNP110" s="477"/>
      <c r="DNQ110" s="477"/>
      <c r="DNR110" s="477"/>
      <c r="DNS110" s="477"/>
      <c r="DNT110" s="477"/>
      <c r="DNU110" s="477"/>
      <c r="DNV110" s="477"/>
      <c r="DNW110" s="477"/>
      <c r="DNX110" s="477"/>
      <c r="DNY110" s="477"/>
      <c r="DNZ110" s="477"/>
      <c r="DOA110" s="477"/>
      <c r="DOB110" s="477"/>
      <c r="DOC110" s="477"/>
      <c r="DOD110" s="477"/>
      <c r="DOE110" s="477"/>
      <c r="DOF110" s="477"/>
      <c r="DOG110" s="477"/>
      <c r="DOH110" s="477"/>
      <c r="DOI110" s="477"/>
      <c r="DOJ110" s="477"/>
      <c r="DOK110" s="477"/>
      <c r="DOL110" s="477"/>
      <c r="DOM110" s="477"/>
      <c r="DON110" s="477"/>
      <c r="DOO110" s="477"/>
      <c r="DOP110" s="477"/>
      <c r="DOQ110" s="477"/>
      <c r="DOR110" s="477"/>
      <c r="DOS110" s="477"/>
      <c r="DOT110" s="477"/>
      <c r="DOU110" s="477"/>
      <c r="DOV110" s="477"/>
      <c r="DOW110" s="477"/>
      <c r="DOX110" s="477"/>
      <c r="DOY110" s="477"/>
      <c r="DOZ110" s="477"/>
      <c r="DPA110" s="477"/>
      <c r="DPB110" s="477"/>
      <c r="DPC110" s="477"/>
      <c r="DPD110" s="477"/>
      <c r="DPE110" s="477"/>
      <c r="DPF110" s="477"/>
      <c r="DPG110" s="477"/>
      <c r="DPH110" s="477"/>
      <c r="DPI110" s="477"/>
      <c r="DPJ110" s="477"/>
      <c r="DPK110" s="477"/>
      <c r="DPL110" s="477"/>
      <c r="DPM110" s="477"/>
      <c r="DPN110" s="477"/>
      <c r="DPO110" s="477"/>
      <c r="DPP110" s="477"/>
      <c r="DPQ110" s="477"/>
      <c r="DPR110" s="477"/>
      <c r="DPS110" s="477"/>
      <c r="DPT110" s="477"/>
      <c r="DPU110" s="477"/>
      <c r="DPV110" s="477"/>
      <c r="DPW110" s="477"/>
      <c r="DPX110" s="477"/>
      <c r="DPY110" s="477"/>
      <c r="DPZ110" s="477"/>
      <c r="DQA110" s="477"/>
      <c r="DQB110" s="477"/>
      <c r="DQC110" s="477"/>
      <c r="DQD110" s="477"/>
      <c r="DQE110" s="477"/>
      <c r="DQF110" s="477"/>
      <c r="DQG110" s="477"/>
      <c r="DQH110" s="477"/>
      <c r="DQI110" s="477"/>
      <c r="DQJ110" s="477"/>
      <c r="DQK110" s="477"/>
      <c r="DQL110" s="477"/>
      <c r="DQM110" s="477"/>
      <c r="DQN110" s="477"/>
      <c r="DQO110" s="477"/>
      <c r="DQP110" s="477"/>
      <c r="DQQ110" s="477"/>
      <c r="DQR110" s="477"/>
      <c r="DQS110" s="477"/>
      <c r="DQT110" s="477"/>
      <c r="DQU110" s="477"/>
      <c r="DQV110" s="477"/>
      <c r="DQW110" s="477"/>
      <c r="DQX110" s="477"/>
      <c r="DQY110" s="477"/>
      <c r="DQZ110" s="477"/>
      <c r="DRA110" s="477"/>
      <c r="DRB110" s="477"/>
      <c r="DRC110" s="477"/>
      <c r="DRD110" s="477"/>
      <c r="DRE110" s="477"/>
      <c r="DRF110" s="477"/>
      <c r="DRG110" s="477"/>
      <c r="DRH110" s="477"/>
      <c r="DRI110" s="477"/>
      <c r="DRJ110" s="477"/>
      <c r="DRK110" s="477"/>
      <c r="DRL110" s="477"/>
      <c r="DRM110" s="477"/>
      <c r="DRN110" s="477"/>
      <c r="DRO110" s="477"/>
      <c r="DRP110" s="477"/>
      <c r="DRQ110" s="477"/>
      <c r="DRR110" s="477"/>
      <c r="DRS110" s="477"/>
      <c r="DRT110" s="477"/>
      <c r="DRU110" s="477"/>
      <c r="DRV110" s="477"/>
      <c r="DRW110" s="477"/>
      <c r="DRX110" s="477"/>
      <c r="DRY110" s="477"/>
      <c r="DRZ110" s="477"/>
      <c r="DSA110" s="477"/>
      <c r="DSB110" s="477"/>
      <c r="DSC110" s="477"/>
      <c r="DSD110" s="477"/>
      <c r="DSE110" s="477"/>
      <c r="DSF110" s="477"/>
      <c r="DSG110" s="477"/>
      <c r="DSH110" s="477"/>
      <c r="DSI110" s="477"/>
      <c r="DSJ110" s="477"/>
      <c r="DSK110" s="477"/>
      <c r="DSL110" s="477"/>
      <c r="DSM110" s="477"/>
      <c r="DSN110" s="477"/>
      <c r="DSO110" s="477"/>
      <c r="DSP110" s="477"/>
      <c r="DSQ110" s="477"/>
      <c r="DSR110" s="477"/>
      <c r="DSS110" s="477"/>
      <c r="DST110" s="477"/>
      <c r="DSU110" s="477"/>
      <c r="DSV110" s="477"/>
      <c r="DSW110" s="477"/>
      <c r="DSX110" s="477"/>
      <c r="DSY110" s="477"/>
      <c r="DSZ110" s="477"/>
      <c r="DTA110" s="477"/>
      <c r="DTB110" s="477"/>
      <c r="DTC110" s="477"/>
      <c r="DTD110" s="477"/>
      <c r="DTE110" s="477"/>
      <c r="DTF110" s="477"/>
      <c r="DTG110" s="477"/>
      <c r="DTH110" s="477"/>
      <c r="DTI110" s="477"/>
      <c r="DTJ110" s="477"/>
      <c r="DTK110" s="477"/>
      <c r="DTL110" s="477"/>
      <c r="DTM110" s="477"/>
      <c r="DTN110" s="477"/>
      <c r="DTO110" s="477"/>
      <c r="DTP110" s="477"/>
      <c r="DTQ110" s="477"/>
      <c r="DTR110" s="477"/>
      <c r="DTS110" s="477"/>
      <c r="DTT110" s="477"/>
      <c r="DTU110" s="477"/>
      <c r="DTV110" s="477"/>
      <c r="DTW110" s="477"/>
      <c r="DTX110" s="477"/>
      <c r="DTY110" s="477"/>
      <c r="DTZ110" s="477"/>
      <c r="DUA110" s="477"/>
      <c r="DUB110" s="477"/>
      <c r="DUC110" s="477"/>
      <c r="DUD110" s="477"/>
      <c r="DUE110" s="477"/>
      <c r="DUF110" s="477"/>
      <c r="DUG110" s="477"/>
      <c r="DUH110" s="477"/>
      <c r="DUI110" s="477"/>
      <c r="DUJ110" s="477"/>
      <c r="DUK110" s="477"/>
      <c r="DUL110" s="477"/>
      <c r="DUM110" s="477"/>
      <c r="DUN110" s="477"/>
      <c r="DUO110" s="477"/>
      <c r="DUP110" s="477"/>
      <c r="DUQ110" s="477"/>
      <c r="DUR110" s="477"/>
      <c r="DUS110" s="477"/>
      <c r="DUT110" s="477"/>
      <c r="DUU110" s="477"/>
      <c r="DUV110" s="477"/>
      <c r="DUW110" s="477"/>
      <c r="DUX110" s="477"/>
      <c r="DUY110" s="477"/>
      <c r="DUZ110" s="477"/>
      <c r="DVA110" s="477"/>
      <c r="DVB110" s="477"/>
      <c r="DVC110" s="477"/>
      <c r="DVD110" s="477"/>
      <c r="DVE110" s="477"/>
      <c r="DVF110" s="477"/>
      <c r="DVG110" s="477"/>
      <c r="DVH110" s="477"/>
      <c r="DVI110" s="477"/>
      <c r="DVJ110" s="477"/>
      <c r="DVK110" s="477"/>
      <c r="DVL110" s="477"/>
      <c r="DVM110" s="477"/>
      <c r="DVN110" s="477"/>
      <c r="DVO110" s="477"/>
      <c r="DVP110" s="477"/>
      <c r="DVQ110" s="477"/>
      <c r="DVR110" s="477"/>
      <c r="DVS110" s="477"/>
      <c r="DVT110" s="477"/>
      <c r="DVU110" s="477"/>
      <c r="DVV110" s="477"/>
      <c r="DVW110" s="477"/>
      <c r="DVX110" s="477"/>
      <c r="DVY110" s="477"/>
      <c r="DVZ110" s="477"/>
      <c r="DWA110" s="477"/>
      <c r="DWB110" s="477"/>
      <c r="DWC110" s="477"/>
      <c r="DWD110" s="477"/>
      <c r="DWE110" s="477"/>
      <c r="DWF110" s="477"/>
      <c r="DWG110" s="477"/>
      <c r="DWH110" s="477"/>
      <c r="DWI110" s="477"/>
      <c r="DWJ110" s="477"/>
      <c r="DWK110" s="477"/>
      <c r="DWL110" s="477"/>
      <c r="DWM110" s="477"/>
      <c r="DWN110" s="477"/>
      <c r="DWO110" s="477"/>
      <c r="DWP110" s="477"/>
      <c r="DWQ110" s="477"/>
      <c r="DWR110" s="477"/>
      <c r="DWS110" s="477"/>
      <c r="DWT110" s="477"/>
      <c r="DWU110" s="477"/>
      <c r="DWV110" s="477"/>
      <c r="DWW110" s="477"/>
      <c r="DWX110" s="477"/>
      <c r="DWY110" s="477"/>
      <c r="DWZ110" s="477"/>
      <c r="DXA110" s="477"/>
      <c r="DXB110" s="477"/>
      <c r="DXC110" s="477"/>
      <c r="DXD110" s="477"/>
      <c r="DXE110" s="477"/>
      <c r="DXF110" s="477"/>
      <c r="DXG110" s="477"/>
      <c r="DXH110" s="477"/>
      <c r="DXI110" s="477"/>
      <c r="DXJ110" s="477"/>
      <c r="DXK110" s="477"/>
      <c r="DXL110" s="477"/>
      <c r="DXM110" s="477"/>
      <c r="DXN110" s="477"/>
      <c r="DXO110" s="477"/>
      <c r="DXP110" s="477"/>
      <c r="DXQ110" s="477"/>
      <c r="DXR110" s="477"/>
      <c r="DXS110" s="477"/>
      <c r="DXT110" s="477"/>
      <c r="DXU110" s="477"/>
      <c r="DXV110" s="477"/>
      <c r="DXW110" s="477"/>
      <c r="DXX110" s="477"/>
      <c r="DXY110" s="477"/>
      <c r="DXZ110" s="477"/>
      <c r="DYA110" s="477"/>
      <c r="DYB110" s="477"/>
      <c r="DYC110" s="477"/>
      <c r="DYD110" s="477"/>
      <c r="DYE110" s="477"/>
      <c r="DYF110" s="477"/>
      <c r="DYG110" s="477"/>
      <c r="DYH110" s="477"/>
      <c r="DYI110" s="477"/>
      <c r="DYJ110" s="477"/>
      <c r="DYK110" s="477"/>
      <c r="DYL110" s="477"/>
      <c r="DYM110" s="477"/>
      <c r="DYN110" s="477"/>
      <c r="DYO110" s="477"/>
      <c r="DYP110" s="477"/>
      <c r="DYQ110" s="477"/>
      <c r="DYR110" s="477"/>
      <c r="DYS110" s="477"/>
      <c r="DYT110" s="477"/>
      <c r="DYU110" s="477"/>
      <c r="DYV110" s="477"/>
      <c r="DYW110" s="477"/>
      <c r="DYX110" s="477"/>
      <c r="DYY110" s="477"/>
      <c r="DYZ110" s="477"/>
      <c r="DZA110" s="477"/>
      <c r="DZB110" s="477"/>
      <c r="DZC110" s="477"/>
      <c r="DZD110" s="477"/>
      <c r="DZE110" s="477"/>
      <c r="DZF110" s="477"/>
      <c r="DZG110" s="477"/>
      <c r="DZH110" s="477"/>
      <c r="DZI110" s="477"/>
      <c r="DZJ110" s="477"/>
      <c r="DZK110" s="477"/>
      <c r="DZL110" s="477"/>
      <c r="DZM110" s="477"/>
      <c r="DZN110" s="477"/>
      <c r="DZO110" s="477"/>
      <c r="DZP110" s="477"/>
      <c r="DZQ110" s="477"/>
      <c r="DZR110" s="477"/>
      <c r="DZS110" s="477"/>
      <c r="DZT110" s="477"/>
      <c r="DZU110" s="477"/>
      <c r="DZV110" s="477"/>
      <c r="DZW110" s="477"/>
      <c r="DZX110" s="477"/>
      <c r="DZY110" s="477"/>
      <c r="DZZ110" s="477"/>
      <c r="EAA110" s="477"/>
      <c r="EAB110" s="477"/>
      <c r="EAC110" s="477"/>
      <c r="EAD110" s="477"/>
      <c r="EAE110" s="477"/>
      <c r="EAF110" s="477"/>
      <c r="EAG110" s="477"/>
      <c r="EAH110" s="477"/>
      <c r="EAI110" s="477"/>
      <c r="EAJ110" s="477"/>
      <c r="EAK110" s="477"/>
      <c r="EAL110" s="477"/>
      <c r="EAM110" s="477"/>
      <c r="EAN110" s="477"/>
      <c r="EAO110" s="477"/>
      <c r="EAP110" s="477"/>
      <c r="EAQ110" s="477"/>
      <c r="EAR110" s="477"/>
      <c r="EAS110" s="477"/>
      <c r="EAT110" s="477"/>
      <c r="EAU110" s="477"/>
      <c r="EAV110" s="477"/>
      <c r="EAW110" s="477"/>
      <c r="EAX110" s="477"/>
      <c r="EAY110" s="477"/>
      <c r="EAZ110" s="477"/>
      <c r="EBA110" s="477"/>
      <c r="EBB110" s="477"/>
      <c r="EBC110" s="477"/>
      <c r="EBD110" s="477"/>
      <c r="EBE110" s="477"/>
      <c r="EBF110" s="477"/>
      <c r="EBG110" s="477"/>
      <c r="EBH110" s="477"/>
      <c r="EBI110" s="477"/>
      <c r="EBJ110" s="477"/>
      <c r="EBK110" s="477"/>
      <c r="EBL110" s="477"/>
      <c r="EBM110" s="477"/>
      <c r="EBN110" s="477"/>
      <c r="EBO110" s="477"/>
      <c r="EBP110" s="477"/>
      <c r="EBQ110" s="477"/>
      <c r="EBR110" s="477"/>
      <c r="EBS110" s="477"/>
      <c r="EBT110" s="477"/>
      <c r="EBU110" s="477"/>
      <c r="EBV110" s="477"/>
      <c r="EBW110" s="477"/>
      <c r="EBX110" s="477"/>
      <c r="EBY110" s="477"/>
      <c r="EBZ110" s="477"/>
      <c r="ECA110" s="477"/>
      <c r="ECB110" s="477"/>
      <c r="ECC110" s="477"/>
      <c r="ECD110" s="477"/>
      <c r="ECE110" s="477"/>
      <c r="ECF110" s="477"/>
      <c r="ECG110" s="477"/>
      <c r="ECH110" s="477"/>
      <c r="ECI110" s="477"/>
      <c r="ECJ110" s="477"/>
      <c r="ECK110" s="477"/>
      <c r="ECL110" s="477"/>
      <c r="ECM110" s="477"/>
      <c r="ECN110" s="477"/>
      <c r="ECO110" s="477"/>
      <c r="ECP110" s="477"/>
      <c r="ECQ110" s="477"/>
      <c r="ECR110" s="477"/>
      <c r="ECS110" s="477"/>
      <c r="ECT110" s="477"/>
      <c r="ECU110" s="477"/>
      <c r="ECV110" s="477"/>
      <c r="ECW110" s="477"/>
      <c r="ECX110" s="477"/>
      <c r="ECY110" s="477"/>
      <c r="ECZ110" s="477"/>
      <c r="EDA110" s="477"/>
      <c r="EDB110" s="477"/>
      <c r="EDC110" s="477"/>
      <c r="EDD110" s="477"/>
      <c r="EDE110" s="477"/>
      <c r="EDF110" s="477"/>
      <c r="EDG110" s="477"/>
      <c r="EDH110" s="477"/>
      <c r="EDI110" s="477"/>
      <c r="EDJ110" s="477"/>
      <c r="EDK110" s="477"/>
      <c r="EDL110" s="477"/>
      <c r="EDM110" s="477"/>
      <c r="EDN110" s="477"/>
      <c r="EDO110" s="477"/>
      <c r="EDP110" s="477"/>
      <c r="EDQ110" s="477"/>
      <c r="EDR110" s="477"/>
      <c r="EDS110" s="477"/>
      <c r="EDT110" s="477"/>
      <c r="EDU110" s="477"/>
      <c r="EDV110" s="477"/>
      <c r="EDW110" s="477"/>
      <c r="EDX110" s="477"/>
      <c r="EDY110" s="477"/>
      <c r="EDZ110" s="477"/>
      <c r="EEA110" s="477"/>
      <c r="EEB110" s="477"/>
      <c r="EEC110" s="477"/>
      <c r="EED110" s="477"/>
      <c r="EEE110" s="477"/>
      <c r="EEF110" s="477"/>
      <c r="EEG110" s="477"/>
      <c r="EEH110" s="477"/>
      <c r="EEI110" s="477"/>
      <c r="EEJ110" s="477"/>
      <c r="EEK110" s="477"/>
      <c r="EEL110" s="477"/>
      <c r="EEM110" s="477"/>
      <c r="EEN110" s="477"/>
      <c r="EEO110" s="477"/>
      <c r="EEP110" s="477"/>
      <c r="EEQ110" s="477"/>
      <c r="EER110" s="477"/>
      <c r="EES110" s="477"/>
      <c r="EET110" s="477"/>
      <c r="EEU110" s="477"/>
      <c r="EEV110" s="477"/>
      <c r="EEW110" s="477"/>
      <c r="EEX110" s="477"/>
      <c r="EEY110" s="477"/>
      <c r="EEZ110" s="477"/>
      <c r="EFA110" s="477"/>
      <c r="EFB110" s="477"/>
      <c r="EFC110" s="477"/>
      <c r="EFD110" s="477"/>
      <c r="EFE110" s="477"/>
      <c r="EFF110" s="477"/>
      <c r="EFG110" s="477"/>
      <c r="EFH110" s="477"/>
      <c r="EFI110" s="477"/>
      <c r="EFJ110" s="477"/>
      <c r="EFK110" s="477"/>
      <c r="EFL110" s="477"/>
      <c r="EFM110" s="477"/>
      <c r="EFN110" s="477"/>
      <c r="EFO110" s="477"/>
      <c r="EFP110" s="477"/>
      <c r="EFQ110" s="477"/>
      <c r="EFR110" s="477"/>
      <c r="EFS110" s="477"/>
      <c r="EFT110" s="477"/>
      <c r="EFU110" s="477"/>
      <c r="EFV110" s="477"/>
      <c r="EFW110" s="477"/>
      <c r="EFX110" s="477"/>
      <c r="EFY110" s="477"/>
      <c r="EFZ110" s="477"/>
      <c r="EGA110" s="477"/>
      <c r="EGB110" s="477"/>
      <c r="EGC110" s="477"/>
      <c r="EGD110" s="477"/>
      <c r="EGE110" s="477"/>
      <c r="EGF110" s="477"/>
      <c r="EGG110" s="477"/>
      <c r="EGH110" s="477"/>
      <c r="EGI110" s="477"/>
      <c r="EGJ110" s="477"/>
      <c r="EGK110" s="477"/>
      <c r="EGL110" s="477"/>
      <c r="EGM110" s="477"/>
      <c r="EGN110" s="477"/>
      <c r="EGO110" s="477"/>
      <c r="EGP110" s="477"/>
      <c r="EGQ110" s="477"/>
      <c r="EGR110" s="477"/>
      <c r="EGS110" s="477"/>
      <c r="EGT110" s="477"/>
      <c r="EGU110" s="477"/>
      <c r="EGV110" s="477"/>
      <c r="EGW110" s="477"/>
      <c r="EGX110" s="477"/>
      <c r="EGY110" s="477"/>
      <c r="EGZ110" s="477"/>
      <c r="EHA110" s="477"/>
      <c r="EHB110" s="477"/>
      <c r="EHC110" s="477"/>
      <c r="EHD110" s="477"/>
      <c r="EHE110" s="477"/>
      <c r="EHF110" s="477"/>
      <c r="EHG110" s="477"/>
      <c r="EHH110" s="477"/>
      <c r="EHI110" s="477"/>
      <c r="EHJ110" s="477"/>
      <c r="EHK110" s="477"/>
      <c r="EHL110" s="477"/>
      <c r="EHM110" s="477"/>
      <c r="EHN110" s="477"/>
      <c r="EHO110" s="477"/>
      <c r="EHP110" s="477"/>
      <c r="EHQ110" s="477"/>
      <c r="EHR110" s="477"/>
      <c r="EHS110" s="477"/>
      <c r="EHT110" s="477"/>
      <c r="EHU110" s="477"/>
      <c r="EHV110" s="477"/>
      <c r="EHW110" s="477"/>
      <c r="EHX110" s="477"/>
      <c r="EHY110" s="477"/>
      <c r="EHZ110" s="477"/>
      <c r="EIA110" s="477"/>
      <c r="EIB110" s="477"/>
      <c r="EIC110" s="477"/>
      <c r="EID110" s="477"/>
      <c r="EIE110" s="477"/>
      <c r="EIF110" s="477"/>
      <c r="EIG110" s="477"/>
      <c r="EIH110" s="477"/>
      <c r="EII110" s="477"/>
      <c r="EIJ110" s="477"/>
      <c r="EIK110" s="477"/>
      <c r="EIL110" s="477"/>
      <c r="EIM110" s="477"/>
      <c r="EIN110" s="477"/>
      <c r="EIO110" s="477"/>
      <c r="EIP110" s="477"/>
      <c r="EIQ110" s="477"/>
      <c r="EIR110" s="477"/>
      <c r="EIS110" s="477"/>
      <c r="EIT110" s="477"/>
      <c r="EIU110" s="477"/>
      <c r="EIV110" s="477"/>
      <c r="EIW110" s="477"/>
      <c r="EIX110" s="477"/>
      <c r="EIY110" s="477"/>
      <c r="EIZ110" s="477"/>
      <c r="EJA110" s="477"/>
      <c r="EJB110" s="477"/>
      <c r="EJC110" s="477"/>
      <c r="EJD110" s="477"/>
      <c r="EJE110" s="477"/>
      <c r="EJF110" s="477"/>
      <c r="EJG110" s="477"/>
      <c r="EJH110" s="477"/>
      <c r="EJI110" s="477"/>
      <c r="EJJ110" s="477"/>
      <c r="EJK110" s="477"/>
      <c r="EJL110" s="477"/>
      <c r="EJM110" s="477"/>
      <c r="EJN110" s="477"/>
      <c r="EJO110" s="477"/>
      <c r="EJP110" s="477"/>
      <c r="EJQ110" s="477"/>
      <c r="EJR110" s="477"/>
      <c r="EJS110" s="477"/>
      <c r="EJT110" s="477"/>
      <c r="EJU110" s="477"/>
      <c r="EJV110" s="477"/>
      <c r="EJW110" s="477"/>
      <c r="EJX110" s="477"/>
      <c r="EJY110" s="477"/>
      <c r="EJZ110" s="477"/>
      <c r="EKA110" s="477"/>
      <c r="EKB110" s="477"/>
      <c r="EKC110" s="477"/>
      <c r="EKD110" s="477"/>
      <c r="EKE110" s="477"/>
      <c r="EKF110" s="477"/>
      <c r="EKG110" s="477"/>
      <c r="EKH110" s="477"/>
      <c r="EKI110" s="477"/>
      <c r="EKJ110" s="477"/>
      <c r="EKK110" s="477"/>
      <c r="EKL110" s="477"/>
      <c r="EKM110" s="477"/>
      <c r="EKN110" s="477"/>
      <c r="EKO110" s="477"/>
      <c r="EKP110" s="477"/>
      <c r="EKQ110" s="477"/>
      <c r="EKR110" s="477"/>
      <c r="EKS110" s="477"/>
      <c r="EKT110" s="477"/>
      <c r="EKU110" s="477"/>
      <c r="EKV110" s="477"/>
      <c r="EKW110" s="477"/>
      <c r="EKX110" s="477"/>
      <c r="EKY110" s="477"/>
      <c r="EKZ110" s="477"/>
      <c r="ELA110" s="477"/>
      <c r="ELB110" s="477"/>
      <c r="ELC110" s="477"/>
      <c r="ELD110" s="477"/>
      <c r="ELE110" s="477"/>
      <c r="ELF110" s="477"/>
      <c r="ELG110" s="477"/>
      <c r="ELH110" s="477"/>
      <c r="ELI110" s="477"/>
      <c r="ELJ110" s="477"/>
      <c r="ELK110" s="477"/>
      <c r="ELL110" s="477"/>
      <c r="ELM110" s="477"/>
      <c r="ELN110" s="477"/>
      <c r="ELO110" s="477"/>
      <c r="ELP110" s="477"/>
      <c r="ELQ110" s="477"/>
      <c r="ELR110" s="477"/>
      <c r="ELS110" s="477"/>
      <c r="ELT110" s="477"/>
      <c r="ELU110" s="477"/>
      <c r="ELV110" s="477"/>
      <c r="ELW110" s="477"/>
      <c r="ELX110" s="477"/>
      <c r="ELY110" s="477"/>
      <c r="ELZ110" s="477"/>
      <c r="EMA110" s="477"/>
      <c r="EMB110" s="477"/>
      <c r="EMC110" s="477"/>
      <c r="EMD110" s="477"/>
      <c r="EME110" s="477"/>
      <c r="EMF110" s="477"/>
      <c r="EMG110" s="477"/>
      <c r="EMH110" s="477"/>
      <c r="EMI110" s="477"/>
      <c r="EMJ110" s="477"/>
      <c r="EMK110" s="477"/>
      <c r="EML110" s="477"/>
      <c r="EMM110" s="477"/>
      <c r="EMN110" s="477"/>
      <c r="EMO110" s="477"/>
      <c r="EMP110" s="477"/>
      <c r="EMQ110" s="477"/>
      <c r="EMR110" s="477"/>
      <c r="EMS110" s="477"/>
      <c r="EMT110" s="477"/>
      <c r="EMU110" s="477"/>
      <c r="EMV110" s="477"/>
      <c r="EMW110" s="477"/>
      <c r="EMX110" s="477"/>
      <c r="EMY110" s="477"/>
      <c r="EMZ110" s="477"/>
      <c r="ENA110" s="477"/>
      <c r="ENB110" s="477"/>
      <c r="ENC110" s="477"/>
      <c r="END110" s="477"/>
      <c r="ENE110" s="477"/>
      <c r="ENF110" s="477"/>
      <c r="ENG110" s="477"/>
      <c r="ENH110" s="477"/>
      <c r="ENI110" s="477"/>
      <c r="ENJ110" s="477"/>
      <c r="ENK110" s="477"/>
      <c r="ENL110" s="477"/>
      <c r="ENM110" s="477"/>
      <c r="ENN110" s="477"/>
      <c r="ENO110" s="477"/>
      <c r="ENP110" s="477"/>
      <c r="ENQ110" s="477"/>
      <c r="ENR110" s="477"/>
      <c r="ENS110" s="477"/>
      <c r="ENT110" s="477"/>
      <c r="ENU110" s="477"/>
      <c r="ENV110" s="477"/>
      <c r="ENW110" s="477"/>
      <c r="ENX110" s="477"/>
      <c r="ENY110" s="477"/>
      <c r="ENZ110" s="477"/>
      <c r="EOA110" s="477"/>
      <c r="EOB110" s="477"/>
      <c r="EOC110" s="477"/>
      <c r="EOD110" s="477"/>
      <c r="EOE110" s="477"/>
      <c r="EOF110" s="477"/>
      <c r="EOG110" s="477"/>
      <c r="EOH110" s="477"/>
      <c r="EOI110" s="477"/>
      <c r="EOJ110" s="477"/>
      <c r="EOK110" s="477"/>
      <c r="EOL110" s="477"/>
      <c r="EOM110" s="477"/>
      <c r="EON110" s="477"/>
      <c r="EOO110" s="477"/>
      <c r="EOP110" s="477"/>
      <c r="EOQ110" s="477"/>
      <c r="EOR110" s="477"/>
      <c r="EOS110" s="477"/>
      <c r="EOT110" s="477"/>
      <c r="EOU110" s="477"/>
      <c r="EOV110" s="477"/>
      <c r="EOW110" s="477"/>
      <c r="EOX110" s="477"/>
      <c r="EOY110" s="477"/>
      <c r="EOZ110" s="477"/>
      <c r="EPA110" s="477"/>
      <c r="EPB110" s="477"/>
      <c r="EPC110" s="477"/>
      <c r="EPD110" s="477"/>
      <c r="EPE110" s="477"/>
      <c r="EPF110" s="477"/>
      <c r="EPG110" s="477"/>
      <c r="EPH110" s="477"/>
      <c r="EPI110" s="477"/>
      <c r="EPJ110" s="477"/>
      <c r="EPK110" s="477"/>
      <c r="EPL110" s="477"/>
      <c r="EPM110" s="477"/>
      <c r="EPN110" s="477"/>
      <c r="EPO110" s="477"/>
      <c r="EPP110" s="477"/>
      <c r="EPQ110" s="477"/>
      <c r="EPR110" s="477"/>
      <c r="EPS110" s="477"/>
      <c r="EPT110" s="477"/>
      <c r="EPU110" s="477"/>
      <c r="EPV110" s="477"/>
      <c r="EPW110" s="477"/>
      <c r="EPX110" s="477"/>
      <c r="EPY110" s="477"/>
      <c r="EPZ110" s="477"/>
      <c r="EQA110" s="477"/>
      <c r="EQB110" s="477"/>
      <c r="EQC110" s="477"/>
      <c r="EQD110" s="477"/>
      <c r="EQE110" s="477"/>
      <c r="EQF110" s="477"/>
      <c r="EQG110" s="477"/>
      <c r="EQH110" s="477"/>
      <c r="EQI110" s="477"/>
      <c r="EQJ110" s="477"/>
      <c r="EQK110" s="477"/>
      <c r="EQL110" s="477"/>
      <c r="EQM110" s="477"/>
      <c r="EQN110" s="477"/>
      <c r="EQO110" s="477"/>
      <c r="EQP110" s="477"/>
      <c r="EQQ110" s="477"/>
      <c r="EQR110" s="477"/>
      <c r="EQS110" s="477"/>
      <c r="EQT110" s="477"/>
      <c r="EQU110" s="477"/>
      <c r="EQV110" s="477"/>
      <c r="EQW110" s="477"/>
      <c r="EQX110" s="477"/>
      <c r="EQY110" s="477"/>
      <c r="EQZ110" s="477"/>
      <c r="ERA110" s="477"/>
      <c r="ERB110" s="477"/>
      <c r="ERC110" s="477"/>
      <c r="ERD110" s="477"/>
      <c r="ERE110" s="477"/>
      <c r="ERF110" s="477"/>
      <c r="ERG110" s="477"/>
      <c r="ERH110" s="477"/>
      <c r="ERI110" s="477"/>
      <c r="ERJ110" s="477"/>
      <c r="ERK110" s="477"/>
      <c r="ERL110" s="477"/>
      <c r="ERM110" s="477"/>
      <c r="ERN110" s="477"/>
      <c r="ERO110" s="477"/>
      <c r="ERP110" s="477"/>
      <c r="ERQ110" s="477"/>
      <c r="ERR110" s="477"/>
      <c r="ERS110" s="477"/>
      <c r="ERT110" s="477"/>
      <c r="ERU110" s="477"/>
      <c r="ERV110" s="477"/>
      <c r="ERW110" s="477"/>
      <c r="ERX110" s="477"/>
      <c r="ERY110" s="477"/>
      <c r="ERZ110" s="477"/>
      <c r="ESA110" s="477"/>
      <c r="ESB110" s="477"/>
      <c r="ESC110" s="477"/>
      <c r="ESD110" s="477"/>
      <c r="ESE110" s="477"/>
      <c r="ESF110" s="477"/>
      <c r="ESG110" s="477"/>
      <c r="ESH110" s="477"/>
      <c r="ESI110" s="477"/>
      <c r="ESJ110" s="477"/>
      <c r="ESK110" s="477"/>
      <c r="ESL110" s="477"/>
      <c r="ESM110" s="477"/>
      <c r="ESN110" s="477"/>
      <c r="ESO110" s="477"/>
      <c r="ESP110" s="477"/>
      <c r="ESQ110" s="477"/>
      <c r="ESR110" s="477"/>
      <c r="ESS110" s="477"/>
      <c r="EST110" s="477"/>
      <c r="ESU110" s="477"/>
      <c r="ESV110" s="477"/>
      <c r="ESW110" s="477"/>
      <c r="ESX110" s="477"/>
      <c r="ESY110" s="477"/>
      <c r="ESZ110" s="477"/>
      <c r="ETA110" s="477"/>
      <c r="ETB110" s="477"/>
      <c r="ETC110" s="477"/>
      <c r="ETD110" s="477"/>
      <c r="ETE110" s="477"/>
      <c r="ETF110" s="477"/>
      <c r="ETG110" s="477"/>
      <c r="ETH110" s="477"/>
      <c r="ETI110" s="477"/>
      <c r="ETJ110" s="477"/>
      <c r="ETK110" s="477"/>
      <c r="ETL110" s="477"/>
      <c r="ETM110" s="477"/>
      <c r="ETN110" s="477"/>
      <c r="ETO110" s="477"/>
      <c r="ETP110" s="477"/>
      <c r="ETQ110" s="477"/>
      <c r="ETR110" s="477"/>
      <c r="ETS110" s="477"/>
      <c r="ETT110" s="477"/>
      <c r="ETU110" s="477"/>
      <c r="ETV110" s="477"/>
      <c r="ETW110" s="477"/>
      <c r="ETX110" s="477"/>
      <c r="ETY110" s="477"/>
      <c r="ETZ110" s="477"/>
      <c r="EUA110" s="477"/>
      <c r="EUB110" s="477"/>
      <c r="EUC110" s="477"/>
      <c r="EUD110" s="477"/>
      <c r="EUE110" s="477"/>
      <c r="EUF110" s="477"/>
      <c r="EUG110" s="477"/>
      <c r="EUH110" s="477"/>
      <c r="EUI110" s="477"/>
      <c r="EUJ110" s="477"/>
      <c r="EUK110" s="477"/>
      <c r="EUL110" s="477"/>
      <c r="EUM110" s="477"/>
      <c r="EUN110" s="477"/>
      <c r="EUO110" s="477"/>
      <c r="EUP110" s="477"/>
      <c r="EUQ110" s="477"/>
      <c r="EUR110" s="477"/>
      <c r="EUS110" s="477"/>
      <c r="EUT110" s="477"/>
      <c r="EUU110" s="477"/>
      <c r="EUV110" s="477"/>
      <c r="EUW110" s="477"/>
      <c r="EUX110" s="477"/>
      <c r="EUY110" s="477"/>
      <c r="EUZ110" s="477"/>
      <c r="EVA110" s="477"/>
      <c r="EVB110" s="477"/>
      <c r="EVC110" s="477"/>
      <c r="EVD110" s="477"/>
      <c r="EVE110" s="477"/>
      <c r="EVF110" s="477"/>
      <c r="EVG110" s="477"/>
      <c r="EVH110" s="477"/>
      <c r="EVI110" s="477"/>
      <c r="EVJ110" s="477"/>
      <c r="EVK110" s="477"/>
      <c r="EVL110" s="477"/>
      <c r="EVM110" s="477"/>
      <c r="EVN110" s="477"/>
      <c r="EVO110" s="477"/>
      <c r="EVP110" s="477"/>
      <c r="EVQ110" s="477"/>
      <c r="EVR110" s="477"/>
      <c r="EVS110" s="477"/>
      <c r="EVT110" s="477"/>
      <c r="EVU110" s="477"/>
      <c r="EVV110" s="477"/>
      <c r="EVW110" s="477"/>
      <c r="EVX110" s="477"/>
      <c r="EVY110" s="477"/>
      <c r="EVZ110" s="477"/>
      <c r="EWA110" s="477"/>
      <c r="EWB110" s="477"/>
      <c r="EWC110" s="477"/>
      <c r="EWD110" s="477"/>
      <c r="EWE110" s="477"/>
      <c r="EWF110" s="477"/>
      <c r="EWG110" s="477"/>
      <c r="EWH110" s="477"/>
      <c r="EWI110" s="477"/>
      <c r="EWJ110" s="477"/>
      <c r="EWK110" s="477"/>
      <c r="EWL110" s="477"/>
      <c r="EWM110" s="477"/>
      <c r="EWN110" s="477"/>
      <c r="EWO110" s="477"/>
      <c r="EWP110" s="477"/>
      <c r="EWQ110" s="477"/>
      <c r="EWR110" s="477"/>
      <c r="EWS110" s="477"/>
      <c r="EWT110" s="477"/>
      <c r="EWU110" s="477"/>
      <c r="EWV110" s="477"/>
      <c r="EWW110" s="477"/>
      <c r="EWX110" s="477"/>
      <c r="EWY110" s="477"/>
      <c r="EWZ110" s="477"/>
      <c r="EXA110" s="477"/>
      <c r="EXB110" s="477"/>
      <c r="EXC110" s="477"/>
      <c r="EXD110" s="477"/>
      <c r="EXE110" s="477"/>
      <c r="EXF110" s="477"/>
      <c r="EXG110" s="477"/>
      <c r="EXH110" s="477"/>
      <c r="EXI110" s="477"/>
      <c r="EXJ110" s="477"/>
      <c r="EXK110" s="477"/>
      <c r="EXL110" s="477"/>
      <c r="EXM110" s="477"/>
      <c r="EXN110" s="477"/>
      <c r="EXO110" s="477"/>
      <c r="EXP110" s="477"/>
      <c r="EXQ110" s="477"/>
      <c r="EXR110" s="477"/>
      <c r="EXS110" s="477"/>
      <c r="EXT110" s="477"/>
      <c r="EXU110" s="477"/>
      <c r="EXV110" s="477"/>
      <c r="EXW110" s="477"/>
      <c r="EXX110" s="477"/>
      <c r="EXY110" s="477"/>
      <c r="EXZ110" s="477"/>
      <c r="EYA110" s="477"/>
      <c r="EYB110" s="477"/>
      <c r="EYC110" s="477"/>
      <c r="EYD110" s="477"/>
      <c r="EYE110" s="477"/>
      <c r="EYF110" s="477"/>
      <c r="EYG110" s="477"/>
      <c r="EYH110" s="477"/>
      <c r="EYI110" s="477"/>
      <c r="EYJ110" s="477"/>
      <c r="EYK110" s="477"/>
      <c r="EYL110" s="477"/>
      <c r="EYM110" s="477"/>
      <c r="EYN110" s="477"/>
      <c r="EYO110" s="477"/>
      <c r="EYP110" s="477"/>
      <c r="EYQ110" s="477"/>
      <c r="EYR110" s="477"/>
      <c r="EYS110" s="477"/>
      <c r="EYT110" s="477"/>
      <c r="EYU110" s="477"/>
      <c r="EYV110" s="477"/>
      <c r="EYW110" s="477"/>
      <c r="EYX110" s="477"/>
      <c r="EYY110" s="477"/>
      <c r="EYZ110" s="477"/>
      <c r="EZA110" s="477"/>
      <c r="EZB110" s="477"/>
      <c r="EZC110" s="477"/>
      <c r="EZD110" s="477"/>
      <c r="EZE110" s="477"/>
      <c r="EZF110" s="477"/>
      <c r="EZG110" s="477"/>
      <c r="EZH110" s="477"/>
      <c r="EZI110" s="477"/>
      <c r="EZJ110" s="477"/>
      <c r="EZK110" s="477"/>
      <c r="EZL110" s="477"/>
      <c r="EZM110" s="477"/>
      <c r="EZN110" s="477"/>
      <c r="EZO110" s="477"/>
      <c r="EZP110" s="477"/>
      <c r="EZQ110" s="477"/>
      <c r="EZR110" s="477"/>
      <c r="EZS110" s="477"/>
      <c r="EZT110" s="477"/>
      <c r="EZU110" s="477"/>
      <c r="EZV110" s="477"/>
      <c r="EZW110" s="477"/>
      <c r="EZX110" s="477"/>
      <c r="EZY110" s="477"/>
      <c r="EZZ110" s="477"/>
      <c r="FAA110" s="477"/>
      <c r="FAB110" s="477"/>
      <c r="FAC110" s="477"/>
      <c r="FAD110" s="477"/>
      <c r="FAE110" s="477"/>
      <c r="FAF110" s="477"/>
      <c r="FAG110" s="477"/>
      <c r="FAH110" s="477"/>
      <c r="FAI110" s="477"/>
      <c r="FAJ110" s="477"/>
      <c r="FAK110" s="477"/>
      <c r="FAL110" s="477"/>
      <c r="FAM110" s="477"/>
      <c r="FAN110" s="477"/>
      <c r="FAO110" s="477"/>
      <c r="FAP110" s="477"/>
      <c r="FAQ110" s="477"/>
      <c r="FAR110" s="477"/>
      <c r="FAS110" s="477"/>
      <c r="FAT110" s="477"/>
      <c r="FAU110" s="477"/>
      <c r="FAV110" s="477"/>
      <c r="FAW110" s="477"/>
      <c r="FAX110" s="477"/>
      <c r="FAY110" s="477"/>
      <c r="FAZ110" s="477"/>
      <c r="FBA110" s="477"/>
      <c r="FBB110" s="477"/>
      <c r="FBC110" s="477"/>
      <c r="FBD110" s="477"/>
      <c r="FBE110" s="477"/>
      <c r="FBF110" s="477"/>
      <c r="FBG110" s="477"/>
      <c r="FBH110" s="477"/>
      <c r="FBI110" s="477"/>
      <c r="FBJ110" s="477"/>
      <c r="FBK110" s="477"/>
      <c r="FBL110" s="477"/>
      <c r="FBM110" s="477"/>
      <c r="FBN110" s="477"/>
      <c r="FBO110" s="477"/>
      <c r="FBP110" s="477"/>
      <c r="FBQ110" s="477"/>
      <c r="FBR110" s="477"/>
      <c r="FBS110" s="477"/>
      <c r="FBT110" s="477"/>
      <c r="FBU110" s="477"/>
      <c r="FBV110" s="477"/>
      <c r="FBW110" s="477"/>
      <c r="FBX110" s="477"/>
      <c r="FBY110" s="477"/>
      <c r="FBZ110" s="477"/>
      <c r="FCA110" s="477"/>
      <c r="FCB110" s="477"/>
      <c r="FCC110" s="477"/>
      <c r="FCD110" s="477"/>
      <c r="FCE110" s="477"/>
      <c r="FCF110" s="477"/>
      <c r="FCG110" s="477"/>
      <c r="FCH110" s="477"/>
      <c r="FCI110" s="477"/>
      <c r="FCJ110" s="477"/>
      <c r="FCK110" s="477"/>
      <c r="FCL110" s="477"/>
      <c r="FCM110" s="477"/>
      <c r="FCN110" s="477"/>
      <c r="FCO110" s="477"/>
      <c r="FCP110" s="477"/>
      <c r="FCQ110" s="477"/>
      <c r="FCR110" s="477"/>
      <c r="FCS110" s="477"/>
      <c r="FCT110" s="477"/>
      <c r="FCU110" s="477"/>
      <c r="FCV110" s="477"/>
      <c r="FCW110" s="477"/>
      <c r="FCX110" s="477"/>
      <c r="FCY110" s="477"/>
      <c r="FCZ110" s="477"/>
      <c r="FDA110" s="477"/>
      <c r="FDB110" s="477"/>
      <c r="FDC110" s="477"/>
      <c r="FDD110" s="477"/>
      <c r="FDE110" s="477"/>
      <c r="FDF110" s="477"/>
      <c r="FDG110" s="477"/>
      <c r="FDH110" s="477"/>
      <c r="FDI110" s="477"/>
      <c r="FDJ110" s="477"/>
      <c r="FDK110" s="477"/>
      <c r="FDL110" s="477"/>
      <c r="FDM110" s="477"/>
      <c r="FDN110" s="477"/>
      <c r="FDO110" s="477"/>
      <c r="FDP110" s="477"/>
      <c r="FDQ110" s="477"/>
      <c r="FDR110" s="477"/>
      <c r="FDS110" s="477"/>
      <c r="FDT110" s="477"/>
      <c r="FDU110" s="477"/>
      <c r="FDV110" s="477"/>
      <c r="FDW110" s="477"/>
      <c r="FDX110" s="477"/>
      <c r="FDY110" s="477"/>
      <c r="FDZ110" s="477"/>
      <c r="FEA110" s="477"/>
      <c r="FEB110" s="477"/>
      <c r="FEC110" s="477"/>
      <c r="FED110" s="477"/>
      <c r="FEE110" s="477"/>
      <c r="FEF110" s="477"/>
      <c r="FEG110" s="477"/>
      <c r="FEH110" s="477"/>
      <c r="FEI110" s="477"/>
      <c r="FEJ110" s="477"/>
      <c r="FEK110" s="477"/>
      <c r="FEL110" s="477"/>
      <c r="FEM110" s="477"/>
      <c r="FEN110" s="477"/>
      <c r="FEO110" s="477"/>
      <c r="FEP110" s="477"/>
      <c r="FEQ110" s="477"/>
      <c r="FER110" s="477"/>
      <c r="FES110" s="477"/>
      <c r="FET110" s="477"/>
      <c r="FEU110" s="477"/>
      <c r="FEV110" s="477"/>
      <c r="FEW110" s="477"/>
      <c r="FEX110" s="477"/>
      <c r="FEY110" s="477"/>
      <c r="FEZ110" s="477"/>
      <c r="FFA110" s="477"/>
      <c r="FFB110" s="477"/>
      <c r="FFC110" s="477"/>
      <c r="FFD110" s="477"/>
      <c r="FFE110" s="477"/>
      <c r="FFF110" s="477"/>
      <c r="FFG110" s="477"/>
      <c r="FFH110" s="477"/>
      <c r="FFI110" s="477"/>
      <c r="FFJ110" s="477"/>
      <c r="FFK110" s="477"/>
      <c r="FFL110" s="477"/>
      <c r="FFM110" s="477"/>
      <c r="FFN110" s="477"/>
      <c r="FFO110" s="477"/>
      <c r="FFP110" s="477"/>
      <c r="FFQ110" s="477"/>
      <c r="FFR110" s="477"/>
      <c r="FFS110" s="477"/>
      <c r="FFT110" s="477"/>
      <c r="FFU110" s="477"/>
      <c r="FFV110" s="477"/>
      <c r="FFW110" s="477"/>
      <c r="FFX110" s="477"/>
      <c r="FFY110" s="477"/>
      <c r="FFZ110" s="477"/>
      <c r="FGA110" s="477"/>
      <c r="FGB110" s="477"/>
      <c r="FGC110" s="477"/>
      <c r="FGD110" s="477"/>
      <c r="FGE110" s="477"/>
      <c r="FGF110" s="477"/>
      <c r="FGG110" s="477"/>
      <c r="FGH110" s="477"/>
      <c r="FGI110" s="477"/>
      <c r="FGJ110" s="477"/>
      <c r="FGK110" s="477"/>
      <c r="FGL110" s="477"/>
      <c r="FGM110" s="477"/>
      <c r="FGN110" s="477"/>
      <c r="FGO110" s="477"/>
      <c r="FGP110" s="477"/>
      <c r="FGQ110" s="477"/>
      <c r="FGR110" s="477"/>
      <c r="FGS110" s="477"/>
      <c r="FGT110" s="477"/>
      <c r="FGU110" s="477"/>
      <c r="FGV110" s="477"/>
      <c r="FGW110" s="477"/>
      <c r="FGX110" s="477"/>
      <c r="FGY110" s="477"/>
      <c r="FGZ110" s="477"/>
      <c r="FHA110" s="477"/>
      <c r="FHB110" s="477"/>
      <c r="FHC110" s="477"/>
      <c r="FHD110" s="477"/>
      <c r="FHE110" s="477"/>
      <c r="FHF110" s="477"/>
      <c r="FHG110" s="477"/>
      <c r="FHH110" s="477"/>
      <c r="FHI110" s="477"/>
      <c r="FHJ110" s="477"/>
      <c r="FHK110" s="477"/>
      <c r="FHL110" s="477"/>
      <c r="FHM110" s="477"/>
      <c r="FHN110" s="477"/>
      <c r="FHO110" s="477"/>
      <c r="FHP110" s="477"/>
      <c r="FHQ110" s="477"/>
      <c r="FHR110" s="477"/>
      <c r="FHS110" s="477"/>
      <c r="FHT110" s="477"/>
      <c r="FHU110" s="477"/>
      <c r="FHV110" s="477"/>
      <c r="FHW110" s="477"/>
      <c r="FHX110" s="477"/>
      <c r="FHY110" s="477"/>
      <c r="FHZ110" s="477"/>
      <c r="FIA110" s="477"/>
      <c r="FIB110" s="477"/>
      <c r="FIC110" s="477"/>
      <c r="FID110" s="477"/>
      <c r="FIE110" s="477"/>
      <c r="FIF110" s="477"/>
      <c r="FIG110" s="477"/>
      <c r="FIH110" s="477"/>
      <c r="FII110" s="477"/>
      <c r="FIJ110" s="477"/>
      <c r="FIK110" s="477"/>
      <c r="FIL110" s="477"/>
      <c r="FIM110" s="477"/>
      <c r="FIN110" s="477"/>
      <c r="FIO110" s="477"/>
      <c r="FIP110" s="477"/>
      <c r="FIQ110" s="477"/>
      <c r="FIR110" s="477"/>
      <c r="FIS110" s="477"/>
      <c r="FIT110" s="477"/>
      <c r="FIU110" s="477"/>
      <c r="FIV110" s="477"/>
      <c r="FIW110" s="477"/>
      <c r="FIX110" s="477"/>
      <c r="FIY110" s="477"/>
      <c r="FIZ110" s="477"/>
      <c r="FJA110" s="477"/>
      <c r="FJB110" s="477"/>
      <c r="FJC110" s="477"/>
      <c r="FJD110" s="477"/>
      <c r="FJE110" s="477"/>
      <c r="FJF110" s="477"/>
      <c r="FJG110" s="477"/>
      <c r="FJH110" s="477"/>
      <c r="FJI110" s="477"/>
      <c r="FJJ110" s="477"/>
      <c r="FJK110" s="477"/>
      <c r="FJL110" s="477"/>
      <c r="FJM110" s="477"/>
      <c r="FJN110" s="477"/>
      <c r="FJO110" s="477"/>
      <c r="FJP110" s="477"/>
      <c r="FJQ110" s="477"/>
      <c r="FJR110" s="477"/>
      <c r="FJS110" s="477"/>
      <c r="FJT110" s="477"/>
      <c r="FJU110" s="477"/>
      <c r="FJV110" s="477"/>
      <c r="FJW110" s="477"/>
      <c r="FJX110" s="477"/>
      <c r="FJY110" s="477"/>
      <c r="FJZ110" s="477"/>
      <c r="FKA110" s="477"/>
      <c r="FKB110" s="477"/>
      <c r="FKC110" s="477"/>
      <c r="FKD110" s="477"/>
      <c r="FKE110" s="477"/>
      <c r="FKF110" s="477"/>
      <c r="FKG110" s="477"/>
      <c r="FKH110" s="477"/>
      <c r="FKI110" s="477"/>
      <c r="FKJ110" s="477"/>
      <c r="FKK110" s="477"/>
      <c r="FKL110" s="477"/>
      <c r="FKM110" s="477"/>
      <c r="FKN110" s="477"/>
      <c r="FKO110" s="477"/>
      <c r="FKP110" s="477"/>
      <c r="FKQ110" s="477"/>
      <c r="FKR110" s="477"/>
      <c r="FKS110" s="477"/>
      <c r="FKT110" s="477"/>
      <c r="FKU110" s="477"/>
      <c r="FKV110" s="477"/>
      <c r="FKW110" s="477"/>
      <c r="FKX110" s="477"/>
      <c r="FKY110" s="477"/>
      <c r="FKZ110" s="477"/>
      <c r="FLA110" s="477"/>
      <c r="FLB110" s="477"/>
      <c r="FLC110" s="477"/>
      <c r="FLD110" s="477"/>
      <c r="FLE110" s="477"/>
      <c r="FLF110" s="477"/>
      <c r="FLG110" s="477"/>
      <c r="FLH110" s="477"/>
      <c r="FLI110" s="477"/>
      <c r="FLJ110" s="477"/>
      <c r="FLK110" s="477"/>
      <c r="FLL110" s="477"/>
      <c r="FLM110" s="477"/>
      <c r="FLN110" s="477"/>
      <c r="FLO110" s="477"/>
      <c r="FLP110" s="477"/>
      <c r="FLQ110" s="477"/>
      <c r="FLR110" s="477"/>
      <c r="FLS110" s="477"/>
      <c r="FLT110" s="477"/>
      <c r="FLU110" s="477"/>
      <c r="FLV110" s="477"/>
      <c r="FLW110" s="477"/>
      <c r="FLX110" s="477"/>
      <c r="FLY110" s="477"/>
      <c r="FLZ110" s="477"/>
      <c r="FMA110" s="477"/>
      <c r="FMB110" s="477"/>
      <c r="FMC110" s="477"/>
      <c r="FMD110" s="477"/>
      <c r="FME110" s="477"/>
      <c r="FMF110" s="477"/>
      <c r="FMG110" s="477"/>
      <c r="FMH110" s="477"/>
      <c r="FMI110" s="477"/>
      <c r="FMJ110" s="477"/>
      <c r="FMK110" s="477"/>
      <c r="FML110" s="477"/>
      <c r="FMM110" s="477"/>
      <c r="FMN110" s="477"/>
      <c r="FMO110" s="477"/>
      <c r="FMP110" s="477"/>
      <c r="FMQ110" s="477"/>
      <c r="FMR110" s="477"/>
      <c r="FMS110" s="477"/>
      <c r="FMT110" s="477"/>
      <c r="FMU110" s="477"/>
      <c r="FMV110" s="477"/>
      <c r="FMW110" s="477"/>
      <c r="FMX110" s="477"/>
      <c r="FMY110" s="477"/>
      <c r="FMZ110" s="477"/>
      <c r="FNA110" s="477"/>
      <c r="FNB110" s="477"/>
      <c r="FNC110" s="477"/>
      <c r="FND110" s="477"/>
      <c r="FNE110" s="477"/>
      <c r="FNF110" s="477"/>
      <c r="FNG110" s="477"/>
      <c r="FNH110" s="477"/>
      <c r="FNI110" s="477"/>
      <c r="FNJ110" s="477"/>
      <c r="FNK110" s="477"/>
      <c r="FNL110" s="477"/>
      <c r="FNM110" s="477"/>
      <c r="FNN110" s="477"/>
      <c r="FNO110" s="477"/>
      <c r="FNP110" s="477"/>
      <c r="FNQ110" s="477"/>
      <c r="FNR110" s="477"/>
      <c r="FNS110" s="477"/>
      <c r="FNT110" s="477"/>
      <c r="FNU110" s="477"/>
      <c r="FNV110" s="477"/>
      <c r="FNW110" s="477"/>
      <c r="FNX110" s="477"/>
      <c r="FNY110" s="477"/>
      <c r="FNZ110" s="477"/>
      <c r="FOA110" s="477"/>
      <c r="FOB110" s="477"/>
      <c r="FOC110" s="477"/>
      <c r="FOD110" s="477"/>
      <c r="FOE110" s="477"/>
      <c r="FOF110" s="477"/>
      <c r="FOG110" s="477"/>
      <c r="FOH110" s="477"/>
      <c r="FOI110" s="477"/>
      <c r="FOJ110" s="477"/>
      <c r="FOK110" s="477"/>
      <c r="FOL110" s="477"/>
      <c r="FOM110" s="477"/>
      <c r="FON110" s="477"/>
      <c r="FOO110" s="477"/>
      <c r="FOP110" s="477"/>
      <c r="FOQ110" s="477"/>
      <c r="FOR110" s="477"/>
      <c r="FOS110" s="477"/>
      <c r="FOT110" s="477"/>
      <c r="FOU110" s="477"/>
      <c r="FOV110" s="477"/>
      <c r="FOW110" s="477"/>
      <c r="FOX110" s="477"/>
      <c r="FOY110" s="477"/>
      <c r="FOZ110" s="477"/>
      <c r="FPA110" s="477"/>
      <c r="FPB110" s="477"/>
      <c r="FPC110" s="477"/>
      <c r="FPD110" s="477"/>
      <c r="FPE110" s="477"/>
      <c r="FPF110" s="477"/>
      <c r="FPG110" s="477"/>
      <c r="FPH110" s="477"/>
      <c r="FPI110" s="477"/>
      <c r="FPJ110" s="477"/>
      <c r="FPK110" s="477"/>
      <c r="FPL110" s="477"/>
      <c r="FPM110" s="477"/>
      <c r="FPN110" s="477"/>
      <c r="FPO110" s="477"/>
      <c r="FPP110" s="477"/>
      <c r="FPQ110" s="477"/>
      <c r="FPR110" s="477"/>
      <c r="FPS110" s="477"/>
      <c r="FPT110" s="477"/>
      <c r="FPU110" s="477"/>
      <c r="FPV110" s="477"/>
      <c r="FPW110" s="477"/>
      <c r="FPX110" s="477"/>
      <c r="FPY110" s="477"/>
      <c r="FPZ110" s="477"/>
      <c r="FQA110" s="477"/>
      <c r="FQB110" s="477"/>
      <c r="FQC110" s="477"/>
      <c r="FQD110" s="477"/>
      <c r="FQE110" s="477"/>
      <c r="FQF110" s="477"/>
      <c r="FQG110" s="477"/>
      <c r="FQH110" s="477"/>
      <c r="FQI110" s="477"/>
      <c r="FQJ110" s="477"/>
      <c r="FQK110" s="477"/>
      <c r="FQL110" s="477"/>
      <c r="FQM110" s="477"/>
      <c r="FQN110" s="477"/>
      <c r="FQO110" s="477"/>
      <c r="FQP110" s="477"/>
      <c r="FQQ110" s="477"/>
      <c r="FQR110" s="477"/>
      <c r="FQS110" s="477"/>
      <c r="FQT110" s="477"/>
      <c r="FQU110" s="477"/>
      <c r="FQV110" s="477"/>
      <c r="FQW110" s="477"/>
      <c r="FQX110" s="477"/>
      <c r="FQY110" s="477"/>
      <c r="FQZ110" s="477"/>
      <c r="FRA110" s="477"/>
      <c r="FRB110" s="477"/>
      <c r="FRC110" s="477"/>
      <c r="FRD110" s="477"/>
      <c r="FRE110" s="477"/>
      <c r="FRF110" s="477"/>
      <c r="FRG110" s="477"/>
      <c r="FRH110" s="477"/>
      <c r="FRI110" s="477"/>
      <c r="FRJ110" s="477"/>
      <c r="FRK110" s="477"/>
      <c r="FRL110" s="477"/>
      <c r="FRM110" s="477"/>
      <c r="FRN110" s="477"/>
      <c r="FRO110" s="477"/>
      <c r="FRP110" s="477"/>
      <c r="FRQ110" s="477"/>
      <c r="FRR110" s="477"/>
      <c r="FRS110" s="477"/>
      <c r="FRT110" s="477"/>
      <c r="FRU110" s="477"/>
      <c r="FRV110" s="477"/>
      <c r="FRW110" s="477"/>
      <c r="FRX110" s="477"/>
      <c r="FRY110" s="477"/>
      <c r="FRZ110" s="477"/>
      <c r="FSA110" s="477"/>
      <c r="FSB110" s="477"/>
      <c r="FSC110" s="477"/>
      <c r="FSD110" s="477"/>
      <c r="FSE110" s="477"/>
      <c r="FSF110" s="477"/>
      <c r="FSG110" s="477"/>
      <c r="FSH110" s="477"/>
      <c r="FSI110" s="477"/>
      <c r="FSJ110" s="477"/>
      <c r="FSK110" s="477"/>
      <c r="FSL110" s="477"/>
      <c r="FSM110" s="477"/>
      <c r="FSN110" s="477"/>
      <c r="FSO110" s="477"/>
      <c r="FSP110" s="477"/>
      <c r="FSQ110" s="477"/>
      <c r="FSR110" s="477"/>
      <c r="FSS110" s="477"/>
      <c r="FST110" s="477"/>
      <c r="FSU110" s="477"/>
      <c r="FSV110" s="477"/>
      <c r="FSW110" s="477"/>
      <c r="FSX110" s="477"/>
      <c r="FSY110" s="477"/>
      <c r="FSZ110" s="477"/>
      <c r="FTA110" s="477"/>
      <c r="FTB110" s="477"/>
      <c r="FTC110" s="477"/>
      <c r="FTD110" s="477"/>
      <c r="FTE110" s="477"/>
      <c r="FTF110" s="477"/>
      <c r="FTG110" s="477"/>
      <c r="FTH110" s="477"/>
      <c r="FTI110" s="477"/>
      <c r="FTJ110" s="477"/>
      <c r="FTK110" s="477"/>
      <c r="FTL110" s="477"/>
      <c r="FTM110" s="477"/>
      <c r="FTN110" s="477"/>
      <c r="FTO110" s="477"/>
      <c r="FTP110" s="477"/>
      <c r="FTQ110" s="477"/>
      <c r="FTR110" s="477"/>
      <c r="FTS110" s="477"/>
      <c r="FTT110" s="477"/>
      <c r="FTU110" s="477"/>
      <c r="FTV110" s="477"/>
      <c r="FTW110" s="477"/>
      <c r="FTX110" s="477"/>
      <c r="FTY110" s="477"/>
      <c r="FTZ110" s="477"/>
      <c r="FUA110" s="477"/>
      <c r="FUB110" s="477"/>
      <c r="FUC110" s="477"/>
      <c r="FUD110" s="477"/>
      <c r="FUE110" s="477"/>
      <c r="FUF110" s="477"/>
      <c r="FUG110" s="477"/>
      <c r="FUH110" s="477"/>
      <c r="FUI110" s="477"/>
      <c r="FUJ110" s="477"/>
      <c r="FUK110" s="477"/>
      <c r="FUL110" s="477"/>
      <c r="FUM110" s="477"/>
      <c r="FUN110" s="477"/>
      <c r="FUO110" s="477"/>
      <c r="FUP110" s="477"/>
      <c r="FUQ110" s="477"/>
      <c r="FUR110" s="477"/>
      <c r="FUS110" s="477"/>
      <c r="FUT110" s="477"/>
      <c r="FUU110" s="477"/>
      <c r="FUV110" s="477"/>
      <c r="FUW110" s="477"/>
      <c r="FUX110" s="477"/>
      <c r="FUY110" s="477"/>
      <c r="FUZ110" s="477"/>
      <c r="FVA110" s="477"/>
      <c r="FVB110" s="477"/>
      <c r="FVC110" s="477"/>
      <c r="FVD110" s="477"/>
      <c r="FVE110" s="477"/>
      <c r="FVF110" s="477"/>
      <c r="FVG110" s="477"/>
      <c r="FVH110" s="477"/>
      <c r="FVI110" s="477"/>
      <c r="FVJ110" s="477"/>
      <c r="FVK110" s="477"/>
      <c r="FVL110" s="477"/>
      <c r="FVM110" s="477"/>
      <c r="FVN110" s="477"/>
      <c r="FVO110" s="477"/>
      <c r="FVP110" s="477"/>
      <c r="FVQ110" s="477"/>
      <c r="FVR110" s="477"/>
      <c r="FVS110" s="477"/>
      <c r="FVT110" s="477"/>
      <c r="FVU110" s="477"/>
      <c r="FVV110" s="477"/>
      <c r="FVW110" s="477"/>
      <c r="FVX110" s="477"/>
      <c r="FVY110" s="477"/>
      <c r="FVZ110" s="477"/>
      <c r="FWA110" s="477"/>
      <c r="FWB110" s="477"/>
      <c r="FWC110" s="477"/>
      <c r="FWD110" s="477"/>
      <c r="FWE110" s="477"/>
      <c r="FWF110" s="477"/>
      <c r="FWG110" s="477"/>
      <c r="FWH110" s="477"/>
      <c r="FWI110" s="477"/>
      <c r="FWJ110" s="477"/>
      <c r="FWK110" s="477"/>
      <c r="FWL110" s="477"/>
      <c r="FWM110" s="477"/>
      <c r="FWN110" s="477"/>
      <c r="FWO110" s="477"/>
      <c r="FWP110" s="477"/>
      <c r="FWQ110" s="477"/>
      <c r="FWR110" s="477"/>
      <c r="FWS110" s="477"/>
      <c r="FWT110" s="477"/>
      <c r="FWU110" s="477"/>
      <c r="FWV110" s="477"/>
      <c r="FWW110" s="477"/>
      <c r="FWX110" s="477"/>
      <c r="FWY110" s="477"/>
      <c r="FWZ110" s="477"/>
      <c r="FXA110" s="477"/>
      <c r="FXB110" s="477"/>
      <c r="FXC110" s="477"/>
      <c r="FXD110" s="477"/>
      <c r="FXE110" s="477"/>
      <c r="FXF110" s="477"/>
      <c r="FXG110" s="477"/>
      <c r="FXH110" s="477"/>
      <c r="FXI110" s="477"/>
      <c r="FXJ110" s="477"/>
      <c r="FXK110" s="477"/>
      <c r="FXL110" s="477"/>
      <c r="FXM110" s="477"/>
      <c r="FXN110" s="477"/>
      <c r="FXO110" s="477"/>
      <c r="FXP110" s="477"/>
      <c r="FXQ110" s="477"/>
      <c r="FXR110" s="477"/>
      <c r="FXS110" s="477"/>
      <c r="FXT110" s="477"/>
      <c r="FXU110" s="477"/>
      <c r="FXV110" s="477"/>
      <c r="FXW110" s="477"/>
      <c r="FXX110" s="477"/>
      <c r="FXY110" s="477"/>
      <c r="FXZ110" s="477"/>
      <c r="FYA110" s="477"/>
      <c r="FYB110" s="477"/>
      <c r="FYC110" s="477"/>
      <c r="FYD110" s="477"/>
      <c r="FYE110" s="477"/>
      <c r="FYF110" s="477"/>
      <c r="FYG110" s="477"/>
      <c r="FYH110" s="477"/>
      <c r="FYI110" s="477"/>
      <c r="FYJ110" s="477"/>
      <c r="FYK110" s="477"/>
      <c r="FYL110" s="477"/>
      <c r="FYM110" s="477"/>
      <c r="FYN110" s="477"/>
      <c r="FYO110" s="477"/>
      <c r="FYP110" s="477"/>
      <c r="FYQ110" s="477"/>
      <c r="FYR110" s="477"/>
      <c r="FYS110" s="477"/>
      <c r="FYT110" s="477"/>
      <c r="FYU110" s="477"/>
      <c r="FYV110" s="477"/>
      <c r="FYW110" s="477"/>
      <c r="FYX110" s="477"/>
      <c r="FYY110" s="477"/>
      <c r="FYZ110" s="477"/>
      <c r="FZA110" s="477"/>
      <c r="FZB110" s="477"/>
      <c r="FZC110" s="477"/>
      <c r="FZD110" s="477"/>
      <c r="FZE110" s="477"/>
      <c r="FZF110" s="477"/>
      <c r="FZG110" s="477"/>
      <c r="FZH110" s="477"/>
      <c r="FZI110" s="477"/>
      <c r="FZJ110" s="477"/>
      <c r="FZK110" s="477"/>
      <c r="FZL110" s="477"/>
      <c r="FZM110" s="477"/>
      <c r="FZN110" s="477"/>
      <c r="FZO110" s="477"/>
      <c r="FZP110" s="477"/>
      <c r="FZQ110" s="477"/>
      <c r="FZR110" s="477"/>
      <c r="FZS110" s="477"/>
      <c r="FZT110" s="477"/>
      <c r="FZU110" s="477"/>
      <c r="FZV110" s="477"/>
      <c r="FZW110" s="477"/>
      <c r="FZX110" s="477"/>
      <c r="FZY110" s="477"/>
      <c r="FZZ110" s="477"/>
      <c r="GAA110" s="477"/>
      <c r="GAB110" s="477"/>
      <c r="GAC110" s="477"/>
      <c r="GAD110" s="477"/>
      <c r="GAE110" s="477"/>
      <c r="GAF110" s="477"/>
      <c r="GAG110" s="477"/>
      <c r="GAH110" s="477"/>
      <c r="GAI110" s="477"/>
      <c r="GAJ110" s="477"/>
      <c r="GAK110" s="477"/>
      <c r="GAL110" s="477"/>
      <c r="GAM110" s="477"/>
      <c r="GAN110" s="477"/>
      <c r="GAO110" s="477"/>
      <c r="GAP110" s="477"/>
      <c r="GAQ110" s="477"/>
      <c r="GAR110" s="477"/>
      <c r="GAS110" s="477"/>
      <c r="GAT110" s="477"/>
      <c r="GAU110" s="477"/>
      <c r="GAV110" s="477"/>
      <c r="GAW110" s="477"/>
      <c r="GAX110" s="477"/>
      <c r="GAY110" s="477"/>
      <c r="GAZ110" s="477"/>
      <c r="GBA110" s="477"/>
      <c r="GBB110" s="477"/>
      <c r="GBC110" s="477"/>
      <c r="GBD110" s="477"/>
      <c r="GBE110" s="477"/>
      <c r="GBF110" s="477"/>
      <c r="GBG110" s="477"/>
      <c r="GBH110" s="477"/>
      <c r="GBI110" s="477"/>
      <c r="GBJ110" s="477"/>
      <c r="GBK110" s="477"/>
      <c r="GBL110" s="477"/>
      <c r="GBM110" s="477"/>
      <c r="GBN110" s="477"/>
      <c r="GBO110" s="477"/>
      <c r="GBP110" s="477"/>
      <c r="GBQ110" s="477"/>
      <c r="GBR110" s="477"/>
      <c r="GBS110" s="477"/>
      <c r="GBT110" s="477"/>
      <c r="GBU110" s="477"/>
      <c r="GBV110" s="477"/>
      <c r="GBW110" s="477"/>
      <c r="GBX110" s="477"/>
      <c r="GBY110" s="477"/>
      <c r="GBZ110" s="477"/>
      <c r="GCA110" s="477"/>
      <c r="GCB110" s="477"/>
      <c r="GCC110" s="477"/>
      <c r="GCD110" s="477"/>
      <c r="GCE110" s="477"/>
      <c r="GCF110" s="477"/>
      <c r="GCG110" s="477"/>
      <c r="GCH110" s="477"/>
      <c r="GCI110" s="477"/>
      <c r="GCJ110" s="477"/>
      <c r="GCK110" s="477"/>
      <c r="GCL110" s="477"/>
      <c r="GCM110" s="477"/>
      <c r="GCN110" s="477"/>
      <c r="GCO110" s="477"/>
      <c r="GCP110" s="477"/>
      <c r="GCQ110" s="477"/>
      <c r="GCR110" s="477"/>
      <c r="GCS110" s="477"/>
      <c r="GCT110" s="477"/>
      <c r="GCU110" s="477"/>
      <c r="GCV110" s="477"/>
      <c r="GCW110" s="477"/>
      <c r="GCX110" s="477"/>
      <c r="GCY110" s="477"/>
      <c r="GCZ110" s="477"/>
      <c r="GDA110" s="477"/>
      <c r="GDB110" s="477"/>
      <c r="GDC110" s="477"/>
      <c r="GDD110" s="477"/>
      <c r="GDE110" s="477"/>
      <c r="GDF110" s="477"/>
      <c r="GDG110" s="477"/>
      <c r="GDH110" s="477"/>
      <c r="GDI110" s="477"/>
      <c r="GDJ110" s="477"/>
      <c r="GDK110" s="477"/>
      <c r="GDL110" s="477"/>
      <c r="GDM110" s="477"/>
      <c r="GDN110" s="477"/>
      <c r="GDO110" s="477"/>
      <c r="GDP110" s="477"/>
      <c r="GDQ110" s="477"/>
      <c r="GDR110" s="477"/>
      <c r="GDS110" s="477"/>
      <c r="GDT110" s="477"/>
      <c r="GDU110" s="477"/>
      <c r="GDV110" s="477"/>
      <c r="GDW110" s="477"/>
      <c r="GDX110" s="477"/>
      <c r="GDY110" s="477"/>
      <c r="GDZ110" s="477"/>
      <c r="GEA110" s="477"/>
      <c r="GEB110" s="477"/>
      <c r="GEC110" s="477"/>
      <c r="GED110" s="477"/>
      <c r="GEE110" s="477"/>
      <c r="GEF110" s="477"/>
      <c r="GEG110" s="477"/>
      <c r="GEH110" s="477"/>
      <c r="GEI110" s="477"/>
      <c r="GEJ110" s="477"/>
      <c r="GEK110" s="477"/>
      <c r="GEL110" s="477"/>
      <c r="GEM110" s="477"/>
      <c r="GEN110" s="477"/>
      <c r="GEO110" s="477"/>
      <c r="GEP110" s="477"/>
      <c r="GEQ110" s="477"/>
      <c r="GER110" s="477"/>
      <c r="GES110" s="477"/>
      <c r="GET110" s="477"/>
      <c r="GEU110" s="477"/>
      <c r="GEV110" s="477"/>
      <c r="GEW110" s="477"/>
      <c r="GEX110" s="477"/>
      <c r="GEY110" s="477"/>
      <c r="GEZ110" s="477"/>
      <c r="GFA110" s="477"/>
      <c r="GFB110" s="477"/>
      <c r="GFC110" s="477"/>
      <c r="GFD110" s="477"/>
      <c r="GFE110" s="477"/>
      <c r="GFF110" s="477"/>
      <c r="GFG110" s="477"/>
      <c r="GFH110" s="477"/>
      <c r="GFI110" s="477"/>
      <c r="GFJ110" s="477"/>
      <c r="GFK110" s="477"/>
      <c r="GFL110" s="477"/>
      <c r="GFM110" s="477"/>
      <c r="GFN110" s="477"/>
      <c r="GFO110" s="477"/>
      <c r="GFP110" s="477"/>
      <c r="GFQ110" s="477"/>
      <c r="GFR110" s="477"/>
      <c r="GFS110" s="477"/>
      <c r="GFT110" s="477"/>
      <c r="GFU110" s="477"/>
      <c r="GFV110" s="477"/>
      <c r="GFW110" s="477"/>
      <c r="GFX110" s="477"/>
      <c r="GFY110" s="477"/>
      <c r="GFZ110" s="477"/>
      <c r="GGA110" s="477"/>
      <c r="GGB110" s="477"/>
      <c r="GGC110" s="477"/>
      <c r="GGD110" s="477"/>
      <c r="GGE110" s="477"/>
      <c r="GGF110" s="477"/>
      <c r="GGG110" s="477"/>
      <c r="GGH110" s="477"/>
      <c r="GGI110" s="477"/>
      <c r="GGJ110" s="477"/>
      <c r="GGK110" s="477"/>
      <c r="GGL110" s="477"/>
      <c r="GGM110" s="477"/>
      <c r="GGN110" s="477"/>
      <c r="GGO110" s="477"/>
      <c r="GGP110" s="477"/>
      <c r="GGQ110" s="477"/>
      <c r="GGR110" s="477"/>
      <c r="GGS110" s="477"/>
      <c r="GGT110" s="477"/>
      <c r="GGU110" s="477"/>
      <c r="GGV110" s="477"/>
      <c r="GGW110" s="477"/>
      <c r="GGX110" s="477"/>
      <c r="GGY110" s="477"/>
      <c r="GGZ110" s="477"/>
      <c r="GHA110" s="477"/>
      <c r="GHB110" s="477"/>
      <c r="GHC110" s="477"/>
      <c r="GHD110" s="477"/>
      <c r="GHE110" s="477"/>
      <c r="GHF110" s="477"/>
      <c r="GHG110" s="477"/>
      <c r="GHH110" s="477"/>
      <c r="GHI110" s="477"/>
      <c r="GHJ110" s="477"/>
      <c r="GHK110" s="477"/>
      <c r="GHL110" s="477"/>
      <c r="GHM110" s="477"/>
      <c r="GHN110" s="477"/>
      <c r="GHO110" s="477"/>
      <c r="GHP110" s="477"/>
      <c r="GHQ110" s="477"/>
      <c r="GHR110" s="477"/>
      <c r="GHS110" s="477"/>
      <c r="GHT110" s="477"/>
      <c r="GHU110" s="477"/>
      <c r="GHV110" s="477"/>
      <c r="GHW110" s="477"/>
      <c r="GHX110" s="477"/>
      <c r="GHY110" s="477"/>
      <c r="GHZ110" s="477"/>
      <c r="GIA110" s="477"/>
      <c r="GIB110" s="477"/>
      <c r="GIC110" s="477"/>
      <c r="GID110" s="477"/>
      <c r="GIE110" s="477"/>
      <c r="GIF110" s="477"/>
      <c r="GIG110" s="477"/>
      <c r="GIH110" s="477"/>
      <c r="GII110" s="477"/>
      <c r="GIJ110" s="477"/>
      <c r="GIK110" s="477"/>
      <c r="GIL110" s="477"/>
      <c r="GIM110" s="477"/>
      <c r="GIN110" s="477"/>
      <c r="GIO110" s="477"/>
      <c r="GIP110" s="477"/>
      <c r="GIQ110" s="477"/>
      <c r="GIR110" s="477"/>
      <c r="GIS110" s="477"/>
      <c r="GIT110" s="477"/>
      <c r="GIU110" s="477"/>
      <c r="GIV110" s="477"/>
      <c r="GIW110" s="477"/>
      <c r="GIX110" s="477"/>
      <c r="GIY110" s="477"/>
      <c r="GIZ110" s="477"/>
      <c r="GJA110" s="477"/>
      <c r="GJB110" s="477"/>
      <c r="GJC110" s="477"/>
      <c r="GJD110" s="477"/>
      <c r="GJE110" s="477"/>
      <c r="GJF110" s="477"/>
      <c r="GJG110" s="477"/>
      <c r="GJH110" s="477"/>
      <c r="GJI110" s="477"/>
      <c r="GJJ110" s="477"/>
      <c r="GJK110" s="477"/>
      <c r="GJL110" s="477"/>
      <c r="GJM110" s="477"/>
      <c r="GJN110" s="477"/>
      <c r="GJO110" s="477"/>
      <c r="GJP110" s="477"/>
      <c r="GJQ110" s="477"/>
      <c r="GJR110" s="477"/>
      <c r="GJS110" s="477"/>
      <c r="GJT110" s="477"/>
      <c r="GJU110" s="477"/>
      <c r="GJV110" s="477"/>
      <c r="GJW110" s="477"/>
      <c r="GJX110" s="477"/>
      <c r="GJY110" s="477"/>
      <c r="GJZ110" s="477"/>
      <c r="GKA110" s="477"/>
      <c r="GKB110" s="477"/>
      <c r="GKC110" s="477"/>
      <c r="GKD110" s="477"/>
      <c r="GKE110" s="477"/>
      <c r="GKF110" s="477"/>
      <c r="GKG110" s="477"/>
      <c r="GKH110" s="477"/>
      <c r="GKI110" s="477"/>
      <c r="GKJ110" s="477"/>
      <c r="GKK110" s="477"/>
      <c r="GKL110" s="477"/>
      <c r="GKM110" s="477"/>
      <c r="GKN110" s="477"/>
      <c r="GKO110" s="477"/>
      <c r="GKP110" s="477"/>
      <c r="GKQ110" s="477"/>
      <c r="GKR110" s="477"/>
      <c r="GKS110" s="477"/>
      <c r="GKT110" s="477"/>
      <c r="GKU110" s="477"/>
      <c r="GKV110" s="477"/>
      <c r="GKW110" s="477"/>
      <c r="GKX110" s="477"/>
      <c r="GKY110" s="477"/>
      <c r="GKZ110" s="477"/>
      <c r="GLA110" s="477"/>
      <c r="GLB110" s="477"/>
      <c r="GLC110" s="477"/>
      <c r="GLD110" s="477"/>
      <c r="GLE110" s="477"/>
      <c r="GLF110" s="477"/>
      <c r="GLG110" s="477"/>
      <c r="GLH110" s="477"/>
      <c r="GLI110" s="477"/>
      <c r="GLJ110" s="477"/>
      <c r="GLK110" s="477"/>
      <c r="GLL110" s="477"/>
      <c r="GLM110" s="477"/>
      <c r="GLN110" s="477"/>
      <c r="GLO110" s="477"/>
      <c r="GLP110" s="477"/>
      <c r="GLQ110" s="477"/>
      <c r="GLR110" s="477"/>
      <c r="GLS110" s="477"/>
      <c r="GLT110" s="477"/>
      <c r="GLU110" s="477"/>
      <c r="GLV110" s="477"/>
      <c r="GLW110" s="477"/>
      <c r="GLX110" s="477"/>
      <c r="GLY110" s="477"/>
      <c r="GLZ110" s="477"/>
      <c r="GMA110" s="477"/>
      <c r="GMB110" s="477"/>
      <c r="GMC110" s="477"/>
      <c r="GMD110" s="477"/>
      <c r="GME110" s="477"/>
      <c r="GMF110" s="477"/>
      <c r="GMG110" s="477"/>
      <c r="GMH110" s="477"/>
      <c r="GMI110" s="477"/>
      <c r="GMJ110" s="477"/>
      <c r="GMK110" s="477"/>
      <c r="GML110" s="477"/>
      <c r="GMM110" s="477"/>
      <c r="GMN110" s="477"/>
      <c r="GMO110" s="477"/>
      <c r="GMP110" s="477"/>
      <c r="GMQ110" s="477"/>
      <c r="GMR110" s="477"/>
      <c r="GMS110" s="477"/>
      <c r="GMT110" s="477"/>
      <c r="GMU110" s="477"/>
      <c r="GMV110" s="477"/>
      <c r="GMW110" s="477"/>
      <c r="GMX110" s="477"/>
      <c r="GMY110" s="477"/>
      <c r="GMZ110" s="477"/>
      <c r="GNA110" s="477"/>
      <c r="GNB110" s="477"/>
      <c r="GNC110" s="477"/>
      <c r="GND110" s="477"/>
      <c r="GNE110" s="477"/>
      <c r="GNF110" s="477"/>
      <c r="GNG110" s="477"/>
      <c r="GNH110" s="477"/>
      <c r="GNI110" s="477"/>
      <c r="GNJ110" s="477"/>
      <c r="GNK110" s="477"/>
      <c r="GNL110" s="477"/>
      <c r="GNM110" s="477"/>
      <c r="GNN110" s="477"/>
      <c r="GNO110" s="477"/>
      <c r="GNP110" s="477"/>
      <c r="GNQ110" s="477"/>
      <c r="GNR110" s="477"/>
      <c r="GNS110" s="477"/>
      <c r="GNT110" s="477"/>
      <c r="GNU110" s="477"/>
      <c r="GNV110" s="477"/>
      <c r="GNW110" s="477"/>
      <c r="GNX110" s="477"/>
      <c r="GNY110" s="477"/>
      <c r="GNZ110" s="477"/>
      <c r="GOA110" s="477"/>
      <c r="GOB110" s="477"/>
      <c r="GOC110" s="477"/>
      <c r="GOD110" s="477"/>
      <c r="GOE110" s="477"/>
      <c r="GOF110" s="477"/>
      <c r="GOG110" s="477"/>
      <c r="GOH110" s="477"/>
      <c r="GOI110" s="477"/>
      <c r="GOJ110" s="477"/>
      <c r="GOK110" s="477"/>
      <c r="GOL110" s="477"/>
      <c r="GOM110" s="477"/>
      <c r="GON110" s="477"/>
      <c r="GOO110" s="477"/>
      <c r="GOP110" s="477"/>
      <c r="GOQ110" s="477"/>
      <c r="GOR110" s="477"/>
      <c r="GOS110" s="477"/>
      <c r="GOT110" s="477"/>
      <c r="GOU110" s="477"/>
      <c r="GOV110" s="477"/>
      <c r="GOW110" s="477"/>
      <c r="GOX110" s="477"/>
      <c r="GOY110" s="477"/>
      <c r="GOZ110" s="477"/>
      <c r="GPA110" s="477"/>
      <c r="GPB110" s="477"/>
      <c r="GPC110" s="477"/>
      <c r="GPD110" s="477"/>
      <c r="GPE110" s="477"/>
      <c r="GPF110" s="477"/>
      <c r="GPG110" s="477"/>
      <c r="GPH110" s="477"/>
      <c r="GPI110" s="477"/>
      <c r="GPJ110" s="477"/>
      <c r="GPK110" s="477"/>
      <c r="GPL110" s="477"/>
      <c r="GPM110" s="477"/>
      <c r="GPN110" s="477"/>
      <c r="GPO110" s="477"/>
      <c r="GPP110" s="477"/>
      <c r="GPQ110" s="477"/>
      <c r="GPR110" s="477"/>
      <c r="GPS110" s="477"/>
      <c r="GPT110" s="477"/>
      <c r="GPU110" s="477"/>
      <c r="GPV110" s="477"/>
      <c r="GPW110" s="477"/>
      <c r="GPX110" s="477"/>
      <c r="GPY110" s="477"/>
      <c r="GPZ110" s="477"/>
      <c r="GQA110" s="477"/>
      <c r="GQB110" s="477"/>
      <c r="GQC110" s="477"/>
      <c r="GQD110" s="477"/>
      <c r="GQE110" s="477"/>
      <c r="GQF110" s="477"/>
      <c r="GQG110" s="477"/>
      <c r="GQH110" s="477"/>
      <c r="GQI110" s="477"/>
      <c r="GQJ110" s="477"/>
      <c r="GQK110" s="477"/>
      <c r="GQL110" s="477"/>
      <c r="GQM110" s="477"/>
      <c r="GQN110" s="477"/>
      <c r="GQO110" s="477"/>
      <c r="GQP110" s="477"/>
      <c r="GQQ110" s="477"/>
      <c r="GQR110" s="477"/>
      <c r="GQS110" s="477"/>
      <c r="GQT110" s="477"/>
      <c r="GQU110" s="477"/>
      <c r="GQV110" s="477"/>
      <c r="GQW110" s="477"/>
      <c r="GQX110" s="477"/>
      <c r="GQY110" s="477"/>
      <c r="GQZ110" s="477"/>
      <c r="GRA110" s="477"/>
      <c r="GRB110" s="477"/>
      <c r="GRC110" s="477"/>
      <c r="GRD110" s="477"/>
      <c r="GRE110" s="477"/>
      <c r="GRF110" s="477"/>
      <c r="GRG110" s="477"/>
      <c r="GRH110" s="477"/>
      <c r="GRI110" s="477"/>
      <c r="GRJ110" s="477"/>
      <c r="GRK110" s="477"/>
      <c r="GRL110" s="477"/>
      <c r="GRM110" s="477"/>
      <c r="GRN110" s="477"/>
      <c r="GRO110" s="477"/>
      <c r="GRP110" s="477"/>
      <c r="GRQ110" s="477"/>
      <c r="GRR110" s="477"/>
      <c r="GRS110" s="477"/>
      <c r="GRT110" s="477"/>
      <c r="GRU110" s="477"/>
      <c r="GRV110" s="477"/>
      <c r="GRW110" s="477"/>
      <c r="GRX110" s="477"/>
      <c r="GRY110" s="477"/>
      <c r="GRZ110" s="477"/>
      <c r="GSA110" s="477"/>
      <c r="GSB110" s="477"/>
      <c r="GSC110" s="477"/>
      <c r="GSD110" s="477"/>
      <c r="GSE110" s="477"/>
      <c r="GSF110" s="477"/>
      <c r="GSG110" s="477"/>
      <c r="GSH110" s="477"/>
      <c r="GSI110" s="477"/>
      <c r="GSJ110" s="477"/>
      <c r="GSK110" s="477"/>
      <c r="GSL110" s="477"/>
      <c r="GSM110" s="477"/>
      <c r="GSN110" s="477"/>
      <c r="GSO110" s="477"/>
      <c r="GSP110" s="477"/>
      <c r="GSQ110" s="477"/>
      <c r="GSR110" s="477"/>
      <c r="GSS110" s="477"/>
      <c r="GST110" s="477"/>
      <c r="GSU110" s="477"/>
      <c r="GSV110" s="477"/>
      <c r="GSW110" s="477"/>
      <c r="GSX110" s="477"/>
      <c r="GSY110" s="477"/>
      <c r="GSZ110" s="477"/>
      <c r="GTA110" s="477"/>
      <c r="GTB110" s="477"/>
      <c r="GTC110" s="477"/>
      <c r="GTD110" s="477"/>
      <c r="GTE110" s="477"/>
      <c r="GTF110" s="477"/>
      <c r="GTG110" s="477"/>
      <c r="GTH110" s="477"/>
      <c r="GTI110" s="477"/>
      <c r="GTJ110" s="477"/>
      <c r="GTK110" s="477"/>
      <c r="GTL110" s="477"/>
      <c r="GTM110" s="477"/>
      <c r="GTN110" s="477"/>
      <c r="GTO110" s="477"/>
      <c r="GTP110" s="477"/>
      <c r="GTQ110" s="477"/>
      <c r="GTR110" s="477"/>
      <c r="GTS110" s="477"/>
      <c r="GTT110" s="477"/>
      <c r="GTU110" s="477"/>
      <c r="GTV110" s="477"/>
      <c r="GTW110" s="477"/>
      <c r="GTX110" s="477"/>
      <c r="GTY110" s="477"/>
      <c r="GTZ110" s="477"/>
      <c r="GUA110" s="477"/>
      <c r="GUB110" s="477"/>
      <c r="GUC110" s="477"/>
      <c r="GUD110" s="477"/>
      <c r="GUE110" s="477"/>
      <c r="GUF110" s="477"/>
      <c r="GUG110" s="477"/>
      <c r="GUH110" s="477"/>
      <c r="GUI110" s="477"/>
      <c r="GUJ110" s="477"/>
      <c r="GUK110" s="477"/>
      <c r="GUL110" s="477"/>
      <c r="GUM110" s="477"/>
      <c r="GUN110" s="477"/>
      <c r="GUO110" s="477"/>
      <c r="GUP110" s="477"/>
      <c r="GUQ110" s="477"/>
      <c r="GUR110" s="477"/>
      <c r="GUS110" s="477"/>
      <c r="GUT110" s="477"/>
      <c r="GUU110" s="477"/>
      <c r="GUV110" s="477"/>
      <c r="GUW110" s="477"/>
      <c r="GUX110" s="477"/>
      <c r="GUY110" s="477"/>
      <c r="GUZ110" s="477"/>
      <c r="GVA110" s="477"/>
      <c r="GVB110" s="477"/>
      <c r="GVC110" s="477"/>
      <c r="GVD110" s="477"/>
      <c r="GVE110" s="477"/>
      <c r="GVF110" s="477"/>
      <c r="GVG110" s="477"/>
      <c r="GVH110" s="477"/>
      <c r="GVI110" s="477"/>
      <c r="GVJ110" s="477"/>
      <c r="GVK110" s="477"/>
      <c r="GVL110" s="477"/>
      <c r="GVM110" s="477"/>
      <c r="GVN110" s="477"/>
      <c r="GVO110" s="477"/>
      <c r="GVP110" s="477"/>
      <c r="GVQ110" s="477"/>
      <c r="GVR110" s="477"/>
      <c r="GVS110" s="477"/>
      <c r="GVT110" s="477"/>
      <c r="GVU110" s="477"/>
      <c r="GVV110" s="477"/>
      <c r="GVW110" s="477"/>
      <c r="GVX110" s="477"/>
      <c r="GVY110" s="477"/>
      <c r="GVZ110" s="477"/>
      <c r="GWA110" s="477"/>
      <c r="GWB110" s="477"/>
      <c r="GWC110" s="477"/>
      <c r="GWD110" s="477"/>
      <c r="GWE110" s="477"/>
      <c r="GWF110" s="477"/>
      <c r="GWG110" s="477"/>
      <c r="GWH110" s="477"/>
      <c r="GWI110" s="477"/>
      <c r="GWJ110" s="477"/>
      <c r="GWK110" s="477"/>
      <c r="GWL110" s="477"/>
      <c r="GWM110" s="477"/>
      <c r="GWN110" s="477"/>
      <c r="GWO110" s="477"/>
      <c r="GWP110" s="477"/>
      <c r="GWQ110" s="477"/>
      <c r="GWR110" s="477"/>
      <c r="GWS110" s="477"/>
      <c r="GWT110" s="477"/>
      <c r="GWU110" s="477"/>
      <c r="GWV110" s="477"/>
      <c r="GWW110" s="477"/>
      <c r="GWX110" s="477"/>
      <c r="GWY110" s="477"/>
      <c r="GWZ110" s="477"/>
      <c r="GXA110" s="477"/>
      <c r="GXB110" s="477"/>
      <c r="GXC110" s="477"/>
      <c r="GXD110" s="477"/>
      <c r="GXE110" s="477"/>
      <c r="GXF110" s="477"/>
      <c r="GXG110" s="477"/>
      <c r="GXH110" s="477"/>
      <c r="GXI110" s="477"/>
      <c r="GXJ110" s="477"/>
      <c r="GXK110" s="477"/>
      <c r="GXL110" s="477"/>
      <c r="GXM110" s="477"/>
      <c r="GXN110" s="477"/>
      <c r="GXO110" s="477"/>
      <c r="GXP110" s="477"/>
      <c r="GXQ110" s="477"/>
      <c r="GXR110" s="477"/>
      <c r="GXS110" s="477"/>
      <c r="GXT110" s="477"/>
      <c r="GXU110" s="477"/>
      <c r="GXV110" s="477"/>
      <c r="GXW110" s="477"/>
      <c r="GXX110" s="477"/>
      <c r="GXY110" s="477"/>
      <c r="GXZ110" s="477"/>
      <c r="GYA110" s="477"/>
      <c r="GYB110" s="477"/>
      <c r="GYC110" s="477"/>
      <c r="GYD110" s="477"/>
      <c r="GYE110" s="477"/>
      <c r="GYF110" s="477"/>
      <c r="GYG110" s="477"/>
      <c r="GYH110" s="477"/>
      <c r="GYI110" s="477"/>
      <c r="GYJ110" s="477"/>
      <c r="GYK110" s="477"/>
      <c r="GYL110" s="477"/>
      <c r="GYM110" s="477"/>
      <c r="GYN110" s="477"/>
      <c r="GYO110" s="477"/>
      <c r="GYP110" s="477"/>
      <c r="GYQ110" s="477"/>
      <c r="GYR110" s="477"/>
      <c r="GYS110" s="477"/>
      <c r="GYT110" s="477"/>
      <c r="GYU110" s="477"/>
      <c r="GYV110" s="477"/>
      <c r="GYW110" s="477"/>
      <c r="GYX110" s="477"/>
      <c r="GYY110" s="477"/>
      <c r="GYZ110" s="477"/>
      <c r="GZA110" s="477"/>
      <c r="GZB110" s="477"/>
      <c r="GZC110" s="477"/>
      <c r="GZD110" s="477"/>
      <c r="GZE110" s="477"/>
      <c r="GZF110" s="477"/>
      <c r="GZG110" s="477"/>
      <c r="GZH110" s="477"/>
      <c r="GZI110" s="477"/>
      <c r="GZJ110" s="477"/>
      <c r="GZK110" s="477"/>
      <c r="GZL110" s="477"/>
      <c r="GZM110" s="477"/>
      <c r="GZN110" s="477"/>
      <c r="GZO110" s="477"/>
      <c r="GZP110" s="477"/>
      <c r="GZQ110" s="477"/>
      <c r="GZR110" s="477"/>
      <c r="GZS110" s="477"/>
      <c r="GZT110" s="477"/>
      <c r="GZU110" s="477"/>
      <c r="GZV110" s="477"/>
      <c r="GZW110" s="477"/>
      <c r="GZX110" s="477"/>
      <c r="GZY110" s="477"/>
      <c r="GZZ110" s="477"/>
      <c r="HAA110" s="477"/>
      <c r="HAB110" s="477"/>
      <c r="HAC110" s="477"/>
      <c r="HAD110" s="477"/>
      <c r="HAE110" s="477"/>
      <c r="HAF110" s="477"/>
      <c r="HAG110" s="477"/>
      <c r="HAH110" s="477"/>
      <c r="HAI110" s="477"/>
      <c r="HAJ110" s="477"/>
      <c r="HAK110" s="477"/>
      <c r="HAL110" s="477"/>
      <c r="HAM110" s="477"/>
      <c r="HAN110" s="477"/>
      <c r="HAO110" s="477"/>
      <c r="HAP110" s="477"/>
      <c r="HAQ110" s="477"/>
      <c r="HAR110" s="477"/>
      <c r="HAS110" s="477"/>
      <c r="HAT110" s="477"/>
      <c r="HAU110" s="477"/>
      <c r="HAV110" s="477"/>
      <c r="HAW110" s="477"/>
      <c r="HAX110" s="477"/>
      <c r="HAY110" s="477"/>
      <c r="HAZ110" s="477"/>
      <c r="HBA110" s="477"/>
      <c r="HBB110" s="477"/>
      <c r="HBC110" s="477"/>
      <c r="HBD110" s="477"/>
      <c r="HBE110" s="477"/>
      <c r="HBF110" s="477"/>
      <c r="HBG110" s="477"/>
      <c r="HBH110" s="477"/>
      <c r="HBI110" s="477"/>
      <c r="HBJ110" s="477"/>
      <c r="HBK110" s="477"/>
      <c r="HBL110" s="477"/>
      <c r="HBM110" s="477"/>
      <c r="HBN110" s="477"/>
      <c r="HBO110" s="477"/>
      <c r="HBP110" s="477"/>
      <c r="HBQ110" s="477"/>
      <c r="HBR110" s="477"/>
      <c r="HBS110" s="477"/>
      <c r="HBT110" s="477"/>
      <c r="HBU110" s="477"/>
      <c r="HBV110" s="477"/>
      <c r="HBW110" s="477"/>
      <c r="HBX110" s="477"/>
      <c r="HBY110" s="477"/>
      <c r="HBZ110" s="477"/>
      <c r="HCA110" s="477"/>
      <c r="HCB110" s="477"/>
      <c r="HCC110" s="477"/>
      <c r="HCD110" s="477"/>
      <c r="HCE110" s="477"/>
      <c r="HCF110" s="477"/>
      <c r="HCG110" s="477"/>
      <c r="HCH110" s="477"/>
      <c r="HCI110" s="477"/>
      <c r="HCJ110" s="477"/>
      <c r="HCK110" s="477"/>
      <c r="HCL110" s="477"/>
      <c r="HCM110" s="477"/>
      <c r="HCN110" s="477"/>
      <c r="HCO110" s="477"/>
      <c r="HCP110" s="477"/>
      <c r="HCQ110" s="477"/>
      <c r="HCR110" s="477"/>
      <c r="HCS110" s="477"/>
      <c r="HCT110" s="477"/>
      <c r="HCU110" s="477"/>
      <c r="HCV110" s="477"/>
      <c r="HCW110" s="477"/>
      <c r="HCX110" s="477"/>
      <c r="HCY110" s="477"/>
      <c r="HCZ110" s="477"/>
      <c r="HDA110" s="477"/>
      <c r="HDB110" s="477"/>
      <c r="HDC110" s="477"/>
      <c r="HDD110" s="477"/>
      <c r="HDE110" s="477"/>
      <c r="HDF110" s="477"/>
      <c r="HDG110" s="477"/>
      <c r="HDH110" s="477"/>
      <c r="HDI110" s="477"/>
      <c r="HDJ110" s="477"/>
      <c r="HDK110" s="477"/>
      <c r="HDL110" s="477"/>
      <c r="HDM110" s="477"/>
      <c r="HDN110" s="477"/>
      <c r="HDO110" s="477"/>
      <c r="HDP110" s="477"/>
      <c r="HDQ110" s="477"/>
      <c r="HDR110" s="477"/>
      <c r="HDS110" s="477"/>
      <c r="HDT110" s="477"/>
      <c r="HDU110" s="477"/>
      <c r="HDV110" s="477"/>
      <c r="HDW110" s="477"/>
      <c r="HDX110" s="477"/>
      <c r="HDY110" s="477"/>
      <c r="HDZ110" s="477"/>
      <c r="HEA110" s="477"/>
      <c r="HEB110" s="477"/>
      <c r="HEC110" s="477"/>
      <c r="HED110" s="477"/>
      <c r="HEE110" s="477"/>
      <c r="HEF110" s="477"/>
      <c r="HEG110" s="477"/>
      <c r="HEH110" s="477"/>
      <c r="HEI110" s="477"/>
      <c r="HEJ110" s="477"/>
      <c r="HEK110" s="477"/>
      <c r="HEL110" s="477"/>
      <c r="HEM110" s="477"/>
      <c r="HEN110" s="477"/>
      <c r="HEO110" s="477"/>
      <c r="HEP110" s="477"/>
      <c r="HEQ110" s="477"/>
      <c r="HER110" s="477"/>
      <c r="HES110" s="477"/>
      <c r="HET110" s="477"/>
      <c r="HEU110" s="477"/>
      <c r="HEV110" s="477"/>
      <c r="HEW110" s="477"/>
      <c r="HEX110" s="477"/>
      <c r="HEY110" s="477"/>
      <c r="HEZ110" s="477"/>
      <c r="HFA110" s="477"/>
      <c r="HFB110" s="477"/>
      <c r="HFC110" s="477"/>
      <c r="HFD110" s="477"/>
      <c r="HFE110" s="477"/>
      <c r="HFF110" s="477"/>
      <c r="HFG110" s="477"/>
      <c r="HFH110" s="477"/>
      <c r="HFI110" s="477"/>
      <c r="HFJ110" s="477"/>
      <c r="HFK110" s="477"/>
      <c r="HFL110" s="477"/>
      <c r="HFM110" s="477"/>
      <c r="HFN110" s="477"/>
      <c r="HFO110" s="477"/>
      <c r="HFP110" s="477"/>
      <c r="HFQ110" s="477"/>
      <c r="HFR110" s="477"/>
      <c r="HFS110" s="477"/>
      <c r="HFT110" s="477"/>
      <c r="HFU110" s="477"/>
      <c r="HFV110" s="477"/>
      <c r="HFW110" s="477"/>
      <c r="HFX110" s="477"/>
      <c r="HFY110" s="477"/>
      <c r="HFZ110" s="477"/>
      <c r="HGA110" s="477"/>
      <c r="HGB110" s="477"/>
      <c r="HGC110" s="477"/>
      <c r="HGD110" s="477"/>
      <c r="HGE110" s="477"/>
      <c r="HGF110" s="477"/>
      <c r="HGG110" s="477"/>
      <c r="HGH110" s="477"/>
      <c r="HGI110" s="477"/>
      <c r="HGJ110" s="477"/>
      <c r="HGK110" s="477"/>
      <c r="HGL110" s="477"/>
      <c r="HGM110" s="477"/>
      <c r="HGN110" s="477"/>
      <c r="HGO110" s="477"/>
      <c r="HGP110" s="477"/>
      <c r="HGQ110" s="477"/>
      <c r="HGR110" s="477"/>
      <c r="HGS110" s="477"/>
      <c r="HGT110" s="477"/>
      <c r="HGU110" s="477"/>
      <c r="HGV110" s="477"/>
      <c r="HGW110" s="477"/>
      <c r="HGX110" s="477"/>
      <c r="HGY110" s="477"/>
      <c r="HGZ110" s="477"/>
      <c r="HHA110" s="477"/>
      <c r="HHB110" s="477"/>
      <c r="HHC110" s="477"/>
      <c r="HHD110" s="477"/>
      <c r="HHE110" s="477"/>
      <c r="HHF110" s="477"/>
      <c r="HHG110" s="477"/>
      <c r="HHH110" s="477"/>
      <c r="HHI110" s="477"/>
      <c r="HHJ110" s="477"/>
      <c r="HHK110" s="477"/>
      <c r="HHL110" s="477"/>
      <c r="HHM110" s="477"/>
      <c r="HHN110" s="477"/>
      <c r="HHO110" s="477"/>
      <c r="HHP110" s="477"/>
      <c r="HHQ110" s="477"/>
      <c r="HHR110" s="477"/>
      <c r="HHS110" s="477"/>
      <c r="HHT110" s="477"/>
      <c r="HHU110" s="477"/>
      <c r="HHV110" s="477"/>
      <c r="HHW110" s="477"/>
      <c r="HHX110" s="477"/>
      <c r="HHY110" s="477"/>
      <c r="HHZ110" s="477"/>
      <c r="HIA110" s="477"/>
      <c r="HIB110" s="477"/>
      <c r="HIC110" s="477"/>
      <c r="HID110" s="477"/>
      <c r="HIE110" s="477"/>
      <c r="HIF110" s="477"/>
      <c r="HIG110" s="477"/>
      <c r="HIH110" s="477"/>
      <c r="HII110" s="477"/>
      <c r="HIJ110" s="477"/>
      <c r="HIK110" s="477"/>
      <c r="HIL110" s="477"/>
      <c r="HIM110" s="477"/>
      <c r="HIN110" s="477"/>
      <c r="HIO110" s="477"/>
      <c r="HIP110" s="477"/>
      <c r="HIQ110" s="477"/>
      <c r="HIR110" s="477"/>
      <c r="HIS110" s="477"/>
      <c r="HIT110" s="477"/>
      <c r="HIU110" s="477"/>
      <c r="HIV110" s="477"/>
      <c r="HIW110" s="477"/>
      <c r="HIX110" s="477"/>
      <c r="HIY110" s="477"/>
      <c r="HIZ110" s="477"/>
      <c r="HJA110" s="477"/>
      <c r="HJB110" s="477"/>
      <c r="HJC110" s="477"/>
      <c r="HJD110" s="477"/>
      <c r="HJE110" s="477"/>
      <c r="HJF110" s="477"/>
      <c r="HJG110" s="477"/>
      <c r="HJH110" s="477"/>
      <c r="HJI110" s="477"/>
      <c r="HJJ110" s="477"/>
      <c r="HJK110" s="477"/>
      <c r="HJL110" s="477"/>
      <c r="HJM110" s="477"/>
      <c r="HJN110" s="477"/>
      <c r="HJO110" s="477"/>
      <c r="HJP110" s="477"/>
      <c r="HJQ110" s="477"/>
      <c r="HJR110" s="477"/>
      <c r="HJS110" s="477"/>
      <c r="HJT110" s="477"/>
      <c r="HJU110" s="477"/>
      <c r="HJV110" s="477"/>
      <c r="HJW110" s="477"/>
      <c r="HJX110" s="477"/>
      <c r="HJY110" s="477"/>
      <c r="HJZ110" s="477"/>
      <c r="HKA110" s="477"/>
      <c r="HKB110" s="477"/>
      <c r="HKC110" s="477"/>
      <c r="HKD110" s="477"/>
      <c r="HKE110" s="477"/>
      <c r="HKF110" s="477"/>
      <c r="HKG110" s="477"/>
      <c r="HKH110" s="477"/>
      <c r="HKI110" s="477"/>
      <c r="HKJ110" s="477"/>
      <c r="HKK110" s="477"/>
      <c r="HKL110" s="477"/>
      <c r="HKM110" s="477"/>
      <c r="HKN110" s="477"/>
      <c r="HKO110" s="477"/>
      <c r="HKP110" s="477"/>
      <c r="HKQ110" s="477"/>
      <c r="HKR110" s="477"/>
      <c r="HKS110" s="477"/>
      <c r="HKT110" s="477"/>
      <c r="HKU110" s="477"/>
      <c r="HKV110" s="477"/>
      <c r="HKW110" s="477"/>
      <c r="HKX110" s="477"/>
      <c r="HKY110" s="477"/>
      <c r="HKZ110" s="477"/>
      <c r="HLA110" s="477"/>
      <c r="HLB110" s="477"/>
      <c r="HLC110" s="477"/>
      <c r="HLD110" s="477"/>
      <c r="HLE110" s="477"/>
      <c r="HLF110" s="477"/>
      <c r="HLG110" s="477"/>
      <c r="HLH110" s="477"/>
      <c r="HLI110" s="477"/>
      <c r="HLJ110" s="477"/>
      <c r="HLK110" s="477"/>
      <c r="HLL110" s="477"/>
      <c r="HLM110" s="477"/>
      <c r="HLN110" s="477"/>
      <c r="HLO110" s="477"/>
      <c r="HLP110" s="477"/>
      <c r="HLQ110" s="477"/>
      <c r="HLR110" s="477"/>
      <c r="HLS110" s="477"/>
      <c r="HLT110" s="477"/>
      <c r="HLU110" s="477"/>
      <c r="HLV110" s="477"/>
      <c r="HLW110" s="477"/>
      <c r="HLX110" s="477"/>
      <c r="HLY110" s="477"/>
      <c r="HLZ110" s="477"/>
      <c r="HMA110" s="477"/>
      <c r="HMB110" s="477"/>
      <c r="HMC110" s="477"/>
      <c r="HMD110" s="477"/>
      <c r="HME110" s="477"/>
      <c r="HMF110" s="477"/>
      <c r="HMG110" s="477"/>
      <c r="HMH110" s="477"/>
      <c r="HMI110" s="477"/>
      <c r="HMJ110" s="477"/>
      <c r="HMK110" s="477"/>
      <c r="HML110" s="477"/>
      <c r="HMM110" s="477"/>
      <c r="HMN110" s="477"/>
      <c r="HMO110" s="477"/>
      <c r="HMP110" s="477"/>
      <c r="HMQ110" s="477"/>
      <c r="HMR110" s="477"/>
      <c r="HMS110" s="477"/>
      <c r="HMT110" s="477"/>
      <c r="HMU110" s="477"/>
      <c r="HMV110" s="477"/>
      <c r="HMW110" s="477"/>
      <c r="HMX110" s="477"/>
      <c r="HMY110" s="477"/>
      <c r="HMZ110" s="477"/>
      <c r="HNA110" s="477"/>
      <c r="HNB110" s="477"/>
      <c r="HNC110" s="477"/>
      <c r="HND110" s="477"/>
      <c r="HNE110" s="477"/>
      <c r="HNF110" s="477"/>
      <c r="HNG110" s="477"/>
      <c r="HNH110" s="477"/>
      <c r="HNI110" s="477"/>
      <c r="HNJ110" s="477"/>
      <c r="HNK110" s="477"/>
      <c r="HNL110" s="477"/>
      <c r="HNM110" s="477"/>
      <c r="HNN110" s="477"/>
      <c r="HNO110" s="477"/>
      <c r="HNP110" s="477"/>
      <c r="HNQ110" s="477"/>
      <c r="HNR110" s="477"/>
      <c r="HNS110" s="477"/>
      <c r="HNT110" s="477"/>
      <c r="HNU110" s="477"/>
      <c r="HNV110" s="477"/>
      <c r="HNW110" s="477"/>
      <c r="HNX110" s="477"/>
      <c r="HNY110" s="477"/>
      <c r="HNZ110" s="477"/>
      <c r="HOA110" s="477"/>
      <c r="HOB110" s="477"/>
      <c r="HOC110" s="477"/>
      <c r="HOD110" s="477"/>
      <c r="HOE110" s="477"/>
      <c r="HOF110" s="477"/>
      <c r="HOG110" s="477"/>
      <c r="HOH110" s="477"/>
      <c r="HOI110" s="477"/>
      <c r="HOJ110" s="477"/>
      <c r="HOK110" s="477"/>
      <c r="HOL110" s="477"/>
      <c r="HOM110" s="477"/>
      <c r="HON110" s="477"/>
      <c r="HOO110" s="477"/>
      <c r="HOP110" s="477"/>
      <c r="HOQ110" s="477"/>
      <c r="HOR110" s="477"/>
      <c r="HOS110" s="477"/>
      <c r="HOT110" s="477"/>
      <c r="HOU110" s="477"/>
      <c r="HOV110" s="477"/>
      <c r="HOW110" s="477"/>
      <c r="HOX110" s="477"/>
      <c r="HOY110" s="477"/>
      <c r="HOZ110" s="477"/>
      <c r="HPA110" s="477"/>
      <c r="HPB110" s="477"/>
      <c r="HPC110" s="477"/>
      <c r="HPD110" s="477"/>
      <c r="HPE110" s="477"/>
      <c r="HPF110" s="477"/>
      <c r="HPG110" s="477"/>
      <c r="HPH110" s="477"/>
      <c r="HPI110" s="477"/>
      <c r="HPJ110" s="477"/>
      <c r="HPK110" s="477"/>
      <c r="HPL110" s="477"/>
      <c r="HPM110" s="477"/>
      <c r="HPN110" s="477"/>
      <c r="HPO110" s="477"/>
      <c r="HPP110" s="477"/>
      <c r="HPQ110" s="477"/>
      <c r="HPR110" s="477"/>
      <c r="HPS110" s="477"/>
      <c r="HPT110" s="477"/>
      <c r="HPU110" s="477"/>
      <c r="HPV110" s="477"/>
      <c r="HPW110" s="477"/>
      <c r="HPX110" s="477"/>
      <c r="HPY110" s="477"/>
      <c r="HPZ110" s="477"/>
      <c r="HQA110" s="477"/>
      <c r="HQB110" s="477"/>
      <c r="HQC110" s="477"/>
      <c r="HQD110" s="477"/>
      <c r="HQE110" s="477"/>
      <c r="HQF110" s="477"/>
      <c r="HQG110" s="477"/>
      <c r="HQH110" s="477"/>
      <c r="HQI110" s="477"/>
      <c r="HQJ110" s="477"/>
      <c r="HQK110" s="477"/>
      <c r="HQL110" s="477"/>
      <c r="HQM110" s="477"/>
      <c r="HQN110" s="477"/>
      <c r="HQO110" s="477"/>
      <c r="HQP110" s="477"/>
      <c r="HQQ110" s="477"/>
      <c r="HQR110" s="477"/>
      <c r="HQS110" s="477"/>
      <c r="HQT110" s="477"/>
      <c r="HQU110" s="477"/>
      <c r="HQV110" s="477"/>
      <c r="HQW110" s="477"/>
      <c r="HQX110" s="477"/>
      <c r="HQY110" s="477"/>
      <c r="HQZ110" s="477"/>
      <c r="HRA110" s="477"/>
      <c r="HRB110" s="477"/>
      <c r="HRC110" s="477"/>
      <c r="HRD110" s="477"/>
      <c r="HRE110" s="477"/>
      <c r="HRF110" s="477"/>
      <c r="HRG110" s="477"/>
      <c r="HRH110" s="477"/>
      <c r="HRI110" s="477"/>
      <c r="HRJ110" s="477"/>
      <c r="HRK110" s="477"/>
      <c r="HRL110" s="477"/>
      <c r="HRM110" s="477"/>
      <c r="HRN110" s="477"/>
      <c r="HRO110" s="477"/>
      <c r="HRP110" s="477"/>
      <c r="HRQ110" s="477"/>
      <c r="HRR110" s="477"/>
      <c r="HRS110" s="477"/>
      <c r="HRT110" s="477"/>
      <c r="HRU110" s="477"/>
      <c r="HRV110" s="477"/>
      <c r="HRW110" s="477"/>
      <c r="HRX110" s="477"/>
      <c r="HRY110" s="477"/>
      <c r="HRZ110" s="477"/>
      <c r="HSA110" s="477"/>
      <c r="HSB110" s="477"/>
      <c r="HSC110" s="477"/>
      <c r="HSD110" s="477"/>
      <c r="HSE110" s="477"/>
      <c r="HSF110" s="477"/>
      <c r="HSG110" s="477"/>
      <c r="HSH110" s="477"/>
      <c r="HSI110" s="477"/>
      <c r="HSJ110" s="477"/>
      <c r="HSK110" s="477"/>
      <c r="HSL110" s="477"/>
      <c r="HSM110" s="477"/>
      <c r="HSN110" s="477"/>
      <c r="HSO110" s="477"/>
      <c r="HSP110" s="477"/>
      <c r="HSQ110" s="477"/>
      <c r="HSR110" s="477"/>
      <c r="HSS110" s="477"/>
      <c r="HST110" s="477"/>
      <c r="HSU110" s="477"/>
      <c r="HSV110" s="477"/>
      <c r="HSW110" s="477"/>
      <c r="HSX110" s="477"/>
      <c r="HSY110" s="477"/>
      <c r="HSZ110" s="477"/>
      <c r="HTA110" s="477"/>
      <c r="HTB110" s="477"/>
      <c r="HTC110" s="477"/>
      <c r="HTD110" s="477"/>
      <c r="HTE110" s="477"/>
      <c r="HTF110" s="477"/>
      <c r="HTG110" s="477"/>
      <c r="HTH110" s="477"/>
      <c r="HTI110" s="477"/>
      <c r="HTJ110" s="477"/>
      <c r="HTK110" s="477"/>
      <c r="HTL110" s="477"/>
      <c r="HTM110" s="477"/>
      <c r="HTN110" s="477"/>
      <c r="HTO110" s="477"/>
      <c r="HTP110" s="477"/>
      <c r="HTQ110" s="477"/>
      <c r="HTR110" s="477"/>
      <c r="HTS110" s="477"/>
      <c r="HTT110" s="477"/>
      <c r="HTU110" s="477"/>
      <c r="HTV110" s="477"/>
      <c r="HTW110" s="477"/>
      <c r="HTX110" s="477"/>
      <c r="HTY110" s="477"/>
      <c r="HTZ110" s="477"/>
      <c r="HUA110" s="477"/>
      <c r="HUB110" s="477"/>
      <c r="HUC110" s="477"/>
      <c r="HUD110" s="477"/>
      <c r="HUE110" s="477"/>
      <c r="HUF110" s="477"/>
      <c r="HUG110" s="477"/>
      <c r="HUH110" s="477"/>
      <c r="HUI110" s="477"/>
      <c r="HUJ110" s="477"/>
      <c r="HUK110" s="477"/>
      <c r="HUL110" s="477"/>
      <c r="HUM110" s="477"/>
      <c r="HUN110" s="477"/>
      <c r="HUO110" s="477"/>
      <c r="HUP110" s="477"/>
      <c r="HUQ110" s="477"/>
      <c r="HUR110" s="477"/>
      <c r="HUS110" s="477"/>
      <c r="HUT110" s="477"/>
      <c r="HUU110" s="477"/>
      <c r="HUV110" s="477"/>
      <c r="HUW110" s="477"/>
      <c r="HUX110" s="477"/>
      <c r="HUY110" s="477"/>
      <c r="HUZ110" s="477"/>
      <c r="HVA110" s="477"/>
      <c r="HVB110" s="477"/>
      <c r="HVC110" s="477"/>
      <c r="HVD110" s="477"/>
      <c r="HVE110" s="477"/>
      <c r="HVF110" s="477"/>
      <c r="HVG110" s="477"/>
      <c r="HVH110" s="477"/>
      <c r="HVI110" s="477"/>
      <c r="HVJ110" s="477"/>
      <c r="HVK110" s="477"/>
      <c r="HVL110" s="477"/>
      <c r="HVM110" s="477"/>
      <c r="HVN110" s="477"/>
      <c r="HVO110" s="477"/>
      <c r="HVP110" s="477"/>
      <c r="HVQ110" s="477"/>
      <c r="HVR110" s="477"/>
      <c r="HVS110" s="477"/>
      <c r="HVT110" s="477"/>
      <c r="HVU110" s="477"/>
      <c r="HVV110" s="477"/>
      <c r="HVW110" s="477"/>
      <c r="HVX110" s="477"/>
      <c r="HVY110" s="477"/>
      <c r="HVZ110" s="477"/>
      <c r="HWA110" s="477"/>
      <c r="HWB110" s="477"/>
      <c r="HWC110" s="477"/>
      <c r="HWD110" s="477"/>
      <c r="HWE110" s="477"/>
      <c r="HWF110" s="477"/>
      <c r="HWG110" s="477"/>
      <c r="HWH110" s="477"/>
      <c r="HWI110" s="477"/>
      <c r="HWJ110" s="477"/>
      <c r="HWK110" s="477"/>
      <c r="HWL110" s="477"/>
      <c r="HWM110" s="477"/>
      <c r="HWN110" s="477"/>
      <c r="HWO110" s="477"/>
      <c r="HWP110" s="477"/>
      <c r="HWQ110" s="477"/>
      <c r="HWR110" s="477"/>
      <c r="HWS110" s="477"/>
      <c r="HWT110" s="477"/>
      <c r="HWU110" s="477"/>
      <c r="HWV110" s="477"/>
      <c r="HWW110" s="477"/>
      <c r="HWX110" s="477"/>
      <c r="HWY110" s="477"/>
      <c r="HWZ110" s="477"/>
      <c r="HXA110" s="477"/>
      <c r="HXB110" s="477"/>
      <c r="HXC110" s="477"/>
      <c r="HXD110" s="477"/>
      <c r="HXE110" s="477"/>
      <c r="HXF110" s="477"/>
      <c r="HXG110" s="477"/>
      <c r="HXH110" s="477"/>
      <c r="HXI110" s="477"/>
      <c r="HXJ110" s="477"/>
      <c r="HXK110" s="477"/>
      <c r="HXL110" s="477"/>
      <c r="HXM110" s="477"/>
      <c r="HXN110" s="477"/>
      <c r="HXO110" s="477"/>
      <c r="HXP110" s="477"/>
      <c r="HXQ110" s="477"/>
      <c r="HXR110" s="477"/>
      <c r="HXS110" s="477"/>
      <c r="HXT110" s="477"/>
      <c r="HXU110" s="477"/>
      <c r="HXV110" s="477"/>
      <c r="HXW110" s="477"/>
      <c r="HXX110" s="477"/>
      <c r="HXY110" s="477"/>
      <c r="HXZ110" s="477"/>
      <c r="HYA110" s="477"/>
      <c r="HYB110" s="477"/>
      <c r="HYC110" s="477"/>
      <c r="HYD110" s="477"/>
      <c r="HYE110" s="477"/>
      <c r="HYF110" s="477"/>
      <c r="HYG110" s="477"/>
      <c r="HYH110" s="477"/>
      <c r="HYI110" s="477"/>
      <c r="HYJ110" s="477"/>
      <c r="HYK110" s="477"/>
      <c r="HYL110" s="477"/>
      <c r="HYM110" s="477"/>
      <c r="HYN110" s="477"/>
      <c r="HYO110" s="477"/>
      <c r="HYP110" s="477"/>
      <c r="HYQ110" s="477"/>
      <c r="HYR110" s="477"/>
      <c r="HYS110" s="477"/>
      <c r="HYT110" s="477"/>
      <c r="HYU110" s="477"/>
      <c r="HYV110" s="477"/>
      <c r="HYW110" s="477"/>
      <c r="HYX110" s="477"/>
      <c r="HYY110" s="477"/>
      <c r="HYZ110" s="477"/>
      <c r="HZA110" s="477"/>
      <c r="HZB110" s="477"/>
      <c r="HZC110" s="477"/>
      <c r="HZD110" s="477"/>
      <c r="HZE110" s="477"/>
      <c r="HZF110" s="477"/>
      <c r="HZG110" s="477"/>
      <c r="HZH110" s="477"/>
      <c r="HZI110" s="477"/>
      <c r="HZJ110" s="477"/>
      <c r="HZK110" s="477"/>
      <c r="HZL110" s="477"/>
      <c r="HZM110" s="477"/>
      <c r="HZN110" s="477"/>
      <c r="HZO110" s="477"/>
      <c r="HZP110" s="477"/>
      <c r="HZQ110" s="477"/>
      <c r="HZR110" s="477"/>
      <c r="HZS110" s="477"/>
      <c r="HZT110" s="477"/>
      <c r="HZU110" s="477"/>
      <c r="HZV110" s="477"/>
      <c r="HZW110" s="477"/>
      <c r="HZX110" s="477"/>
      <c r="HZY110" s="477"/>
      <c r="HZZ110" s="477"/>
      <c r="IAA110" s="477"/>
      <c r="IAB110" s="477"/>
      <c r="IAC110" s="477"/>
      <c r="IAD110" s="477"/>
      <c r="IAE110" s="477"/>
      <c r="IAF110" s="477"/>
      <c r="IAG110" s="477"/>
      <c r="IAH110" s="477"/>
      <c r="IAI110" s="477"/>
      <c r="IAJ110" s="477"/>
      <c r="IAK110" s="477"/>
      <c r="IAL110" s="477"/>
      <c r="IAM110" s="477"/>
      <c r="IAN110" s="477"/>
      <c r="IAO110" s="477"/>
      <c r="IAP110" s="477"/>
      <c r="IAQ110" s="477"/>
      <c r="IAR110" s="477"/>
      <c r="IAS110" s="477"/>
      <c r="IAT110" s="477"/>
      <c r="IAU110" s="477"/>
      <c r="IAV110" s="477"/>
      <c r="IAW110" s="477"/>
      <c r="IAX110" s="477"/>
      <c r="IAY110" s="477"/>
      <c r="IAZ110" s="477"/>
      <c r="IBA110" s="477"/>
      <c r="IBB110" s="477"/>
      <c r="IBC110" s="477"/>
      <c r="IBD110" s="477"/>
      <c r="IBE110" s="477"/>
      <c r="IBF110" s="477"/>
      <c r="IBG110" s="477"/>
      <c r="IBH110" s="477"/>
      <c r="IBI110" s="477"/>
      <c r="IBJ110" s="477"/>
      <c r="IBK110" s="477"/>
      <c r="IBL110" s="477"/>
      <c r="IBM110" s="477"/>
      <c r="IBN110" s="477"/>
      <c r="IBO110" s="477"/>
      <c r="IBP110" s="477"/>
      <c r="IBQ110" s="477"/>
      <c r="IBR110" s="477"/>
      <c r="IBS110" s="477"/>
      <c r="IBT110" s="477"/>
      <c r="IBU110" s="477"/>
      <c r="IBV110" s="477"/>
      <c r="IBW110" s="477"/>
      <c r="IBX110" s="477"/>
      <c r="IBY110" s="477"/>
      <c r="IBZ110" s="477"/>
      <c r="ICA110" s="477"/>
      <c r="ICB110" s="477"/>
      <c r="ICC110" s="477"/>
      <c r="ICD110" s="477"/>
      <c r="ICE110" s="477"/>
      <c r="ICF110" s="477"/>
      <c r="ICG110" s="477"/>
      <c r="ICH110" s="477"/>
      <c r="ICI110" s="477"/>
      <c r="ICJ110" s="477"/>
      <c r="ICK110" s="477"/>
      <c r="ICL110" s="477"/>
      <c r="ICM110" s="477"/>
      <c r="ICN110" s="477"/>
      <c r="ICO110" s="477"/>
      <c r="ICP110" s="477"/>
      <c r="ICQ110" s="477"/>
      <c r="ICR110" s="477"/>
      <c r="ICS110" s="477"/>
      <c r="ICT110" s="477"/>
      <c r="ICU110" s="477"/>
      <c r="ICV110" s="477"/>
      <c r="ICW110" s="477"/>
      <c r="ICX110" s="477"/>
      <c r="ICY110" s="477"/>
      <c r="ICZ110" s="477"/>
      <c r="IDA110" s="477"/>
      <c r="IDB110" s="477"/>
      <c r="IDC110" s="477"/>
      <c r="IDD110" s="477"/>
      <c r="IDE110" s="477"/>
      <c r="IDF110" s="477"/>
      <c r="IDG110" s="477"/>
      <c r="IDH110" s="477"/>
      <c r="IDI110" s="477"/>
      <c r="IDJ110" s="477"/>
      <c r="IDK110" s="477"/>
      <c r="IDL110" s="477"/>
      <c r="IDM110" s="477"/>
      <c r="IDN110" s="477"/>
      <c r="IDO110" s="477"/>
      <c r="IDP110" s="477"/>
      <c r="IDQ110" s="477"/>
      <c r="IDR110" s="477"/>
      <c r="IDS110" s="477"/>
      <c r="IDT110" s="477"/>
      <c r="IDU110" s="477"/>
      <c r="IDV110" s="477"/>
      <c r="IDW110" s="477"/>
      <c r="IDX110" s="477"/>
      <c r="IDY110" s="477"/>
      <c r="IDZ110" s="477"/>
      <c r="IEA110" s="477"/>
      <c r="IEB110" s="477"/>
      <c r="IEC110" s="477"/>
      <c r="IED110" s="477"/>
      <c r="IEE110" s="477"/>
      <c r="IEF110" s="477"/>
      <c r="IEG110" s="477"/>
      <c r="IEH110" s="477"/>
      <c r="IEI110" s="477"/>
      <c r="IEJ110" s="477"/>
      <c r="IEK110" s="477"/>
      <c r="IEL110" s="477"/>
      <c r="IEM110" s="477"/>
      <c r="IEN110" s="477"/>
      <c r="IEO110" s="477"/>
      <c r="IEP110" s="477"/>
      <c r="IEQ110" s="477"/>
      <c r="IER110" s="477"/>
      <c r="IES110" s="477"/>
      <c r="IET110" s="477"/>
      <c r="IEU110" s="477"/>
      <c r="IEV110" s="477"/>
      <c r="IEW110" s="477"/>
      <c r="IEX110" s="477"/>
      <c r="IEY110" s="477"/>
      <c r="IEZ110" s="477"/>
      <c r="IFA110" s="477"/>
      <c r="IFB110" s="477"/>
      <c r="IFC110" s="477"/>
      <c r="IFD110" s="477"/>
      <c r="IFE110" s="477"/>
      <c r="IFF110" s="477"/>
      <c r="IFG110" s="477"/>
      <c r="IFH110" s="477"/>
      <c r="IFI110" s="477"/>
      <c r="IFJ110" s="477"/>
      <c r="IFK110" s="477"/>
      <c r="IFL110" s="477"/>
      <c r="IFM110" s="477"/>
      <c r="IFN110" s="477"/>
      <c r="IFO110" s="477"/>
      <c r="IFP110" s="477"/>
      <c r="IFQ110" s="477"/>
      <c r="IFR110" s="477"/>
      <c r="IFS110" s="477"/>
      <c r="IFT110" s="477"/>
      <c r="IFU110" s="477"/>
      <c r="IFV110" s="477"/>
      <c r="IFW110" s="477"/>
      <c r="IFX110" s="477"/>
      <c r="IFY110" s="477"/>
      <c r="IFZ110" s="477"/>
      <c r="IGA110" s="477"/>
      <c r="IGB110" s="477"/>
      <c r="IGC110" s="477"/>
      <c r="IGD110" s="477"/>
      <c r="IGE110" s="477"/>
      <c r="IGF110" s="477"/>
      <c r="IGG110" s="477"/>
      <c r="IGH110" s="477"/>
      <c r="IGI110" s="477"/>
      <c r="IGJ110" s="477"/>
      <c r="IGK110" s="477"/>
      <c r="IGL110" s="477"/>
      <c r="IGM110" s="477"/>
      <c r="IGN110" s="477"/>
      <c r="IGO110" s="477"/>
      <c r="IGP110" s="477"/>
      <c r="IGQ110" s="477"/>
      <c r="IGR110" s="477"/>
      <c r="IGS110" s="477"/>
      <c r="IGT110" s="477"/>
      <c r="IGU110" s="477"/>
      <c r="IGV110" s="477"/>
      <c r="IGW110" s="477"/>
      <c r="IGX110" s="477"/>
      <c r="IGY110" s="477"/>
      <c r="IGZ110" s="477"/>
      <c r="IHA110" s="477"/>
      <c r="IHB110" s="477"/>
      <c r="IHC110" s="477"/>
      <c r="IHD110" s="477"/>
      <c r="IHE110" s="477"/>
      <c r="IHF110" s="477"/>
      <c r="IHG110" s="477"/>
      <c r="IHH110" s="477"/>
      <c r="IHI110" s="477"/>
      <c r="IHJ110" s="477"/>
      <c r="IHK110" s="477"/>
      <c r="IHL110" s="477"/>
      <c r="IHM110" s="477"/>
      <c r="IHN110" s="477"/>
      <c r="IHO110" s="477"/>
      <c r="IHP110" s="477"/>
      <c r="IHQ110" s="477"/>
      <c r="IHR110" s="477"/>
      <c r="IHS110" s="477"/>
      <c r="IHT110" s="477"/>
      <c r="IHU110" s="477"/>
      <c r="IHV110" s="477"/>
      <c r="IHW110" s="477"/>
      <c r="IHX110" s="477"/>
      <c r="IHY110" s="477"/>
      <c r="IHZ110" s="477"/>
      <c r="IIA110" s="477"/>
      <c r="IIB110" s="477"/>
      <c r="IIC110" s="477"/>
      <c r="IID110" s="477"/>
      <c r="IIE110" s="477"/>
      <c r="IIF110" s="477"/>
      <c r="IIG110" s="477"/>
      <c r="IIH110" s="477"/>
      <c r="III110" s="477"/>
      <c r="IIJ110" s="477"/>
      <c r="IIK110" s="477"/>
      <c r="IIL110" s="477"/>
      <c r="IIM110" s="477"/>
      <c r="IIN110" s="477"/>
      <c r="IIO110" s="477"/>
      <c r="IIP110" s="477"/>
      <c r="IIQ110" s="477"/>
      <c r="IIR110" s="477"/>
      <c r="IIS110" s="477"/>
      <c r="IIT110" s="477"/>
      <c r="IIU110" s="477"/>
      <c r="IIV110" s="477"/>
      <c r="IIW110" s="477"/>
      <c r="IIX110" s="477"/>
      <c r="IIY110" s="477"/>
      <c r="IIZ110" s="477"/>
      <c r="IJA110" s="477"/>
      <c r="IJB110" s="477"/>
      <c r="IJC110" s="477"/>
      <c r="IJD110" s="477"/>
      <c r="IJE110" s="477"/>
      <c r="IJF110" s="477"/>
      <c r="IJG110" s="477"/>
      <c r="IJH110" s="477"/>
      <c r="IJI110" s="477"/>
      <c r="IJJ110" s="477"/>
      <c r="IJK110" s="477"/>
      <c r="IJL110" s="477"/>
      <c r="IJM110" s="477"/>
      <c r="IJN110" s="477"/>
      <c r="IJO110" s="477"/>
      <c r="IJP110" s="477"/>
      <c r="IJQ110" s="477"/>
      <c r="IJR110" s="477"/>
      <c r="IJS110" s="477"/>
      <c r="IJT110" s="477"/>
      <c r="IJU110" s="477"/>
      <c r="IJV110" s="477"/>
      <c r="IJW110" s="477"/>
      <c r="IJX110" s="477"/>
      <c r="IJY110" s="477"/>
      <c r="IJZ110" s="477"/>
      <c r="IKA110" s="477"/>
      <c r="IKB110" s="477"/>
      <c r="IKC110" s="477"/>
      <c r="IKD110" s="477"/>
      <c r="IKE110" s="477"/>
      <c r="IKF110" s="477"/>
      <c r="IKG110" s="477"/>
      <c r="IKH110" s="477"/>
      <c r="IKI110" s="477"/>
      <c r="IKJ110" s="477"/>
      <c r="IKK110" s="477"/>
      <c r="IKL110" s="477"/>
      <c r="IKM110" s="477"/>
      <c r="IKN110" s="477"/>
      <c r="IKO110" s="477"/>
      <c r="IKP110" s="477"/>
      <c r="IKQ110" s="477"/>
      <c r="IKR110" s="477"/>
      <c r="IKS110" s="477"/>
      <c r="IKT110" s="477"/>
      <c r="IKU110" s="477"/>
      <c r="IKV110" s="477"/>
      <c r="IKW110" s="477"/>
      <c r="IKX110" s="477"/>
      <c r="IKY110" s="477"/>
      <c r="IKZ110" s="477"/>
      <c r="ILA110" s="477"/>
      <c r="ILB110" s="477"/>
      <c r="ILC110" s="477"/>
      <c r="ILD110" s="477"/>
      <c r="ILE110" s="477"/>
      <c r="ILF110" s="477"/>
      <c r="ILG110" s="477"/>
      <c r="ILH110" s="477"/>
      <c r="ILI110" s="477"/>
      <c r="ILJ110" s="477"/>
      <c r="ILK110" s="477"/>
      <c r="ILL110" s="477"/>
      <c r="ILM110" s="477"/>
      <c r="ILN110" s="477"/>
      <c r="ILO110" s="477"/>
      <c r="ILP110" s="477"/>
      <c r="ILQ110" s="477"/>
      <c r="ILR110" s="477"/>
      <c r="ILS110" s="477"/>
      <c r="ILT110" s="477"/>
      <c r="ILU110" s="477"/>
      <c r="ILV110" s="477"/>
      <c r="ILW110" s="477"/>
      <c r="ILX110" s="477"/>
      <c r="ILY110" s="477"/>
      <c r="ILZ110" s="477"/>
      <c r="IMA110" s="477"/>
      <c r="IMB110" s="477"/>
      <c r="IMC110" s="477"/>
      <c r="IMD110" s="477"/>
      <c r="IME110" s="477"/>
      <c r="IMF110" s="477"/>
      <c r="IMG110" s="477"/>
      <c r="IMH110" s="477"/>
      <c r="IMI110" s="477"/>
      <c r="IMJ110" s="477"/>
      <c r="IMK110" s="477"/>
      <c r="IML110" s="477"/>
      <c r="IMM110" s="477"/>
      <c r="IMN110" s="477"/>
      <c r="IMO110" s="477"/>
      <c r="IMP110" s="477"/>
      <c r="IMQ110" s="477"/>
      <c r="IMR110" s="477"/>
      <c r="IMS110" s="477"/>
      <c r="IMT110" s="477"/>
      <c r="IMU110" s="477"/>
      <c r="IMV110" s="477"/>
      <c r="IMW110" s="477"/>
      <c r="IMX110" s="477"/>
      <c r="IMY110" s="477"/>
      <c r="IMZ110" s="477"/>
      <c r="INA110" s="477"/>
      <c r="INB110" s="477"/>
      <c r="INC110" s="477"/>
      <c r="IND110" s="477"/>
      <c r="INE110" s="477"/>
      <c r="INF110" s="477"/>
      <c r="ING110" s="477"/>
      <c r="INH110" s="477"/>
      <c r="INI110" s="477"/>
      <c r="INJ110" s="477"/>
      <c r="INK110" s="477"/>
      <c r="INL110" s="477"/>
      <c r="INM110" s="477"/>
      <c r="INN110" s="477"/>
      <c r="INO110" s="477"/>
      <c r="INP110" s="477"/>
      <c r="INQ110" s="477"/>
      <c r="INR110" s="477"/>
      <c r="INS110" s="477"/>
      <c r="INT110" s="477"/>
      <c r="INU110" s="477"/>
      <c r="INV110" s="477"/>
      <c r="INW110" s="477"/>
      <c r="INX110" s="477"/>
      <c r="INY110" s="477"/>
      <c r="INZ110" s="477"/>
      <c r="IOA110" s="477"/>
      <c r="IOB110" s="477"/>
      <c r="IOC110" s="477"/>
      <c r="IOD110" s="477"/>
      <c r="IOE110" s="477"/>
      <c r="IOF110" s="477"/>
      <c r="IOG110" s="477"/>
      <c r="IOH110" s="477"/>
      <c r="IOI110" s="477"/>
      <c r="IOJ110" s="477"/>
      <c r="IOK110" s="477"/>
      <c r="IOL110" s="477"/>
      <c r="IOM110" s="477"/>
      <c r="ION110" s="477"/>
      <c r="IOO110" s="477"/>
      <c r="IOP110" s="477"/>
      <c r="IOQ110" s="477"/>
      <c r="IOR110" s="477"/>
      <c r="IOS110" s="477"/>
      <c r="IOT110" s="477"/>
      <c r="IOU110" s="477"/>
      <c r="IOV110" s="477"/>
      <c r="IOW110" s="477"/>
      <c r="IOX110" s="477"/>
      <c r="IOY110" s="477"/>
      <c r="IOZ110" s="477"/>
      <c r="IPA110" s="477"/>
      <c r="IPB110" s="477"/>
      <c r="IPC110" s="477"/>
      <c r="IPD110" s="477"/>
      <c r="IPE110" s="477"/>
      <c r="IPF110" s="477"/>
      <c r="IPG110" s="477"/>
      <c r="IPH110" s="477"/>
      <c r="IPI110" s="477"/>
      <c r="IPJ110" s="477"/>
      <c r="IPK110" s="477"/>
      <c r="IPL110" s="477"/>
      <c r="IPM110" s="477"/>
      <c r="IPN110" s="477"/>
      <c r="IPO110" s="477"/>
      <c r="IPP110" s="477"/>
      <c r="IPQ110" s="477"/>
      <c r="IPR110" s="477"/>
      <c r="IPS110" s="477"/>
      <c r="IPT110" s="477"/>
      <c r="IPU110" s="477"/>
      <c r="IPV110" s="477"/>
      <c r="IPW110" s="477"/>
      <c r="IPX110" s="477"/>
      <c r="IPY110" s="477"/>
      <c r="IPZ110" s="477"/>
      <c r="IQA110" s="477"/>
      <c r="IQB110" s="477"/>
      <c r="IQC110" s="477"/>
      <c r="IQD110" s="477"/>
      <c r="IQE110" s="477"/>
      <c r="IQF110" s="477"/>
      <c r="IQG110" s="477"/>
      <c r="IQH110" s="477"/>
      <c r="IQI110" s="477"/>
      <c r="IQJ110" s="477"/>
      <c r="IQK110" s="477"/>
      <c r="IQL110" s="477"/>
      <c r="IQM110" s="477"/>
      <c r="IQN110" s="477"/>
      <c r="IQO110" s="477"/>
      <c r="IQP110" s="477"/>
      <c r="IQQ110" s="477"/>
      <c r="IQR110" s="477"/>
      <c r="IQS110" s="477"/>
      <c r="IQT110" s="477"/>
      <c r="IQU110" s="477"/>
      <c r="IQV110" s="477"/>
      <c r="IQW110" s="477"/>
      <c r="IQX110" s="477"/>
      <c r="IQY110" s="477"/>
      <c r="IQZ110" s="477"/>
      <c r="IRA110" s="477"/>
      <c r="IRB110" s="477"/>
      <c r="IRC110" s="477"/>
      <c r="IRD110" s="477"/>
      <c r="IRE110" s="477"/>
      <c r="IRF110" s="477"/>
      <c r="IRG110" s="477"/>
      <c r="IRH110" s="477"/>
      <c r="IRI110" s="477"/>
      <c r="IRJ110" s="477"/>
      <c r="IRK110" s="477"/>
      <c r="IRL110" s="477"/>
      <c r="IRM110" s="477"/>
      <c r="IRN110" s="477"/>
      <c r="IRO110" s="477"/>
      <c r="IRP110" s="477"/>
      <c r="IRQ110" s="477"/>
      <c r="IRR110" s="477"/>
      <c r="IRS110" s="477"/>
      <c r="IRT110" s="477"/>
      <c r="IRU110" s="477"/>
      <c r="IRV110" s="477"/>
      <c r="IRW110" s="477"/>
      <c r="IRX110" s="477"/>
      <c r="IRY110" s="477"/>
      <c r="IRZ110" s="477"/>
      <c r="ISA110" s="477"/>
      <c r="ISB110" s="477"/>
      <c r="ISC110" s="477"/>
      <c r="ISD110" s="477"/>
      <c r="ISE110" s="477"/>
      <c r="ISF110" s="477"/>
      <c r="ISG110" s="477"/>
      <c r="ISH110" s="477"/>
      <c r="ISI110" s="477"/>
      <c r="ISJ110" s="477"/>
      <c r="ISK110" s="477"/>
      <c r="ISL110" s="477"/>
      <c r="ISM110" s="477"/>
      <c r="ISN110" s="477"/>
      <c r="ISO110" s="477"/>
      <c r="ISP110" s="477"/>
      <c r="ISQ110" s="477"/>
      <c r="ISR110" s="477"/>
      <c r="ISS110" s="477"/>
      <c r="IST110" s="477"/>
      <c r="ISU110" s="477"/>
      <c r="ISV110" s="477"/>
      <c r="ISW110" s="477"/>
      <c r="ISX110" s="477"/>
      <c r="ISY110" s="477"/>
      <c r="ISZ110" s="477"/>
      <c r="ITA110" s="477"/>
      <c r="ITB110" s="477"/>
      <c r="ITC110" s="477"/>
      <c r="ITD110" s="477"/>
      <c r="ITE110" s="477"/>
      <c r="ITF110" s="477"/>
      <c r="ITG110" s="477"/>
      <c r="ITH110" s="477"/>
      <c r="ITI110" s="477"/>
      <c r="ITJ110" s="477"/>
      <c r="ITK110" s="477"/>
      <c r="ITL110" s="477"/>
      <c r="ITM110" s="477"/>
      <c r="ITN110" s="477"/>
      <c r="ITO110" s="477"/>
      <c r="ITP110" s="477"/>
      <c r="ITQ110" s="477"/>
      <c r="ITR110" s="477"/>
      <c r="ITS110" s="477"/>
      <c r="ITT110" s="477"/>
      <c r="ITU110" s="477"/>
      <c r="ITV110" s="477"/>
      <c r="ITW110" s="477"/>
      <c r="ITX110" s="477"/>
      <c r="ITY110" s="477"/>
      <c r="ITZ110" s="477"/>
      <c r="IUA110" s="477"/>
      <c r="IUB110" s="477"/>
      <c r="IUC110" s="477"/>
      <c r="IUD110" s="477"/>
      <c r="IUE110" s="477"/>
      <c r="IUF110" s="477"/>
      <c r="IUG110" s="477"/>
      <c r="IUH110" s="477"/>
      <c r="IUI110" s="477"/>
      <c r="IUJ110" s="477"/>
      <c r="IUK110" s="477"/>
      <c r="IUL110" s="477"/>
      <c r="IUM110" s="477"/>
      <c r="IUN110" s="477"/>
      <c r="IUO110" s="477"/>
      <c r="IUP110" s="477"/>
      <c r="IUQ110" s="477"/>
      <c r="IUR110" s="477"/>
      <c r="IUS110" s="477"/>
      <c r="IUT110" s="477"/>
      <c r="IUU110" s="477"/>
      <c r="IUV110" s="477"/>
      <c r="IUW110" s="477"/>
      <c r="IUX110" s="477"/>
      <c r="IUY110" s="477"/>
      <c r="IUZ110" s="477"/>
      <c r="IVA110" s="477"/>
      <c r="IVB110" s="477"/>
      <c r="IVC110" s="477"/>
      <c r="IVD110" s="477"/>
      <c r="IVE110" s="477"/>
      <c r="IVF110" s="477"/>
      <c r="IVG110" s="477"/>
      <c r="IVH110" s="477"/>
      <c r="IVI110" s="477"/>
      <c r="IVJ110" s="477"/>
      <c r="IVK110" s="477"/>
      <c r="IVL110" s="477"/>
      <c r="IVM110" s="477"/>
      <c r="IVN110" s="477"/>
      <c r="IVO110" s="477"/>
      <c r="IVP110" s="477"/>
      <c r="IVQ110" s="477"/>
      <c r="IVR110" s="477"/>
      <c r="IVS110" s="477"/>
      <c r="IVT110" s="477"/>
      <c r="IVU110" s="477"/>
      <c r="IVV110" s="477"/>
      <c r="IVW110" s="477"/>
      <c r="IVX110" s="477"/>
      <c r="IVY110" s="477"/>
      <c r="IVZ110" s="477"/>
      <c r="IWA110" s="477"/>
      <c r="IWB110" s="477"/>
      <c r="IWC110" s="477"/>
      <c r="IWD110" s="477"/>
      <c r="IWE110" s="477"/>
      <c r="IWF110" s="477"/>
      <c r="IWG110" s="477"/>
      <c r="IWH110" s="477"/>
      <c r="IWI110" s="477"/>
      <c r="IWJ110" s="477"/>
      <c r="IWK110" s="477"/>
      <c r="IWL110" s="477"/>
      <c r="IWM110" s="477"/>
      <c r="IWN110" s="477"/>
      <c r="IWO110" s="477"/>
      <c r="IWP110" s="477"/>
      <c r="IWQ110" s="477"/>
      <c r="IWR110" s="477"/>
      <c r="IWS110" s="477"/>
      <c r="IWT110" s="477"/>
      <c r="IWU110" s="477"/>
      <c r="IWV110" s="477"/>
      <c r="IWW110" s="477"/>
      <c r="IWX110" s="477"/>
      <c r="IWY110" s="477"/>
      <c r="IWZ110" s="477"/>
      <c r="IXA110" s="477"/>
      <c r="IXB110" s="477"/>
      <c r="IXC110" s="477"/>
      <c r="IXD110" s="477"/>
      <c r="IXE110" s="477"/>
      <c r="IXF110" s="477"/>
      <c r="IXG110" s="477"/>
      <c r="IXH110" s="477"/>
      <c r="IXI110" s="477"/>
      <c r="IXJ110" s="477"/>
      <c r="IXK110" s="477"/>
      <c r="IXL110" s="477"/>
      <c r="IXM110" s="477"/>
      <c r="IXN110" s="477"/>
      <c r="IXO110" s="477"/>
      <c r="IXP110" s="477"/>
      <c r="IXQ110" s="477"/>
      <c r="IXR110" s="477"/>
      <c r="IXS110" s="477"/>
      <c r="IXT110" s="477"/>
      <c r="IXU110" s="477"/>
      <c r="IXV110" s="477"/>
      <c r="IXW110" s="477"/>
      <c r="IXX110" s="477"/>
      <c r="IXY110" s="477"/>
      <c r="IXZ110" s="477"/>
      <c r="IYA110" s="477"/>
      <c r="IYB110" s="477"/>
      <c r="IYC110" s="477"/>
      <c r="IYD110" s="477"/>
      <c r="IYE110" s="477"/>
      <c r="IYF110" s="477"/>
      <c r="IYG110" s="477"/>
      <c r="IYH110" s="477"/>
      <c r="IYI110" s="477"/>
      <c r="IYJ110" s="477"/>
      <c r="IYK110" s="477"/>
      <c r="IYL110" s="477"/>
      <c r="IYM110" s="477"/>
      <c r="IYN110" s="477"/>
      <c r="IYO110" s="477"/>
      <c r="IYP110" s="477"/>
      <c r="IYQ110" s="477"/>
      <c r="IYR110" s="477"/>
      <c r="IYS110" s="477"/>
      <c r="IYT110" s="477"/>
      <c r="IYU110" s="477"/>
      <c r="IYV110" s="477"/>
      <c r="IYW110" s="477"/>
      <c r="IYX110" s="477"/>
      <c r="IYY110" s="477"/>
      <c r="IYZ110" s="477"/>
      <c r="IZA110" s="477"/>
      <c r="IZB110" s="477"/>
      <c r="IZC110" s="477"/>
      <c r="IZD110" s="477"/>
      <c r="IZE110" s="477"/>
      <c r="IZF110" s="477"/>
      <c r="IZG110" s="477"/>
      <c r="IZH110" s="477"/>
      <c r="IZI110" s="477"/>
      <c r="IZJ110" s="477"/>
      <c r="IZK110" s="477"/>
      <c r="IZL110" s="477"/>
      <c r="IZM110" s="477"/>
      <c r="IZN110" s="477"/>
      <c r="IZO110" s="477"/>
      <c r="IZP110" s="477"/>
      <c r="IZQ110" s="477"/>
      <c r="IZR110" s="477"/>
      <c r="IZS110" s="477"/>
      <c r="IZT110" s="477"/>
      <c r="IZU110" s="477"/>
      <c r="IZV110" s="477"/>
      <c r="IZW110" s="477"/>
      <c r="IZX110" s="477"/>
      <c r="IZY110" s="477"/>
      <c r="IZZ110" s="477"/>
      <c r="JAA110" s="477"/>
      <c r="JAB110" s="477"/>
      <c r="JAC110" s="477"/>
      <c r="JAD110" s="477"/>
      <c r="JAE110" s="477"/>
      <c r="JAF110" s="477"/>
      <c r="JAG110" s="477"/>
      <c r="JAH110" s="477"/>
      <c r="JAI110" s="477"/>
      <c r="JAJ110" s="477"/>
      <c r="JAK110" s="477"/>
      <c r="JAL110" s="477"/>
      <c r="JAM110" s="477"/>
      <c r="JAN110" s="477"/>
      <c r="JAO110" s="477"/>
      <c r="JAP110" s="477"/>
      <c r="JAQ110" s="477"/>
      <c r="JAR110" s="477"/>
      <c r="JAS110" s="477"/>
      <c r="JAT110" s="477"/>
      <c r="JAU110" s="477"/>
      <c r="JAV110" s="477"/>
      <c r="JAW110" s="477"/>
      <c r="JAX110" s="477"/>
      <c r="JAY110" s="477"/>
      <c r="JAZ110" s="477"/>
      <c r="JBA110" s="477"/>
      <c r="JBB110" s="477"/>
      <c r="JBC110" s="477"/>
      <c r="JBD110" s="477"/>
      <c r="JBE110" s="477"/>
      <c r="JBF110" s="477"/>
      <c r="JBG110" s="477"/>
      <c r="JBH110" s="477"/>
      <c r="JBI110" s="477"/>
      <c r="JBJ110" s="477"/>
      <c r="JBK110" s="477"/>
      <c r="JBL110" s="477"/>
      <c r="JBM110" s="477"/>
      <c r="JBN110" s="477"/>
      <c r="JBO110" s="477"/>
      <c r="JBP110" s="477"/>
      <c r="JBQ110" s="477"/>
      <c r="JBR110" s="477"/>
      <c r="JBS110" s="477"/>
      <c r="JBT110" s="477"/>
      <c r="JBU110" s="477"/>
      <c r="JBV110" s="477"/>
      <c r="JBW110" s="477"/>
      <c r="JBX110" s="477"/>
      <c r="JBY110" s="477"/>
      <c r="JBZ110" s="477"/>
      <c r="JCA110" s="477"/>
      <c r="JCB110" s="477"/>
      <c r="JCC110" s="477"/>
      <c r="JCD110" s="477"/>
      <c r="JCE110" s="477"/>
      <c r="JCF110" s="477"/>
      <c r="JCG110" s="477"/>
      <c r="JCH110" s="477"/>
      <c r="JCI110" s="477"/>
      <c r="JCJ110" s="477"/>
      <c r="JCK110" s="477"/>
      <c r="JCL110" s="477"/>
      <c r="JCM110" s="477"/>
      <c r="JCN110" s="477"/>
      <c r="JCO110" s="477"/>
      <c r="JCP110" s="477"/>
      <c r="JCQ110" s="477"/>
      <c r="JCR110" s="477"/>
      <c r="JCS110" s="477"/>
      <c r="JCT110" s="477"/>
      <c r="JCU110" s="477"/>
      <c r="JCV110" s="477"/>
      <c r="JCW110" s="477"/>
      <c r="JCX110" s="477"/>
      <c r="JCY110" s="477"/>
      <c r="JCZ110" s="477"/>
      <c r="JDA110" s="477"/>
      <c r="JDB110" s="477"/>
      <c r="JDC110" s="477"/>
      <c r="JDD110" s="477"/>
      <c r="JDE110" s="477"/>
      <c r="JDF110" s="477"/>
      <c r="JDG110" s="477"/>
      <c r="JDH110" s="477"/>
      <c r="JDI110" s="477"/>
      <c r="JDJ110" s="477"/>
      <c r="JDK110" s="477"/>
      <c r="JDL110" s="477"/>
      <c r="JDM110" s="477"/>
      <c r="JDN110" s="477"/>
      <c r="JDO110" s="477"/>
      <c r="JDP110" s="477"/>
      <c r="JDQ110" s="477"/>
      <c r="JDR110" s="477"/>
      <c r="JDS110" s="477"/>
      <c r="JDT110" s="477"/>
      <c r="JDU110" s="477"/>
      <c r="JDV110" s="477"/>
      <c r="JDW110" s="477"/>
      <c r="JDX110" s="477"/>
      <c r="JDY110" s="477"/>
      <c r="JDZ110" s="477"/>
      <c r="JEA110" s="477"/>
      <c r="JEB110" s="477"/>
      <c r="JEC110" s="477"/>
      <c r="JED110" s="477"/>
      <c r="JEE110" s="477"/>
      <c r="JEF110" s="477"/>
      <c r="JEG110" s="477"/>
      <c r="JEH110" s="477"/>
      <c r="JEI110" s="477"/>
      <c r="JEJ110" s="477"/>
      <c r="JEK110" s="477"/>
      <c r="JEL110" s="477"/>
      <c r="JEM110" s="477"/>
      <c r="JEN110" s="477"/>
      <c r="JEO110" s="477"/>
      <c r="JEP110" s="477"/>
      <c r="JEQ110" s="477"/>
      <c r="JER110" s="477"/>
      <c r="JES110" s="477"/>
      <c r="JET110" s="477"/>
      <c r="JEU110" s="477"/>
      <c r="JEV110" s="477"/>
      <c r="JEW110" s="477"/>
      <c r="JEX110" s="477"/>
      <c r="JEY110" s="477"/>
      <c r="JEZ110" s="477"/>
      <c r="JFA110" s="477"/>
      <c r="JFB110" s="477"/>
      <c r="JFC110" s="477"/>
      <c r="JFD110" s="477"/>
      <c r="JFE110" s="477"/>
      <c r="JFF110" s="477"/>
      <c r="JFG110" s="477"/>
      <c r="JFH110" s="477"/>
      <c r="JFI110" s="477"/>
      <c r="JFJ110" s="477"/>
      <c r="JFK110" s="477"/>
      <c r="JFL110" s="477"/>
      <c r="JFM110" s="477"/>
      <c r="JFN110" s="477"/>
      <c r="JFO110" s="477"/>
      <c r="JFP110" s="477"/>
      <c r="JFQ110" s="477"/>
      <c r="JFR110" s="477"/>
      <c r="JFS110" s="477"/>
      <c r="JFT110" s="477"/>
      <c r="JFU110" s="477"/>
      <c r="JFV110" s="477"/>
      <c r="JFW110" s="477"/>
      <c r="JFX110" s="477"/>
      <c r="JFY110" s="477"/>
      <c r="JFZ110" s="477"/>
      <c r="JGA110" s="477"/>
      <c r="JGB110" s="477"/>
      <c r="JGC110" s="477"/>
      <c r="JGD110" s="477"/>
      <c r="JGE110" s="477"/>
      <c r="JGF110" s="477"/>
      <c r="JGG110" s="477"/>
      <c r="JGH110" s="477"/>
      <c r="JGI110" s="477"/>
      <c r="JGJ110" s="477"/>
      <c r="JGK110" s="477"/>
      <c r="JGL110" s="477"/>
      <c r="JGM110" s="477"/>
      <c r="JGN110" s="477"/>
      <c r="JGO110" s="477"/>
      <c r="JGP110" s="477"/>
      <c r="JGQ110" s="477"/>
      <c r="JGR110" s="477"/>
      <c r="JGS110" s="477"/>
      <c r="JGT110" s="477"/>
      <c r="JGU110" s="477"/>
      <c r="JGV110" s="477"/>
      <c r="JGW110" s="477"/>
      <c r="JGX110" s="477"/>
      <c r="JGY110" s="477"/>
      <c r="JGZ110" s="477"/>
      <c r="JHA110" s="477"/>
      <c r="JHB110" s="477"/>
      <c r="JHC110" s="477"/>
      <c r="JHD110" s="477"/>
      <c r="JHE110" s="477"/>
      <c r="JHF110" s="477"/>
      <c r="JHG110" s="477"/>
      <c r="JHH110" s="477"/>
      <c r="JHI110" s="477"/>
      <c r="JHJ110" s="477"/>
      <c r="JHK110" s="477"/>
      <c r="JHL110" s="477"/>
      <c r="JHM110" s="477"/>
      <c r="JHN110" s="477"/>
      <c r="JHO110" s="477"/>
      <c r="JHP110" s="477"/>
      <c r="JHQ110" s="477"/>
      <c r="JHR110" s="477"/>
      <c r="JHS110" s="477"/>
      <c r="JHT110" s="477"/>
      <c r="JHU110" s="477"/>
      <c r="JHV110" s="477"/>
      <c r="JHW110" s="477"/>
      <c r="JHX110" s="477"/>
      <c r="JHY110" s="477"/>
      <c r="JHZ110" s="477"/>
      <c r="JIA110" s="477"/>
      <c r="JIB110" s="477"/>
      <c r="JIC110" s="477"/>
      <c r="JID110" s="477"/>
      <c r="JIE110" s="477"/>
      <c r="JIF110" s="477"/>
      <c r="JIG110" s="477"/>
      <c r="JIH110" s="477"/>
      <c r="JII110" s="477"/>
      <c r="JIJ110" s="477"/>
      <c r="JIK110" s="477"/>
      <c r="JIL110" s="477"/>
      <c r="JIM110" s="477"/>
      <c r="JIN110" s="477"/>
      <c r="JIO110" s="477"/>
      <c r="JIP110" s="477"/>
      <c r="JIQ110" s="477"/>
      <c r="JIR110" s="477"/>
      <c r="JIS110" s="477"/>
      <c r="JIT110" s="477"/>
      <c r="JIU110" s="477"/>
      <c r="JIV110" s="477"/>
      <c r="JIW110" s="477"/>
      <c r="JIX110" s="477"/>
      <c r="JIY110" s="477"/>
      <c r="JIZ110" s="477"/>
      <c r="JJA110" s="477"/>
      <c r="JJB110" s="477"/>
      <c r="JJC110" s="477"/>
      <c r="JJD110" s="477"/>
      <c r="JJE110" s="477"/>
      <c r="JJF110" s="477"/>
      <c r="JJG110" s="477"/>
      <c r="JJH110" s="477"/>
      <c r="JJI110" s="477"/>
      <c r="JJJ110" s="477"/>
      <c r="JJK110" s="477"/>
      <c r="JJL110" s="477"/>
      <c r="JJM110" s="477"/>
      <c r="JJN110" s="477"/>
      <c r="JJO110" s="477"/>
      <c r="JJP110" s="477"/>
      <c r="JJQ110" s="477"/>
      <c r="JJR110" s="477"/>
      <c r="JJS110" s="477"/>
      <c r="JJT110" s="477"/>
      <c r="JJU110" s="477"/>
      <c r="JJV110" s="477"/>
      <c r="JJW110" s="477"/>
      <c r="JJX110" s="477"/>
      <c r="JJY110" s="477"/>
      <c r="JJZ110" s="477"/>
      <c r="JKA110" s="477"/>
      <c r="JKB110" s="477"/>
      <c r="JKC110" s="477"/>
      <c r="JKD110" s="477"/>
      <c r="JKE110" s="477"/>
      <c r="JKF110" s="477"/>
      <c r="JKG110" s="477"/>
      <c r="JKH110" s="477"/>
      <c r="JKI110" s="477"/>
      <c r="JKJ110" s="477"/>
      <c r="JKK110" s="477"/>
      <c r="JKL110" s="477"/>
      <c r="JKM110" s="477"/>
      <c r="JKN110" s="477"/>
      <c r="JKO110" s="477"/>
      <c r="JKP110" s="477"/>
      <c r="JKQ110" s="477"/>
      <c r="JKR110" s="477"/>
      <c r="JKS110" s="477"/>
      <c r="JKT110" s="477"/>
      <c r="JKU110" s="477"/>
      <c r="JKV110" s="477"/>
      <c r="JKW110" s="477"/>
      <c r="JKX110" s="477"/>
      <c r="JKY110" s="477"/>
      <c r="JKZ110" s="477"/>
      <c r="JLA110" s="477"/>
      <c r="JLB110" s="477"/>
      <c r="JLC110" s="477"/>
      <c r="JLD110" s="477"/>
      <c r="JLE110" s="477"/>
      <c r="JLF110" s="477"/>
      <c r="JLG110" s="477"/>
      <c r="JLH110" s="477"/>
      <c r="JLI110" s="477"/>
      <c r="JLJ110" s="477"/>
      <c r="JLK110" s="477"/>
      <c r="JLL110" s="477"/>
      <c r="JLM110" s="477"/>
      <c r="JLN110" s="477"/>
      <c r="JLO110" s="477"/>
      <c r="JLP110" s="477"/>
      <c r="JLQ110" s="477"/>
      <c r="JLR110" s="477"/>
      <c r="JLS110" s="477"/>
      <c r="JLT110" s="477"/>
      <c r="JLU110" s="477"/>
      <c r="JLV110" s="477"/>
      <c r="JLW110" s="477"/>
      <c r="JLX110" s="477"/>
      <c r="JLY110" s="477"/>
      <c r="JLZ110" s="477"/>
      <c r="JMA110" s="477"/>
      <c r="JMB110" s="477"/>
      <c r="JMC110" s="477"/>
      <c r="JMD110" s="477"/>
      <c r="JME110" s="477"/>
      <c r="JMF110" s="477"/>
      <c r="JMG110" s="477"/>
      <c r="JMH110" s="477"/>
      <c r="JMI110" s="477"/>
      <c r="JMJ110" s="477"/>
      <c r="JMK110" s="477"/>
      <c r="JML110" s="477"/>
      <c r="JMM110" s="477"/>
      <c r="JMN110" s="477"/>
      <c r="JMO110" s="477"/>
      <c r="JMP110" s="477"/>
      <c r="JMQ110" s="477"/>
      <c r="JMR110" s="477"/>
      <c r="JMS110" s="477"/>
      <c r="JMT110" s="477"/>
      <c r="JMU110" s="477"/>
      <c r="JMV110" s="477"/>
      <c r="JMW110" s="477"/>
      <c r="JMX110" s="477"/>
      <c r="JMY110" s="477"/>
      <c r="JMZ110" s="477"/>
      <c r="JNA110" s="477"/>
      <c r="JNB110" s="477"/>
      <c r="JNC110" s="477"/>
      <c r="JND110" s="477"/>
      <c r="JNE110" s="477"/>
      <c r="JNF110" s="477"/>
      <c r="JNG110" s="477"/>
      <c r="JNH110" s="477"/>
      <c r="JNI110" s="477"/>
      <c r="JNJ110" s="477"/>
      <c r="JNK110" s="477"/>
      <c r="JNL110" s="477"/>
      <c r="JNM110" s="477"/>
      <c r="JNN110" s="477"/>
      <c r="JNO110" s="477"/>
      <c r="JNP110" s="477"/>
      <c r="JNQ110" s="477"/>
      <c r="JNR110" s="477"/>
      <c r="JNS110" s="477"/>
      <c r="JNT110" s="477"/>
      <c r="JNU110" s="477"/>
      <c r="JNV110" s="477"/>
      <c r="JNW110" s="477"/>
      <c r="JNX110" s="477"/>
      <c r="JNY110" s="477"/>
      <c r="JNZ110" s="477"/>
      <c r="JOA110" s="477"/>
      <c r="JOB110" s="477"/>
      <c r="JOC110" s="477"/>
      <c r="JOD110" s="477"/>
      <c r="JOE110" s="477"/>
      <c r="JOF110" s="477"/>
      <c r="JOG110" s="477"/>
      <c r="JOH110" s="477"/>
      <c r="JOI110" s="477"/>
      <c r="JOJ110" s="477"/>
      <c r="JOK110" s="477"/>
      <c r="JOL110" s="477"/>
      <c r="JOM110" s="477"/>
      <c r="JON110" s="477"/>
      <c r="JOO110" s="477"/>
      <c r="JOP110" s="477"/>
      <c r="JOQ110" s="477"/>
      <c r="JOR110" s="477"/>
      <c r="JOS110" s="477"/>
      <c r="JOT110" s="477"/>
      <c r="JOU110" s="477"/>
      <c r="JOV110" s="477"/>
      <c r="JOW110" s="477"/>
      <c r="JOX110" s="477"/>
      <c r="JOY110" s="477"/>
      <c r="JOZ110" s="477"/>
      <c r="JPA110" s="477"/>
      <c r="JPB110" s="477"/>
      <c r="JPC110" s="477"/>
      <c r="JPD110" s="477"/>
      <c r="JPE110" s="477"/>
      <c r="JPF110" s="477"/>
      <c r="JPG110" s="477"/>
      <c r="JPH110" s="477"/>
      <c r="JPI110" s="477"/>
      <c r="JPJ110" s="477"/>
      <c r="JPK110" s="477"/>
      <c r="JPL110" s="477"/>
      <c r="JPM110" s="477"/>
      <c r="JPN110" s="477"/>
      <c r="JPO110" s="477"/>
      <c r="JPP110" s="477"/>
      <c r="JPQ110" s="477"/>
      <c r="JPR110" s="477"/>
      <c r="JPS110" s="477"/>
      <c r="JPT110" s="477"/>
      <c r="JPU110" s="477"/>
      <c r="JPV110" s="477"/>
      <c r="JPW110" s="477"/>
      <c r="JPX110" s="477"/>
      <c r="JPY110" s="477"/>
      <c r="JPZ110" s="477"/>
      <c r="JQA110" s="477"/>
      <c r="JQB110" s="477"/>
      <c r="JQC110" s="477"/>
      <c r="JQD110" s="477"/>
      <c r="JQE110" s="477"/>
      <c r="JQF110" s="477"/>
      <c r="JQG110" s="477"/>
      <c r="JQH110" s="477"/>
      <c r="JQI110" s="477"/>
      <c r="JQJ110" s="477"/>
      <c r="JQK110" s="477"/>
      <c r="JQL110" s="477"/>
      <c r="JQM110" s="477"/>
      <c r="JQN110" s="477"/>
      <c r="JQO110" s="477"/>
      <c r="JQP110" s="477"/>
      <c r="JQQ110" s="477"/>
      <c r="JQR110" s="477"/>
      <c r="JQS110" s="477"/>
      <c r="JQT110" s="477"/>
      <c r="JQU110" s="477"/>
      <c r="JQV110" s="477"/>
      <c r="JQW110" s="477"/>
      <c r="JQX110" s="477"/>
      <c r="JQY110" s="477"/>
      <c r="JQZ110" s="477"/>
      <c r="JRA110" s="477"/>
      <c r="JRB110" s="477"/>
      <c r="JRC110" s="477"/>
      <c r="JRD110" s="477"/>
      <c r="JRE110" s="477"/>
      <c r="JRF110" s="477"/>
      <c r="JRG110" s="477"/>
      <c r="JRH110" s="477"/>
      <c r="JRI110" s="477"/>
      <c r="JRJ110" s="477"/>
      <c r="JRK110" s="477"/>
      <c r="JRL110" s="477"/>
      <c r="JRM110" s="477"/>
      <c r="JRN110" s="477"/>
      <c r="JRO110" s="477"/>
      <c r="JRP110" s="477"/>
      <c r="JRQ110" s="477"/>
      <c r="JRR110" s="477"/>
      <c r="JRS110" s="477"/>
      <c r="JRT110" s="477"/>
      <c r="JRU110" s="477"/>
      <c r="JRV110" s="477"/>
      <c r="JRW110" s="477"/>
      <c r="JRX110" s="477"/>
      <c r="JRY110" s="477"/>
      <c r="JRZ110" s="477"/>
      <c r="JSA110" s="477"/>
      <c r="JSB110" s="477"/>
      <c r="JSC110" s="477"/>
      <c r="JSD110" s="477"/>
      <c r="JSE110" s="477"/>
      <c r="JSF110" s="477"/>
      <c r="JSG110" s="477"/>
      <c r="JSH110" s="477"/>
      <c r="JSI110" s="477"/>
      <c r="JSJ110" s="477"/>
      <c r="JSK110" s="477"/>
      <c r="JSL110" s="477"/>
      <c r="JSM110" s="477"/>
      <c r="JSN110" s="477"/>
      <c r="JSO110" s="477"/>
      <c r="JSP110" s="477"/>
      <c r="JSQ110" s="477"/>
      <c r="JSR110" s="477"/>
      <c r="JSS110" s="477"/>
      <c r="JST110" s="477"/>
      <c r="JSU110" s="477"/>
      <c r="JSV110" s="477"/>
      <c r="JSW110" s="477"/>
      <c r="JSX110" s="477"/>
      <c r="JSY110" s="477"/>
      <c r="JSZ110" s="477"/>
      <c r="JTA110" s="477"/>
      <c r="JTB110" s="477"/>
      <c r="JTC110" s="477"/>
      <c r="JTD110" s="477"/>
      <c r="JTE110" s="477"/>
      <c r="JTF110" s="477"/>
      <c r="JTG110" s="477"/>
      <c r="JTH110" s="477"/>
      <c r="JTI110" s="477"/>
      <c r="JTJ110" s="477"/>
      <c r="JTK110" s="477"/>
      <c r="JTL110" s="477"/>
      <c r="JTM110" s="477"/>
      <c r="JTN110" s="477"/>
      <c r="JTO110" s="477"/>
      <c r="JTP110" s="477"/>
      <c r="JTQ110" s="477"/>
      <c r="JTR110" s="477"/>
      <c r="JTS110" s="477"/>
      <c r="JTT110" s="477"/>
      <c r="JTU110" s="477"/>
      <c r="JTV110" s="477"/>
      <c r="JTW110" s="477"/>
      <c r="JTX110" s="477"/>
      <c r="JTY110" s="477"/>
      <c r="JTZ110" s="477"/>
      <c r="JUA110" s="477"/>
      <c r="JUB110" s="477"/>
      <c r="JUC110" s="477"/>
      <c r="JUD110" s="477"/>
      <c r="JUE110" s="477"/>
      <c r="JUF110" s="477"/>
      <c r="JUG110" s="477"/>
      <c r="JUH110" s="477"/>
      <c r="JUI110" s="477"/>
      <c r="JUJ110" s="477"/>
      <c r="JUK110" s="477"/>
      <c r="JUL110" s="477"/>
      <c r="JUM110" s="477"/>
      <c r="JUN110" s="477"/>
      <c r="JUO110" s="477"/>
      <c r="JUP110" s="477"/>
      <c r="JUQ110" s="477"/>
      <c r="JUR110" s="477"/>
      <c r="JUS110" s="477"/>
      <c r="JUT110" s="477"/>
      <c r="JUU110" s="477"/>
      <c r="JUV110" s="477"/>
      <c r="JUW110" s="477"/>
      <c r="JUX110" s="477"/>
      <c r="JUY110" s="477"/>
      <c r="JUZ110" s="477"/>
      <c r="JVA110" s="477"/>
      <c r="JVB110" s="477"/>
      <c r="JVC110" s="477"/>
      <c r="JVD110" s="477"/>
      <c r="JVE110" s="477"/>
      <c r="JVF110" s="477"/>
      <c r="JVG110" s="477"/>
      <c r="JVH110" s="477"/>
      <c r="JVI110" s="477"/>
      <c r="JVJ110" s="477"/>
      <c r="JVK110" s="477"/>
      <c r="JVL110" s="477"/>
      <c r="JVM110" s="477"/>
      <c r="JVN110" s="477"/>
      <c r="JVO110" s="477"/>
      <c r="JVP110" s="477"/>
      <c r="JVQ110" s="477"/>
      <c r="JVR110" s="477"/>
      <c r="JVS110" s="477"/>
      <c r="JVT110" s="477"/>
      <c r="JVU110" s="477"/>
      <c r="JVV110" s="477"/>
      <c r="JVW110" s="477"/>
      <c r="JVX110" s="477"/>
      <c r="JVY110" s="477"/>
      <c r="JVZ110" s="477"/>
      <c r="JWA110" s="477"/>
      <c r="JWB110" s="477"/>
      <c r="JWC110" s="477"/>
      <c r="JWD110" s="477"/>
      <c r="JWE110" s="477"/>
      <c r="JWF110" s="477"/>
      <c r="JWG110" s="477"/>
      <c r="JWH110" s="477"/>
      <c r="JWI110" s="477"/>
      <c r="JWJ110" s="477"/>
      <c r="JWK110" s="477"/>
      <c r="JWL110" s="477"/>
      <c r="JWM110" s="477"/>
      <c r="JWN110" s="477"/>
      <c r="JWO110" s="477"/>
      <c r="JWP110" s="477"/>
      <c r="JWQ110" s="477"/>
      <c r="JWR110" s="477"/>
      <c r="JWS110" s="477"/>
      <c r="JWT110" s="477"/>
      <c r="JWU110" s="477"/>
      <c r="JWV110" s="477"/>
      <c r="JWW110" s="477"/>
      <c r="JWX110" s="477"/>
      <c r="JWY110" s="477"/>
      <c r="JWZ110" s="477"/>
      <c r="JXA110" s="477"/>
      <c r="JXB110" s="477"/>
      <c r="JXC110" s="477"/>
      <c r="JXD110" s="477"/>
      <c r="JXE110" s="477"/>
      <c r="JXF110" s="477"/>
      <c r="JXG110" s="477"/>
      <c r="JXH110" s="477"/>
      <c r="JXI110" s="477"/>
      <c r="JXJ110" s="477"/>
      <c r="JXK110" s="477"/>
      <c r="JXL110" s="477"/>
      <c r="JXM110" s="477"/>
      <c r="JXN110" s="477"/>
      <c r="JXO110" s="477"/>
      <c r="JXP110" s="477"/>
      <c r="JXQ110" s="477"/>
      <c r="JXR110" s="477"/>
      <c r="JXS110" s="477"/>
      <c r="JXT110" s="477"/>
      <c r="JXU110" s="477"/>
      <c r="JXV110" s="477"/>
      <c r="JXW110" s="477"/>
      <c r="JXX110" s="477"/>
      <c r="JXY110" s="477"/>
      <c r="JXZ110" s="477"/>
      <c r="JYA110" s="477"/>
      <c r="JYB110" s="477"/>
      <c r="JYC110" s="477"/>
      <c r="JYD110" s="477"/>
      <c r="JYE110" s="477"/>
      <c r="JYF110" s="477"/>
      <c r="JYG110" s="477"/>
      <c r="JYH110" s="477"/>
      <c r="JYI110" s="477"/>
      <c r="JYJ110" s="477"/>
      <c r="JYK110" s="477"/>
      <c r="JYL110" s="477"/>
      <c r="JYM110" s="477"/>
      <c r="JYN110" s="477"/>
      <c r="JYO110" s="477"/>
      <c r="JYP110" s="477"/>
      <c r="JYQ110" s="477"/>
      <c r="JYR110" s="477"/>
      <c r="JYS110" s="477"/>
      <c r="JYT110" s="477"/>
      <c r="JYU110" s="477"/>
      <c r="JYV110" s="477"/>
      <c r="JYW110" s="477"/>
      <c r="JYX110" s="477"/>
      <c r="JYY110" s="477"/>
      <c r="JYZ110" s="477"/>
      <c r="JZA110" s="477"/>
      <c r="JZB110" s="477"/>
      <c r="JZC110" s="477"/>
      <c r="JZD110" s="477"/>
      <c r="JZE110" s="477"/>
      <c r="JZF110" s="477"/>
      <c r="JZG110" s="477"/>
      <c r="JZH110" s="477"/>
      <c r="JZI110" s="477"/>
      <c r="JZJ110" s="477"/>
      <c r="JZK110" s="477"/>
      <c r="JZL110" s="477"/>
      <c r="JZM110" s="477"/>
      <c r="JZN110" s="477"/>
      <c r="JZO110" s="477"/>
      <c r="JZP110" s="477"/>
      <c r="JZQ110" s="477"/>
      <c r="JZR110" s="477"/>
      <c r="JZS110" s="477"/>
      <c r="JZT110" s="477"/>
      <c r="JZU110" s="477"/>
      <c r="JZV110" s="477"/>
      <c r="JZW110" s="477"/>
      <c r="JZX110" s="477"/>
      <c r="JZY110" s="477"/>
      <c r="JZZ110" s="477"/>
      <c r="KAA110" s="477"/>
      <c r="KAB110" s="477"/>
      <c r="KAC110" s="477"/>
      <c r="KAD110" s="477"/>
      <c r="KAE110" s="477"/>
      <c r="KAF110" s="477"/>
      <c r="KAG110" s="477"/>
      <c r="KAH110" s="477"/>
      <c r="KAI110" s="477"/>
      <c r="KAJ110" s="477"/>
      <c r="KAK110" s="477"/>
      <c r="KAL110" s="477"/>
      <c r="KAM110" s="477"/>
      <c r="KAN110" s="477"/>
      <c r="KAO110" s="477"/>
      <c r="KAP110" s="477"/>
      <c r="KAQ110" s="477"/>
      <c r="KAR110" s="477"/>
      <c r="KAS110" s="477"/>
      <c r="KAT110" s="477"/>
      <c r="KAU110" s="477"/>
      <c r="KAV110" s="477"/>
      <c r="KAW110" s="477"/>
      <c r="KAX110" s="477"/>
      <c r="KAY110" s="477"/>
      <c r="KAZ110" s="477"/>
      <c r="KBA110" s="477"/>
      <c r="KBB110" s="477"/>
      <c r="KBC110" s="477"/>
      <c r="KBD110" s="477"/>
      <c r="KBE110" s="477"/>
      <c r="KBF110" s="477"/>
      <c r="KBG110" s="477"/>
      <c r="KBH110" s="477"/>
      <c r="KBI110" s="477"/>
      <c r="KBJ110" s="477"/>
      <c r="KBK110" s="477"/>
      <c r="KBL110" s="477"/>
      <c r="KBM110" s="477"/>
      <c r="KBN110" s="477"/>
      <c r="KBO110" s="477"/>
      <c r="KBP110" s="477"/>
      <c r="KBQ110" s="477"/>
      <c r="KBR110" s="477"/>
      <c r="KBS110" s="477"/>
      <c r="KBT110" s="477"/>
      <c r="KBU110" s="477"/>
      <c r="KBV110" s="477"/>
      <c r="KBW110" s="477"/>
      <c r="KBX110" s="477"/>
      <c r="KBY110" s="477"/>
      <c r="KBZ110" s="477"/>
      <c r="KCA110" s="477"/>
      <c r="KCB110" s="477"/>
      <c r="KCC110" s="477"/>
      <c r="KCD110" s="477"/>
      <c r="KCE110" s="477"/>
      <c r="KCF110" s="477"/>
      <c r="KCG110" s="477"/>
      <c r="KCH110" s="477"/>
      <c r="KCI110" s="477"/>
      <c r="KCJ110" s="477"/>
      <c r="KCK110" s="477"/>
      <c r="KCL110" s="477"/>
      <c r="KCM110" s="477"/>
      <c r="KCN110" s="477"/>
      <c r="KCO110" s="477"/>
      <c r="KCP110" s="477"/>
      <c r="KCQ110" s="477"/>
      <c r="KCR110" s="477"/>
      <c r="KCS110" s="477"/>
      <c r="KCT110" s="477"/>
      <c r="KCU110" s="477"/>
      <c r="KCV110" s="477"/>
      <c r="KCW110" s="477"/>
      <c r="KCX110" s="477"/>
      <c r="KCY110" s="477"/>
      <c r="KCZ110" s="477"/>
      <c r="KDA110" s="477"/>
      <c r="KDB110" s="477"/>
      <c r="KDC110" s="477"/>
      <c r="KDD110" s="477"/>
      <c r="KDE110" s="477"/>
      <c r="KDF110" s="477"/>
      <c r="KDG110" s="477"/>
      <c r="KDH110" s="477"/>
      <c r="KDI110" s="477"/>
      <c r="KDJ110" s="477"/>
      <c r="KDK110" s="477"/>
      <c r="KDL110" s="477"/>
      <c r="KDM110" s="477"/>
      <c r="KDN110" s="477"/>
      <c r="KDO110" s="477"/>
      <c r="KDP110" s="477"/>
      <c r="KDQ110" s="477"/>
      <c r="KDR110" s="477"/>
      <c r="KDS110" s="477"/>
      <c r="KDT110" s="477"/>
      <c r="KDU110" s="477"/>
      <c r="KDV110" s="477"/>
      <c r="KDW110" s="477"/>
      <c r="KDX110" s="477"/>
      <c r="KDY110" s="477"/>
      <c r="KDZ110" s="477"/>
      <c r="KEA110" s="477"/>
      <c r="KEB110" s="477"/>
      <c r="KEC110" s="477"/>
      <c r="KED110" s="477"/>
      <c r="KEE110" s="477"/>
      <c r="KEF110" s="477"/>
      <c r="KEG110" s="477"/>
      <c r="KEH110" s="477"/>
      <c r="KEI110" s="477"/>
      <c r="KEJ110" s="477"/>
      <c r="KEK110" s="477"/>
      <c r="KEL110" s="477"/>
      <c r="KEM110" s="477"/>
      <c r="KEN110" s="477"/>
      <c r="KEO110" s="477"/>
      <c r="KEP110" s="477"/>
      <c r="KEQ110" s="477"/>
      <c r="KER110" s="477"/>
      <c r="KES110" s="477"/>
      <c r="KET110" s="477"/>
      <c r="KEU110" s="477"/>
      <c r="KEV110" s="477"/>
      <c r="KEW110" s="477"/>
      <c r="KEX110" s="477"/>
      <c r="KEY110" s="477"/>
      <c r="KEZ110" s="477"/>
      <c r="KFA110" s="477"/>
      <c r="KFB110" s="477"/>
      <c r="KFC110" s="477"/>
      <c r="KFD110" s="477"/>
      <c r="KFE110" s="477"/>
      <c r="KFF110" s="477"/>
      <c r="KFG110" s="477"/>
      <c r="KFH110" s="477"/>
      <c r="KFI110" s="477"/>
      <c r="KFJ110" s="477"/>
      <c r="KFK110" s="477"/>
      <c r="KFL110" s="477"/>
      <c r="KFM110" s="477"/>
      <c r="KFN110" s="477"/>
      <c r="KFO110" s="477"/>
      <c r="KFP110" s="477"/>
      <c r="KFQ110" s="477"/>
      <c r="KFR110" s="477"/>
      <c r="KFS110" s="477"/>
      <c r="KFT110" s="477"/>
      <c r="KFU110" s="477"/>
      <c r="KFV110" s="477"/>
      <c r="KFW110" s="477"/>
      <c r="KFX110" s="477"/>
      <c r="KFY110" s="477"/>
      <c r="KFZ110" s="477"/>
      <c r="KGA110" s="477"/>
      <c r="KGB110" s="477"/>
      <c r="KGC110" s="477"/>
      <c r="KGD110" s="477"/>
      <c r="KGE110" s="477"/>
      <c r="KGF110" s="477"/>
      <c r="KGG110" s="477"/>
      <c r="KGH110" s="477"/>
      <c r="KGI110" s="477"/>
      <c r="KGJ110" s="477"/>
      <c r="KGK110" s="477"/>
      <c r="KGL110" s="477"/>
      <c r="KGM110" s="477"/>
      <c r="KGN110" s="477"/>
      <c r="KGO110" s="477"/>
      <c r="KGP110" s="477"/>
      <c r="KGQ110" s="477"/>
      <c r="KGR110" s="477"/>
      <c r="KGS110" s="477"/>
      <c r="KGT110" s="477"/>
      <c r="KGU110" s="477"/>
      <c r="KGV110" s="477"/>
      <c r="KGW110" s="477"/>
      <c r="KGX110" s="477"/>
      <c r="KGY110" s="477"/>
      <c r="KGZ110" s="477"/>
      <c r="KHA110" s="477"/>
      <c r="KHB110" s="477"/>
      <c r="KHC110" s="477"/>
      <c r="KHD110" s="477"/>
      <c r="KHE110" s="477"/>
      <c r="KHF110" s="477"/>
      <c r="KHG110" s="477"/>
      <c r="KHH110" s="477"/>
      <c r="KHI110" s="477"/>
      <c r="KHJ110" s="477"/>
      <c r="KHK110" s="477"/>
      <c r="KHL110" s="477"/>
      <c r="KHM110" s="477"/>
      <c r="KHN110" s="477"/>
      <c r="KHO110" s="477"/>
      <c r="KHP110" s="477"/>
      <c r="KHQ110" s="477"/>
      <c r="KHR110" s="477"/>
      <c r="KHS110" s="477"/>
      <c r="KHT110" s="477"/>
      <c r="KHU110" s="477"/>
      <c r="KHV110" s="477"/>
      <c r="KHW110" s="477"/>
      <c r="KHX110" s="477"/>
      <c r="KHY110" s="477"/>
      <c r="KHZ110" s="477"/>
      <c r="KIA110" s="477"/>
      <c r="KIB110" s="477"/>
      <c r="KIC110" s="477"/>
      <c r="KID110" s="477"/>
      <c r="KIE110" s="477"/>
      <c r="KIF110" s="477"/>
      <c r="KIG110" s="477"/>
      <c r="KIH110" s="477"/>
      <c r="KII110" s="477"/>
      <c r="KIJ110" s="477"/>
      <c r="KIK110" s="477"/>
      <c r="KIL110" s="477"/>
      <c r="KIM110" s="477"/>
      <c r="KIN110" s="477"/>
      <c r="KIO110" s="477"/>
      <c r="KIP110" s="477"/>
      <c r="KIQ110" s="477"/>
      <c r="KIR110" s="477"/>
      <c r="KIS110" s="477"/>
      <c r="KIT110" s="477"/>
      <c r="KIU110" s="477"/>
      <c r="KIV110" s="477"/>
      <c r="KIW110" s="477"/>
      <c r="KIX110" s="477"/>
      <c r="KIY110" s="477"/>
      <c r="KIZ110" s="477"/>
      <c r="KJA110" s="477"/>
      <c r="KJB110" s="477"/>
      <c r="KJC110" s="477"/>
      <c r="KJD110" s="477"/>
      <c r="KJE110" s="477"/>
      <c r="KJF110" s="477"/>
      <c r="KJG110" s="477"/>
      <c r="KJH110" s="477"/>
      <c r="KJI110" s="477"/>
      <c r="KJJ110" s="477"/>
      <c r="KJK110" s="477"/>
      <c r="KJL110" s="477"/>
      <c r="KJM110" s="477"/>
      <c r="KJN110" s="477"/>
      <c r="KJO110" s="477"/>
      <c r="KJP110" s="477"/>
      <c r="KJQ110" s="477"/>
      <c r="KJR110" s="477"/>
      <c r="KJS110" s="477"/>
      <c r="KJT110" s="477"/>
      <c r="KJU110" s="477"/>
      <c r="KJV110" s="477"/>
      <c r="KJW110" s="477"/>
      <c r="KJX110" s="477"/>
      <c r="KJY110" s="477"/>
      <c r="KJZ110" s="477"/>
      <c r="KKA110" s="477"/>
      <c r="KKB110" s="477"/>
      <c r="KKC110" s="477"/>
      <c r="KKD110" s="477"/>
      <c r="KKE110" s="477"/>
      <c r="KKF110" s="477"/>
      <c r="KKG110" s="477"/>
      <c r="KKH110" s="477"/>
      <c r="KKI110" s="477"/>
      <c r="KKJ110" s="477"/>
      <c r="KKK110" s="477"/>
      <c r="KKL110" s="477"/>
      <c r="KKM110" s="477"/>
      <c r="KKN110" s="477"/>
      <c r="KKO110" s="477"/>
      <c r="KKP110" s="477"/>
      <c r="KKQ110" s="477"/>
      <c r="KKR110" s="477"/>
      <c r="KKS110" s="477"/>
      <c r="KKT110" s="477"/>
      <c r="KKU110" s="477"/>
      <c r="KKV110" s="477"/>
      <c r="KKW110" s="477"/>
      <c r="KKX110" s="477"/>
      <c r="KKY110" s="477"/>
      <c r="KKZ110" s="477"/>
      <c r="KLA110" s="477"/>
      <c r="KLB110" s="477"/>
      <c r="KLC110" s="477"/>
      <c r="KLD110" s="477"/>
      <c r="KLE110" s="477"/>
      <c r="KLF110" s="477"/>
      <c r="KLG110" s="477"/>
      <c r="KLH110" s="477"/>
      <c r="KLI110" s="477"/>
      <c r="KLJ110" s="477"/>
      <c r="KLK110" s="477"/>
      <c r="KLL110" s="477"/>
      <c r="KLM110" s="477"/>
      <c r="KLN110" s="477"/>
      <c r="KLO110" s="477"/>
      <c r="KLP110" s="477"/>
      <c r="KLQ110" s="477"/>
      <c r="KLR110" s="477"/>
      <c r="KLS110" s="477"/>
      <c r="KLT110" s="477"/>
      <c r="KLU110" s="477"/>
      <c r="KLV110" s="477"/>
      <c r="KLW110" s="477"/>
      <c r="KLX110" s="477"/>
      <c r="KLY110" s="477"/>
      <c r="KLZ110" s="477"/>
      <c r="KMA110" s="477"/>
      <c r="KMB110" s="477"/>
      <c r="KMC110" s="477"/>
      <c r="KMD110" s="477"/>
      <c r="KME110" s="477"/>
      <c r="KMF110" s="477"/>
      <c r="KMG110" s="477"/>
      <c r="KMH110" s="477"/>
      <c r="KMI110" s="477"/>
      <c r="KMJ110" s="477"/>
      <c r="KMK110" s="477"/>
      <c r="KML110" s="477"/>
      <c r="KMM110" s="477"/>
      <c r="KMN110" s="477"/>
      <c r="KMO110" s="477"/>
      <c r="KMP110" s="477"/>
      <c r="KMQ110" s="477"/>
      <c r="KMR110" s="477"/>
      <c r="KMS110" s="477"/>
      <c r="KMT110" s="477"/>
      <c r="KMU110" s="477"/>
      <c r="KMV110" s="477"/>
      <c r="KMW110" s="477"/>
      <c r="KMX110" s="477"/>
      <c r="KMY110" s="477"/>
      <c r="KMZ110" s="477"/>
      <c r="KNA110" s="477"/>
      <c r="KNB110" s="477"/>
      <c r="KNC110" s="477"/>
      <c r="KND110" s="477"/>
      <c r="KNE110" s="477"/>
      <c r="KNF110" s="477"/>
      <c r="KNG110" s="477"/>
      <c r="KNH110" s="477"/>
      <c r="KNI110" s="477"/>
      <c r="KNJ110" s="477"/>
      <c r="KNK110" s="477"/>
      <c r="KNL110" s="477"/>
      <c r="KNM110" s="477"/>
      <c r="KNN110" s="477"/>
      <c r="KNO110" s="477"/>
      <c r="KNP110" s="477"/>
      <c r="KNQ110" s="477"/>
      <c r="KNR110" s="477"/>
      <c r="KNS110" s="477"/>
      <c r="KNT110" s="477"/>
      <c r="KNU110" s="477"/>
      <c r="KNV110" s="477"/>
      <c r="KNW110" s="477"/>
      <c r="KNX110" s="477"/>
      <c r="KNY110" s="477"/>
      <c r="KNZ110" s="477"/>
      <c r="KOA110" s="477"/>
      <c r="KOB110" s="477"/>
      <c r="KOC110" s="477"/>
      <c r="KOD110" s="477"/>
      <c r="KOE110" s="477"/>
      <c r="KOF110" s="477"/>
      <c r="KOG110" s="477"/>
      <c r="KOH110" s="477"/>
      <c r="KOI110" s="477"/>
      <c r="KOJ110" s="477"/>
      <c r="KOK110" s="477"/>
      <c r="KOL110" s="477"/>
      <c r="KOM110" s="477"/>
      <c r="KON110" s="477"/>
      <c r="KOO110" s="477"/>
      <c r="KOP110" s="477"/>
      <c r="KOQ110" s="477"/>
      <c r="KOR110" s="477"/>
      <c r="KOS110" s="477"/>
      <c r="KOT110" s="477"/>
      <c r="KOU110" s="477"/>
      <c r="KOV110" s="477"/>
      <c r="KOW110" s="477"/>
      <c r="KOX110" s="477"/>
      <c r="KOY110" s="477"/>
      <c r="KOZ110" s="477"/>
      <c r="KPA110" s="477"/>
      <c r="KPB110" s="477"/>
      <c r="KPC110" s="477"/>
      <c r="KPD110" s="477"/>
      <c r="KPE110" s="477"/>
      <c r="KPF110" s="477"/>
      <c r="KPG110" s="477"/>
      <c r="KPH110" s="477"/>
      <c r="KPI110" s="477"/>
      <c r="KPJ110" s="477"/>
      <c r="KPK110" s="477"/>
      <c r="KPL110" s="477"/>
      <c r="KPM110" s="477"/>
      <c r="KPN110" s="477"/>
      <c r="KPO110" s="477"/>
      <c r="KPP110" s="477"/>
      <c r="KPQ110" s="477"/>
      <c r="KPR110" s="477"/>
      <c r="KPS110" s="477"/>
      <c r="KPT110" s="477"/>
      <c r="KPU110" s="477"/>
      <c r="KPV110" s="477"/>
      <c r="KPW110" s="477"/>
      <c r="KPX110" s="477"/>
      <c r="KPY110" s="477"/>
      <c r="KPZ110" s="477"/>
      <c r="KQA110" s="477"/>
      <c r="KQB110" s="477"/>
      <c r="KQC110" s="477"/>
      <c r="KQD110" s="477"/>
      <c r="KQE110" s="477"/>
      <c r="KQF110" s="477"/>
      <c r="KQG110" s="477"/>
      <c r="KQH110" s="477"/>
      <c r="KQI110" s="477"/>
      <c r="KQJ110" s="477"/>
      <c r="KQK110" s="477"/>
      <c r="KQL110" s="477"/>
      <c r="KQM110" s="477"/>
      <c r="KQN110" s="477"/>
      <c r="KQO110" s="477"/>
      <c r="KQP110" s="477"/>
      <c r="KQQ110" s="477"/>
      <c r="KQR110" s="477"/>
      <c r="KQS110" s="477"/>
      <c r="KQT110" s="477"/>
      <c r="KQU110" s="477"/>
      <c r="KQV110" s="477"/>
      <c r="KQW110" s="477"/>
      <c r="KQX110" s="477"/>
      <c r="KQY110" s="477"/>
      <c r="KQZ110" s="477"/>
      <c r="KRA110" s="477"/>
      <c r="KRB110" s="477"/>
      <c r="KRC110" s="477"/>
      <c r="KRD110" s="477"/>
      <c r="KRE110" s="477"/>
      <c r="KRF110" s="477"/>
      <c r="KRG110" s="477"/>
      <c r="KRH110" s="477"/>
      <c r="KRI110" s="477"/>
      <c r="KRJ110" s="477"/>
      <c r="KRK110" s="477"/>
      <c r="KRL110" s="477"/>
      <c r="KRM110" s="477"/>
      <c r="KRN110" s="477"/>
      <c r="KRO110" s="477"/>
      <c r="KRP110" s="477"/>
      <c r="KRQ110" s="477"/>
      <c r="KRR110" s="477"/>
      <c r="KRS110" s="477"/>
      <c r="KRT110" s="477"/>
      <c r="KRU110" s="477"/>
      <c r="KRV110" s="477"/>
      <c r="KRW110" s="477"/>
      <c r="KRX110" s="477"/>
      <c r="KRY110" s="477"/>
      <c r="KRZ110" s="477"/>
      <c r="KSA110" s="477"/>
      <c r="KSB110" s="477"/>
      <c r="KSC110" s="477"/>
      <c r="KSD110" s="477"/>
      <c r="KSE110" s="477"/>
      <c r="KSF110" s="477"/>
      <c r="KSG110" s="477"/>
      <c r="KSH110" s="477"/>
      <c r="KSI110" s="477"/>
      <c r="KSJ110" s="477"/>
      <c r="KSK110" s="477"/>
      <c r="KSL110" s="477"/>
      <c r="KSM110" s="477"/>
      <c r="KSN110" s="477"/>
      <c r="KSO110" s="477"/>
      <c r="KSP110" s="477"/>
      <c r="KSQ110" s="477"/>
      <c r="KSR110" s="477"/>
      <c r="KSS110" s="477"/>
      <c r="KST110" s="477"/>
      <c r="KSU110" s="477"/>
      <c r="KSV110" s="477"/>
      <c r="KSW110" s="477"/>
      <c r="KSX110" s="477"/>
      <c r="KSY110" s="477"/>
      <c r="KSZ110" s="477"/>
      <c r="KTA110" s="477"/>
      <c r="KTB110" s="477"/>
      <c r="KTC110" s="477"/>
      <c r="KTD110" s="477"/>
      <c r="KTE110" s="477"/>
      <c r="KTF110" s="477"/>
      <c r="KTG110" s="477"/>
      <c r="KTH110" s="477"/>
      <c r="KTI110" s="477"/>
      <c r="KTJ110" s="477"/>
      <c r="KTK110" s="477"/>
      <c r="KTL110" s="477"/>
      <c r="KTM110" s="477"/>
      <c r="KTN110" s="477"/>
      <c r="KTO110" s="477"/>
      <c r="KTP110" s="477"/>
      <c r="KTQ110" s="477"/>
      <c r="KTR110" s="477"/>
      <c r="KTS110" s="477"/>
      <c r="KTT110" s="477"/>
      <c r="KTU110" s="477"/>
      <c r="KTV110" s="477"/>
      <c r="KTW110" s="477"/>
      <c r="KTX110" s="477"/>
      <c r="KTY110" s="477"/>
      <c r="KTZ110" s="477"/>
      <c r="KUA110" s="477"/>
      <c r="KUB110" s="477"/>
      <c r="KUC110" s="477"/>
      <c r="KUD110" s="477"/>
      <c r="KUE110" s="477"/>
      <c r="KUF110" s="477"/>
      <c r="KUG110" s="477"/>
      <c r="KUH110" s="477"/>
      <c r="KUI110" s="477"/>
      <c r="KUJ110" s="477"/>
      <c r="KUK110" s="477"/>
      <c r="KUL110" s="477"/>
      <c r="KUM110" s="477"/>
      <c r="KUN110" s="477"/>
      <c r="KUO110" s="477"/>
      <c r="KUP110" s="477"/>
      <c r="KUQ110" s="477"/>
      <c r="KUR110" s="477"/>
      <c r="KUS110" s="477"/>
      <c r="KUT110" s="477"/>
      <c r="KUU110" s="477"/>
      <c r="KUV110" s="477"/>
      <c r="KUW110" s="477"/>
      <c r="KUX110" s="477"/>
      <c r="KUY110" s="477"/>
      <c r="KUZ110" s="477"/>
      <c r="KVA110" s="477"/>
      <c r="KVB110" s="477"/>
      <c r="KVC110" s="477"/>
      <c r="KVD110" s="477"/>
      <c r="KVE110" s="477"/>
      <c r="KVF110" s="477"/>
      <c r="KVG110" s="477"/>
      <c r="KVH110" s="477"/>
      <c r="KVI110" s="477"/>
      <c r="KVJ110" s="477"/>
      <c r="KVK110" s="477"/>
      <c r="KVL110" s="477"/>
      <c r="KVM110" s="477"/>
      <c r="KVN110" s="477"/>
      <c r="KVO110" s="477"/>
      <c r="KVP110" s="477"/>
      <c r="KVQ110" s="477"/>
      <c r="KVR110" s="477"/>
      <c r="KVS110" s="477"/>
      <c r="KVT110" s="477"/>
      <c r="KVU110" s="477"/>
      <c r="KVV110" s="477"/>
      <c r="KVW110" s="477"/>
      <c r="KVX110" s="477"/>
      <c r="KVY110" s="477"/>
      <c r="KVZ110" s="477"/>
      <c r="KWA110" s="477"/>
      <c r="KWB110" s="477"/>
      <c r="KWC110" s="477"/>
      <c r="KWD110" s="477"/>
      <c r="KWE110" s="477"/>
      <c r="KWF110" s="477"/>
      <c r="KWG110" s="477"/>
      <c r="KWH110" s="477"/>
      <c r="KWI110" s="477"/>
      <c r="KWJ110" s="477"/>
      <c r="KWK110" s="477"/>
      <c r="KWL110" s="477"/>
      <c r="KWM110" s="477"/>
      <c r="KWN110" s="477"/>
      <c r="KWO110" s="477"/>
      <c r="KWP110" s="477"/>
      <c r="KWQ110" s="477"/>
      <c r="KWR110" s="477"/>
      <c r="KWS110" s="477"/>
      <c r="KWT110" s="477"/>
      <c r="KWU110" s="477"/>
      <c r="KWV110" s="477"/>
      <c r="KWW110" s="477"/>
      <c r="KWX110" s="477"/>
      <c r="KWY110" s="477"/>
      <c r="KWZ110" s="477"/>
      <c r="KXA110" s="477"/>
      <c r="KXB110" s="477"/>
      <c r="KXC110" s="477"/>
      <c r="KXD110" s="477"/>
      <c r="KXE110" s="477"/>
      <c r="KXF110" s="477"/>
      <c r="KXG110" s="477"/>
      <c r="KXH110" s="477"/>
      <c r="KXI110" s="477"/>
      <c r="KXJ110" s="477"/>
      <c r="KXK110" s="477"/>
      <c r="KXL110" s="477"/>
      <c r="KXM110" s="477"/>
      <c r="KXN110" s="477"/>
      <c r="KXO110" s="477"/>
      <c r="KXP110" s="477"/>
      <c r="KXQ110" s="477"/>
      <c r="KXR110" s="477"/>
      <c r="KXS110" s="477"/>
      <c r="KXT110" s="477"/>
      <c r="KXU110" s="477"/>
      <c r="KXV110" s="477"/>
      <c r="KXW110" s="477"/>
      <c r="KXX110" s="477"/>
      <c r="KXY110" s="477"/>
      <c r="KXZ110" s="477"/>
      <c r="KYA110" s="477"/>
      <c r="KYB110" s="477"/>
      <c r="KYC110" s="477"/>
      <c r="KYD110" s="477"/>
      <c r="KYE110" s="477"/>
      <c r="KYF110" s="477"/>
      <c r="KYG110" s="477"/>
      <c r="KYH110" s="477"/>
      <c r="KYI110" s="477"/>
      <c r="KYJ110" s="477"/>
      <c r="KYK110" s="477"/>
      <c r="KYL110" s="477"/>
      <c r="KYM110" s="477"/>
      <c r="KYN110" s="477"/>
      <c r="KYO110" s="477"/>
      <c r="KYP110" s="477"/>
      <c r="KYQ110" s="477"/>
      <c r="KYR110" s="477"/>
      <c r="KYS110" s="477"/>
      <c r="KYT110" s="477"/>
      <c r="KYU110" s="477"/>
      <c r="KYV110" s="477"/>
      <c r="KYW110" s="477"/>
      <c r="KYX110" s="477"/>
      <c r="KYY110" s="477"/>
      <c r="KYZ110" s="477"/>
      <c r="KZA110" s="477"/>
      <c r="KZB110" s="477"/>
      <c r="KZC110" s="477"/>
      <c r="KZD110" s="477"/>
      <c r="KZE110" s="477"/>
      <c r="KZF110" s="477"/>
      <c r="KZG110" s="477"/>
      <c r="KZH110" s="477"/>
      <c r="KZI110" s="477"/>
      <c r="KZJ110" s="477"/>
      <c r="KZK110" s="477"/>
      <c r="KZL110" s="477"/>
      <c r="KZM110" s="477"/>
      <c r="KZN110" s="477"/>
      <c r="KZO110" s="477"/>
      <c r="KZP110" s="477"/>
      <c r="KZQ110" s="477"/>
      <c r="KZR110" s="477"/>
      <c r="KZS110" s="477"/>
      <c r="KZT110" s="477"/>
      <c r="KZU110" s="477"/>
      <c r="KZV110" s="477"/>
      <c r="KZW110" s="477"/>
      <c r="KZX110" s="477"/>
      <c r="KZY110" s="477"/>
      <c r="KZZ110" s="477"/>
      <c r="LAA110" s="477"/>
      <c r="LAB110" s="477"/>
      <c r="LAC110" s="477"/>
      <c r="LAD110" s="477"/>
      <c r="LAE110" s="477"/>
      <c r="LAF110" s="477"/>
      <c r="LAG110" s="477"/>
      <c r="LAH110" s="477"/>
      <c r="LAI110" s="477"/>
      <c r="LAJ110" s="477"/>
      <c r="LAK110" s="477"/>
      <c r="LAL110" s="477"/>
      <c r="LAM110" s="477"/>
      <c r="LAN110" s="477"/>
      <c r="LAO110" s="477"/>
      <c r="LAP110" s="477"/>
      <c r="LAQ110" s="477"/>
      <c r="LAR110" s="477"/>
      <c r="LAS110" s="477"/>
      <c r="LAT110" s="477"/>
      <c r="LAU110" s="477"/>
      <c r="LAV110" s="477"/>
      <c r="LAW110" s="477"/>
      <c r="LAX110" s="477"/>
      <c r="LAY110" s="477"/>
      <c r="LAZ110" s="477"/>
      <c r="LBA110" s="477"/>
      <c r="LBB110" s="477"/>
      <c r="LBC110" s="477"/>
      <c r="LBD110" s="477"/>
      <c r="LBE110" s="477"/>
      <c r="LBF110" s="477"/>
      <c r="LBG110" s="477"/>
      <c r="LBH110" s="477"/>
      <c r="LBI110" s="477"/>
      <c r="LBJ110" s="477"/>
      <c r="LBK110" s="477"/>
      <c r="LBL110" s="477"/>
      <c r="LBM110" s="477"/>
      <c r="LBN110" s="477"/>
      <c r="LBO110" s="477"/>
      <c r="LBP110" s="477"/>
      <c r="LBQ110" s="477"/>
      <c r="LBR110" s="477"/>
      <c r="LBS110" s="477"/>
      <c r="LBT110" s="477"/>
      <c r="LBU110" s="477"/>
      <c r="LBV110" s="477"/>
      <c r="LBW110" s="477"/>
      <c r="LBX110" s="477"/>
      <c r="LBY110" s="477"/>
      <c r="LBZ110" s="477"/>
      <c r="LCA110" s="477"/>
      <c r="LCB110" s="477"/>
      <c r="LCC110" s="477"/>
      <c r="LCD110" s="477"/>
      <c r="LCE110" s="477"/>
      <c r="LCF110" s="477"/>
      <c r="LCG110" s="477"/>
      <c r="LCH110" s="477"/>
      <c r="LCI110" s="477"/>
      <c r="LCJ110" s="477"/>
      <c r="LCK110" s="477"/>
      <c r="LCL110" s="477"/>
      <c r="LCM110" s="477"/>
      <c r="LCN110" s="477"/>
      <c r="LCO110" s="477"/>
      <c r="LCP110" s="477"/>
      <c r="LCQ110" s="477"/>
      <c r="LCR110" s="477"/>
      <c r="LCS110" s="477"/>
      <c r="LCT110" s="477"/>
      <c r="LCU110" s="477"/>
      <c r="LCV110" s="477"/>
      <c r="LCW110" s="477"/>
      <c r="LCX110" s="477"/>
      <c r="LCY110" s="477"/>
      <c r="LCZ110" s="477"/>
      <c r="LDA110" s="477"/>
      <c r="LDB110" s="477"/>
      <c r="LDC110" s="477"/>
      <c r="LDD110" s="477"/>
      <c r="LDE110" s="477"/>
      <c r="LDF110" s="477"/>
      <c r="LDG110" s="477"/>
      <c r="LDH110" s="477"/>
      <c r="LDI110" s="477"/>
      <c r="LDJ110" s="477"/>
      <c r="LDK110" s="477"/>
      <c r="LDL110" s="477"/>
      <c r="LDM110" s="477"/>
      <c r="LDN110" s="477"/>
      <c r="LDO110" s="477"/>
      <c r="LDP110" s="477"/>
      <c r="LDQ110" s="477"/>
      <c r="LDR110" s="477"/>
      <c r="LDS110" s="477"/>
      <c r="LDT110" s="477"/>
      <c r="LDU110" s="477"/>
      <c r="LDV110" s="477"/>
      <c r="LDW110" s="477"/>
      <c r="LDX110" s="477"/>
      <c r="LDY110" s="477"/>
      <c r="LDZ110" s="477"/>
      <c r="LEA110" s="477"/>
      <c r="LEB110" s="477"/>
      <c r="LEC110" s="477"/>
      <c r="LED110" s="477"/>
      <c r="LEE110" s="477"/>
      <c r="LEF110" s="477"/>
      <c r="LEG110" s="477"/>
      <c r="LEH110" s="477"/>
      <c r="LEI110" s="477"/>
      <c r="LEJ110" s="477"/>
      <c r="LEK110" s="477"/>
      <c r="LEL110" s="477"/>
      <c r="LEM110" s="477"/>
      <c r="LEN110" s="477"/>
      <c r="LEO110" s="477"/>
      <c r="LEP110" s="477"/>
      <c r="LEQ110" s="477"/>
      <c r="LER110" s="477"/>
      <c r="LES110" s="477"/>
      <c r="LET110" s="477"/>
      <c r="LEU110" s="477"/>
      <c r="LEV110" s="477"/>
      <c r="LEW110" s="477"/>
      <c r="LEX110" s="477"/>
      <c r="LEY110" s="477"/>
      <c r="LEZ110" s="477"/>
      <c r="LFA110" s="477"/>
      <c r="LFB110" s="477"/>
      <c r="LFC110" s="477"/>
      <c r="LFD110" s="477"/>
      <c r="LFE110" s="477"/>
      <c r="LFF110" s="477"/>
      <c r="LFG110" s="477"/>
      <c r="LFH110" s="477"/>
      <c r="LFI110" s="477"/>
      <c r="LFJ110" s="477"/>
      <c r="LFK110" s="477"/>
      <c r="LFL110" s="477"/>
      <c r="LFM110" s="477"/>
      <c r="LFN110" s="477"/>
      <c r="LFO110" s="477"/>
      <c r="LFP110" s="477"/>
      <c r="LFQ110" s="477"/>
      <c r="LFR110" s="477"/>
      <c r="LFS110" s="477"/>
      <c r="LFT110" s="477"/>
      <c r="LFU110" s="477"/>
      <c r="LFV110" s="477"/>
      <c r="LFW110" s="477"/>
      <c r="LFX110" s="477"/>
      <c r="LFY110" s="477"/>
      <c r="LFZ110" s="477"/>
      <c r="LGA110" s="477"/>
      <c r="LGB110" s="477"/>
      <c r="LGC110" s="477"/>
      <c r="LGD110" s="477"/>
      <c r="LGE110" s="477"/>
      <c r="LGF110" s="477"/>
      <c r="LGG110" s="477"/>
      <c r="LGH110" s="477"/>
      <c r="LGI110" s="477"/>
      <c r="LGJ110" s="477"/>
      <c r="LGK110" s="477"/>
      <c r="LGL110" s="477"/>
      <c r="LGM110" s="477"/>
      <c r="LGN110" s="477"/>
      <c r="LGO110" s="477"/>
      <c r="LGP110" s="477"/>
      <c r="LGQ110" s="477"/>
      <c r="LGR110" s="477"/>
      <c r="LGS110" s="477"/>
      <c r="LGT110" s="477"/>
      <c r="LGU110" s="477"/>
      <c r="LGV110" s="477"/>
      <c r="LGW110" s="477"/>
      <c r="LGX110" s="477"/>
      <c r="LGY110" s="477"/>
      <c r="LGZ110" s="477"/>
      <c r="LHA110" s="477"/>
      <c r="LHB110" s="477"/>
      <c r="LHC110" s="477"/>
      <c r="LHD110" s="477"/>
      <c r="LHE110" s="477"/>
      <c r="LHF110" s="477"/>
      <c r="LHG110" s="477"/>
      <c r="LHH110" s="477"/>
      <c r="LHI110" s="477"/>
      <c r="LHJ110" s="477"/>
      <c r="LHK110" s="477"/>
      <c r="LHL110" s="477"/>
      <c r="LHM110" s="477"/>
      <c r="LHN110" s="477"/>
      <c r="LHO110" s="477"/>
      <c r="LHP110" s="477"/>
      <c r="LHQ110" s="477"/>
      <c r="LHR110" s="477"/>
      <c r="LHS110" s="477"/>
      <c r="LHT110" s="477"/>
      <c r="LHU110" s="477"/>
      <c r="LHV110" s="477"/>
      <c r="LHW110" s="477"/>
      <c r="LHX110" s="477"/>
      <c r="LHY110" s="477"/>
      <c r="LHZ110" s="477"/>
      <c r="LIA110" s="477"/>
      <c r="LIB110" s="477"/>
      <c r="LIC110" s="477"/>
      <c r="LID110" s="477"/>
      <c r="LIE110" s="477"/>
      <c r="LIF110" s="477"/>
      <c r="LIG110" s="477"/>
      <c r="LIH110" s="477"/>
      <c r="LII110" s="477"/>
      <c r="LIJ110" s="477"/>
      <c r="LIK110" s="477"/>
      <c r="LIL110" s="477"/>
      <c r="LIM110" s="477"/>
      <c r="LIN110" s="477"/>
      <c r="LIO110" s="477"/>
      <c r="LIP110" s="477"/>
      <c r="LIQ110" s="477"/>
      <c r="LIR110" s="477"/>
      <c r="LIS110" s="477"/>
      <c r="LIT110" s="477"/>
      <c r="LIU110" s="477"/>
      <c r="LIV110" s="477"/>
      <c r="LIW110" s="477"/>
      <c r="LIX110" s="477"/>
      <c r="LIY110" s="477"/>
      <c r="LIZ110" s="477"/>
      <c r="LJA110" s="477"/>
      <c r="LJB110" s="477"/>
      <c r="LJC110" s="477"/>
      <c r="LJD110" s="477"/>
      <c r="LJE110" s="477"/>
      <c r="LJF110" s="477"/>
      <c r="LJG110" s="477"/>
      <c r="LJH110" s="477"/>
      <c r="LJI110" s="477"/>
      <c r="LJJ110" s="477"/>
      <c r="LJK110" s="477"/>
      <c r="LJL110" s="477"/>
      <c r="LJM110" s="477"/>
      <c r="LJN110" s="477"/>
      <c r="LJO110" s="477"/>
      <c r="LJP110" s="477"/>
      <c r="LJQ110" s="477"/>
      <c r="LJR110" s="477"/>
      <c r="LJS110" s="477"/>
      <c r="LJT110" s="477"/>
      <c r="LJU110" s="477"/>
      <c r="LJV110" s="477"/>
      <c r="LJW110" s="477"/>
      <c r="LJX110" s="477"/>
      <c r="LJY110" s="477"/>
      <c r="LJZ110" s="477"/>
      <c r="LKA110" s="477"/>
      <c r="LKB110" s="477"/>
      <c r="LKC110" s="477"/>
      <c r="LKD110" s="477"/>
      <c r="LKE110" s="477"/>
      <c r="LKF110" s="477"/>
      <c r="LKG110" s="477"/>
      <c r="LKH110" s="477"/>
      <c r="LKI110" s="477"/>
      <c r="LKJ110" s="477"/>
      <c r="LKK110" s="477"/>
      <c r="LKL110" s="477"/>
      <c r="LKM110" s="477"/>
      <c r="LKN110" s="477"/>
      <c r="LKO110" s="477"/>
      <c r="LKP110" s="477"/>
      <c r="LKQ110" s="477"/>
      <c r="LKR110" s="477"/>
      <c r="LKS110" s="477"/>
      <c r="LKT110" s="477"/>
      <c r="LKU110" s="477"/>
      <c r="LKV110" s="477"/>
      <c r="LKW110" s="477"/>
      <c r="LKX110" s="477"/>
      <c r="LKY110" s="477"/>
      <c r="LKZ110" s="477"/>
      <c r="LLA110" s="477"/>
      <c r="LLB110" s="477"/>
      <c r="LLC110" s="477"/>
      <c r="LLD110" s="477"/>
      <c r="LLE110" s="477"/>
      <c r="LLF110" s="477"/>
      <c r="LLG110" s="477"/>
      <c r="LLH110" s="477"/>
      <c r="LLI110" s="477"/>
      <c r="LLJ110" s="477"/>
      <c r="LLK110" s="477"/>
      <c r="LLL110" s="477"/>
      <c r="LLM110" s="477"/>
      <c r="LLN110" s="477"/>
      <c r="LLO110" s="477"/>
      <c r="LLP110" s="477"/>
      <c r="LLQ110" s="477"/>
      <c r="LLR110" s="477"/>
      <c r="LLS110" s="477"/>
      <c r="LLT110" s="477"/>
      <c r="LLU110" s="477"/>
      <c r="LLV110" s="477"/>
      <c r="LLW110" s="477"/>
      <c r="LLX110" s="477"/>
      <c r="LLY110" s="477"/>
      <c r="LLZ110" s="477"/>
      <c r="LMA110" s="477"/>
      <c r="LMB110" s="477"/>
      <c r="LMC110" s="477"/>
      <c r="LMD110" s="477"/>
      <c r="LME110" s="477"/>
      <c r="LMF110" s="477"/>
      <c r="LMG110" s="477"/>
      <c r="LMH110" s="477"/>
      <c r="LMI110" s="477"/>
      <c r="LMJ110" s="477"/>
      <c r="LMK110" s="477"/>
      <c r="LML110" s="477"/>
      <c r="LMM110" s="477"/>
      <c r="LMN110" s="477"/>
      <c r="LMO110" s="477"/>
      <c r="LMP110" s="477"/>
      <c r="LMQ110" s="477"/>
      <c r="LMR110" s="477"/>
      <c r="LMS110" s="477"/>
      <c r="LMT110" s="477"/>
      <c r="LMU110" s="477"/>
      <c r="LMV110" s="477"/>
      <c r="LMW110" s="477"/>
      <c r="LMX110" s="477"/>
      <c r="LMY110" s="477"/>
      <c r="LMZ110" s="477"/>
      <c r="LNA110" s="477"/>
      <c r="LNB110" s="477"/>
      <c r="LNC110" s="477"/>
      <c r="LND110" s="477"/>
      <c r="LNE110" s="477"/>
      <c r="LNF110" s="477"/>
      <c r="LNG110" s="477"/>
      <c r="LNH110" s="477"/>
      <c r="LNI110" s="477"/>
      <c r="LNJ110" s="477"/>
      <c r="LNK110" s="477"/>
      <c r="LNL110" s="477"/>
      <c r="LNM110" s="477"/>
      <c r="LNN110" s="477"/>
      <c r="LNO110" s="477"/>
      <c r="LNP110" s="477"/>
      <c r="LNQ110" s="477"/>
      <c r="LNR110" s="477"/>
      <c r="LNS110" s="477"/>
      <c r="LNT110" s="477"/>
      <c r="LNU110" s="477"/>
      <c r="LNV110" s="477"/>
      <c r="LNW110" s="477"/>
      <c r="LNX110" s="477"/>
      <c r="LNY110" s="477"/>
      <c r="LNZ110" s="477"/>
      <c r="LOA110" s="477"/>
      <c r="LOB110" s="477"/>
      <c r="LOC110" s="477"/>
      <c r="LOD110" s="477"/>
      <c r="LOE110" s="477"/>
      <c r="LOF110" s="477"/>
      <c r="LOG110" s="477"/>
      <c r="LOH110" s="477"/>
      <c r="LOI110" s="477"/>
      <c r="LOJ110" s="477"/>
      <c r="LOK110" s="477"/>
      <c r="LOL110" s="477"/>
      <c r="LOM110" s="477"/>
      <c r="LON110" s="477"/>
      <c r="LOO110" s="477"/>
      <c r="LOP110" s="477"/>
      <c r="LOQ110" s="477"/>
      <c r="LOR110" s="477"/>
      <c r="LOS110" s="477"/>
      <c r="LOT110" s="477"/>
      <c r="LOU110" s="477"/>
      <c r="LOV110" s="477"/>
      <c r="LOW110" s="477"/>
      <c r="LOX110" s="477"/>
      <c r="LOY110" s="477"/>
      <c r="LOZ110" s="477"/>
      <c r="LPA110" s="477"/>
      <c r="LPB110" s="477"/>
      <c r="LPC110" s="477"/>
      <c r="LPD110" s="477"/>
      <c r="LPE110" s="477"/>
      <c r="LPF110" s="477"/>
      <c r="LPG110" s="477"/>
      <c r="LPH110" s="477"/>
      <c r="LPI110" s="477"/>
      <c r="LPJ110" s="477"/>
      <c r="LPK110" s="477"/>
      <c r="LPL110" s="477"/>
      <c r="LPM110" s="477"/>
      <c r="LPN110" s="477"/>
      <c r="LPO110" s="477"/>
      <c r="LPP110" s="477"/>
      <c r="LPQ110" s="477"/>
      <c r="LPR110" s="477"/>
      <c r="LPS110" s="477"/>
      <c r="LPT110" s="477"/>
      <c r="LPU110" s="477"/>
      <c r="LPV110" s="477"/>
      <c r="LPW110" s="477"/>
      <c r="LPX110" s="477"/>
      <c r="LPY110" s="477"/>
      <c r="LPZ110" s="477"/>
      <c r="LQA110" s="477"/>
      <c r="LQB110" s="477"/>
      <c r="LQC110" s="477"/>
      <c r="LQD110" s="477"/>
      <c r="LQE110" s="477"/>
      <c r="LQF110" s="477"/>
      <c r="LQG110" s="477"/>
      <c r="LQH110" s="477"/>
      <c r="LQI110" s="477"/>
      <c r="LQJ110" s="477"/>
      <c r="LQK110" s="477"/>
      <c r="LQL110" s="477"/>
      <c r="LQM110" s="477"/>
      <c r="LQN110" s="477"/>
      <c r="LQO110" s="477"/>
      <c r="LQP110" s="477"/>
      <c r="LQQ110" s="477"/>
      <c r="LQR110" s="477"/>
      <c r="LQS110" s="477"/>
      <c r="LQT110" s="477"/>
      <c r="LQU110" s="477"/>
      <c r="LQV110" s="477"/>
      <c r="LQW110" s="477"/>
      <c r="LQX110" s="477"/>
      <c r="LQY110" s="477"/>
      <c r="LQZ110" s="477"/>
      <c r="LRA110" s="477"/>
      <c r="LRB110" s="477"/>
      <c r="LRC110" s="477"/>
      <c r="LRD110" s="477"/>
      <c r="LRE110" s="477"/>
      <c r="LRF110" s="477"/>
      <c r="LRG110" s="477"/>
      <c r="LRH110" s="477"/>
      <c r="LRI110" s="477"/>
      <c r="LRJ110" s="477"/>
      <c r="LRK110" s="477"/>
      <c r="LRL110" s="477"/>
      <c r="LRM110" s="477"/>
      <c r="LRN110" s="477"/>
      <c r="LRO110" s="477"/>
      <c r="LRP110" s="477"/>
      <c r="LRQ110" s="477"/>
      <c r="LRR110" s="477"/>
      <c r="LRS110" s="477"/>
      <c r="LRT110" s="477"/>
      <c r="LRU110" s="477"/>
      <c r="LRV110" s="477"/>
      <c r="LRW110" s="477"/>
      <c r="LRX110" s="477"/>
      <c r="LRY110" s="477"/>
      <c r="LRZ110" s="477"/>
      <c r="LSA110" s="477"/>
      <c r="LSB110" s="477"/>
      <c r="LSC110" s="477"/>
      <c r="LSD110" s="477"/>
      <c r="LSE110" s="477"/>
      <c r="LSF110" s="477"/>
      <c r="LSG110" s="477"/>
      <c r="LSH110" s="477"/>
      <c r="LSI110" s="477"/>
      <c r="LSJ110" s="477"/>
      <c r="LSK110" s="477"/>
      <c r="LSL110" s="477"/>
      <c r="LSM110" s="477"/>
      <c r="LSN110" s="477"/>
      <c r="LSO110" s="477"/>
      <c r="LSP110" s="477"/>
      <c r="LSQ110" s="477"/>
      <c r="LSR110" s="477"/>
      <c r="LSS110" s="477"/>
      <c r="LST110" s="477"/>
      <c r="LSU110" s="477"/>
      <c r="LSV110" s="477"/>
      <c r="LSW110" s="477"/>
      <c r="LSX110" s="477"/>
      <c r="LSY110" s="477"/>
      <c r="LSZ110" s="477"/>
      <c r="LTA110" s="477"/>
      <c r="LTB110" s="477"/>
      <c r="LTC110" s="477"/>
      <c r="LTD110" s="477"/>
      <c r="LTE110" s="477"/>
      <c r="LTF110" s="477"/>
      <c r="LTG110" s="477"/>
      <c r="LTH110" s="477"/>
      <c r="LTI110" s="477"/>
      <c r="LTJ110" s="477"/>
      <c r="LTK110" s="477"/>
      <c r="LTL110" s="477"/>
      <c r="LTM110" s="477"/>
      <c r="LTN110" s="477"/>
      <c r="LTO110" s="477"/>
      <c r="LTP110" s="477"/>
      <c r="LTQ110" s="477"/>
      <c r="LTR110" s="477"/>
      <c r="LTS110" s="477"/>
      <c r="LTT110" s="477"/>
      <c r="LTU110" s="477"/>
      <c r="LTV110" s="477"/>
      <c r="LTW110" s="477"/>
      <c r="LTX110" s="477"/>
      <c r="LTY110" s="477"/>
      <c r="LTZ110" s="477"/>
      <c r="LUA110" s="477"/>
      <c r="LUB110" s="477"/>
      <c r="LUC110" s="477"/>
      <c r="LUD110" s="477"/>
      <c r="LUE110" s="477"/>
      <c r="LUF110" s="477"/>
      <c r="LUG110" s="477"/>
      <c r="LUH110" s="477"/>
      <c r="LUI110" s="477"/>
      <c r="LUJ110" s="477"/>
      <c r="LUK110" s="477"/>
      <c r="LUL110" s="477"/>
      <c r="LUM110" s="477"/>
      <c r="LUN110" s="477"/>
      <c r="LUO110" s="477"/>
      <c r="LUP110" s="477"/>
      <c r="LUQ110" s="477"/>
      <c r="LUR110" s="477"/>
      <c r="LUS110" s="477"/>
      <c r="LUT110" s="477"/>
      <c r="LUU110" s="477"/>
      <c r="LUV110" s="477"/>
      <c r="LUW110" s="477"/>
      <c r="LUX110" s="477"/>
      <c r="LUY110" s="477"/>
      <c r="LUZ110" s="477"/>
      <c r="LVA110" s="477"/>
      <c r="LVB110" s="477"/>
      <c r="LVC110" s="477"/>
      <c r="LVD110" s="477"/>
      <c r="LVE110" s="477"/>
      <c r="LVF110" s="477"/>
      <c r="LVG110" s="477"/>
      <c r="LVH110" s="477"/>
      <c r="LVI110" s="477"/>
      <c r="LVJ110" s="477"/>
      <c r="LVK110" s="477"/>
      <c r="LVL110" s="477"/>
      <c r="LVM110" s="477"/>
      <c r="LVN110" s="477"/>
      <c r="LVO110" s="477"/>
      <c r="LVP110" s="477"/>
      <c r="LVQ110" s="477"/>
      <c r="LVR110" s="477"/>
      <c r="LVS110" s="477"/>
      <c r="LVT110" s="477"/>
      <c r="LVU110" s="477"/>
      <c r="LVV110" s="477"/>
      <c r="LVW110" s="477"/>
      <c r="LVX110" s="477"/>
      <c r="LVY110" s="477"/>
      <c r="LVZ110" s="477"/>
      <c r="LWA110" s="477"/>
      <c r="LWB110" s="477"/>
      <c r="LWC110" s="477"/>
      <c r="LWD110" s="477"/>
      <c r="LWE110" s="477"/>
      <c r="LWF110" s="477"/>
      <c r="LWG110" s="477"/>
      <c r="LWH110" s="477"/>
      <c r="LWI110" s="477"/>
      <c r="LWJ110" s="477"/>
      <c r="LWK110" s="477"/>
      <c r="LWL110" s="477"/>
      <c r="LWM110" s="477"/>
      <c r="LWN110" s="477"/>
      <c r="LWO110" s="477"/>
      <c r="LWP110" s="477"/>
      <c r="LWQ110" s="477"/>
      <c r="LWR110" s="477"/>
      <c r="LWS110" s="477"/>
      <c r="LWT110" s="477"/>
      <c r="LWU110" s="477"/>
      <c r="LWV110" s="477"/>
      <c r="LWW110" s="477"/>
      <c r="LWX110" s="477"/>
      <c r="LWY110" s="477"/>
      <c r="LWZ110" s="477"/>
      <c r="LXA110" s="477"/>
      <c r="LXB110" s="477"/>
      <c r="LXC110" s="477"/>
      <c r="LXD110" s="477"/>
      <c r="LXE110" s="477"/>
      <c r="LXF110" s="477"/>
      <c r="LXG110" s="477"/>
      <c r="LXH110" s="477"/>
      <c r="LXI110" s="477"/>
      <c r="LXJ110" s="477"/>
      <c r="LXK110" s="477"/>
      <c r="LXL110" s="477"/>
      <c r="LXM110" s="477"/>
      <c r="LXN110" s="477"/>
      <c r="LXO110" s="477"/>
      <c r="LXP110" s="477"/>
      <c r="LXQ110" s="477"/>
      <c r="LXR110" s="477"/>
      <c r="LXS110" s="477"/>
      <c r="LXT110" s="477"/>
      <c r="LXU110" s="477"/>
      <c r="LXV110" s="477"/>
      <c r="LXW110" s="477"/>
      <c r="LXX110" s="477"/>
      <c r="LXY110" s="477"/>
      <c r="LXZ110" s="477"/>
      <c r="LYA110" s="477"/>
      <c r="LYB110" s="477"/>
      <c r="LYC110" s="477"/>
      <c r="LYD110" s="477"/>
      <c r="LYE110" s="477"/>
      <c r="LYF110" s="477"/>
      <c r="LYG110" s="477"/>
      <c r="LYH110" s="477"/>
      <c r="LYI110" s="477"/>
      <c r="LYJ110" s="477"/>
      <c r="LYK110" s="477"/>
      <c r="LYL110" s="477"/>
      <c r="LYM110" s="477"/>
      <c r="LYN110" s="477"/>
      <c r="LYO110" s="477"/>
      <c r="LYP110" s="477"/>
      <c r="LYQ110" s="477"/>
      <c r="LYR110" s="477"/>
      <c r="LYS110" s="477"/>
      <c r="LYT110" s="477"/>
      <c r="LYU110" s="477"/>
      <c r="LYV110" s="477"/>
      <c r="LYW110" s="477"/>
      <c r="LYX110" s="477"/>
      <c r="LYY110" s="477"/>
      <c r="LYZ110" s="477"/>
      <c r="LZA110" s="477"/>
      <c r="LZB110" s="477"/>
      <c r="LZC110" s="477"/>
      <c r="LZD110" s="477"/>
      <c r="LZE110" s="477"/>
      <c r="LZF110" s="477"/>
      <c r="LZG110" s="477"/>
      <c r="LZH110" s="477"/>
      <c r="LZI110" s="477"/>
      <c r="LZJ110" s="477"/>
      <c r="LZK110" s="477"/>
      <c r="LZL110" s="477"/>
      <c r="LZM110" s="477"/>
      <c r="LZN110" s="477"/>
      <c r="LZO110" s="477"/>
      <c r="LZP110" s="477"/>
      <c r="LZQ110" s="477"/>
      <c r="LZR110" s="477"/>
      <c r="LZS110" s="477"/>
      <c r="LZT110" s="477"/>
      <c r="LZU110" s="477"/>
      <c r="LZV110" s="477"/>
      <c r="LZW110" s="477"/>
      <c r="LZX110" s="477"/>
      <c r="LZY110" s="477"/>
      <c r="LZZ110" s="477"/>
      <c r="MAA110" s="477"/>
      <c r="MAB110" s="477"/>
      <c r="MAC110" s="477"/>
      <c r="MAD110" s="477"/>
      <c r="MAE110" s="477"/>
      <c r="MAF110" s="477"/>
      <c r="MAG110" s="477"/>
      <c r="MAH110" s="477"/>
      <c r="MAI110" s="477"/>
      <c r="MAJ110" s="477"/>
      <c r="MAK110" s="477"/>
      <c r="MAL110" s="477"/>
      <c r="MAM110" s="477"/>
      <c r="MAN110" s="477"/>
      <c r="MAO110" s="477"/>
      <c r="MAP110" s="477"/>
      <c r="MAQ110" s="477"/>
      <c r="MAR110" s="477"/>
      <c r="MAS110" s="477"/>
      <c r="MAT110" s="477"/>
      <c r="MAU110" s="477"/>
      <c r="MAV110" s="477"/>
      <c r="MAW110" s="477"/>
      <c r="MAX110" s="477"/>
      <c r="MAY110" s="477"/>
      <c r="MAZ110" s="477"/>
      <c r="MBA110" s="477"/>
      <c r="MBB110" s="477"/>
      <c r="MBC110" s="477"/>
      <c r="MBD110" s="477"/>
      <c r="MBE110" s="477"/>
      <c r="MBF110" s="477"/>
      <c r="MBG110" s="477"/>
      <c r="MBH110" s="477"/>
      <c r="MBI110" s="477"/>
      <c r="MBJ110" s="477"/>
      <c r="MBK110" s="477"/>
      <c r="MBL110" s="477"/>
      <c r="MBM110" s="477"/>
      <c r="MBN110" s="477"/>
      <c r="MBO110" s="477"/>
      <c r="MBP110" s="477"/>
      <c r="MBQ110" s="477"/>
      <c r="MBR110" s="477"/>
      <c r="MBS110" s="477"/>
      <c r="MBT110" s="477"/>
      <c r="MBU110" s="477"/>
      <c r="MBV110" s="477"/>
      <c r="MBW110" s="477"/>
      <c r="MBX110" s="477"/>
      <c r="MBY110" s="477"/>
      <c r="MBZ110" s="477"/>
      <c r="MCA110" s="477"/>
      <c r="MCB110" s="477"/>
      <c r="MCC110" s="477"/>
      <c r="MCD110" s="477"/>
      <c r="MCE110" s="477"/>
      <c r="MCF110" s="477"/>
      <c r="MCG110" s="477"/>
      <c r="MCH110" s="477"/>
      <c r="MCI110" s="477"/>
      <c r="MCJ110" s="477"/>
      <c r="MCK110" s="477"/>
      <c r="MCL110" s="477"/>
      <c r="MCM110" s="477"/>
      <c r="MCN110" s="477"/>
      <c r="MCO110" s="477"/>
      <c r="MCP110" s="477"/>
      <c r="MCQ110" s="477"/>
      <c r="MCR110" s="477"/>
      <c r="MCS110" s="477"/>
      <c r="MCT110" s="477"/>
      <c r="MCU110" s="477"/>
      <c r="MCV110" s="477"/>
      <c r="MCW110" s="477"/>
      <c r="MCX110" s="477"/>
      <c r="MCY110" s="477"/>
      <c r="MCZ110" s="477"/>
      <c r="MDA110" s="477"/>
      <c r="MDB110" s="477"/>
      <c r="MDC110" s="477"/>
      <c r="MDD110" s="477"/>
      <c r="MDE110" s="477"/>
      <c r="MDF110" s="477"/>
      <c r="MDG110" s="477"/>
      <c r="MDH110" s="477"/>
      <c r="MDI110" s="477"/>
      <c r="MDJ110" s="477"/>
      <c r="MDK110" s="477"/>
      <c r="MDL110" s="477"/>
      <c r="MDM110" s="477"/>
      <c r="MDN110" s="477"/>
      <c r="MDO110" s="477"/>
      <c r="MDP110" s="477"/>
      <c r="MDQ110" s="477"/>
      <c r="MDR110" s="477"/>
      <c r="MDS110" s="477"/>
      <c r="MDT110" s="477"/>
      <c r="MDU110" s="477"/>
      <c r="MDV110" s="477"/>
      <c r="MDW110" s="477"/>
      <c r="MDX110" s="477"/>
      <c r="MDY110" s="477"/>
      <c r="MDZ110" s="477"/>
      <c r="MEA110" s="477"/>
      <c r="MEB110" s="477"/>
      <c r="MEC110" s="477"/>
      <c r="MED110" s="477"/>
      <c r="MEE110" s="477"/>
      <c r="MEF110" s="477"/>
      <c r="MEG110" s="477"/>
      <c r="MEH110" s="477"/>
      <c r="MEI110" s="477"/>
      <c r="MEJ110" s="477"/>
      <c r="MEK110" s="477"/>
      <c r="MEL110" s="477"/>
      <c r="MEM110" s="477"/>
      <c r="MEN110" s="477"/>
      <c r="MEO110" s="477"/>
      <c r="MEP110" s="477"/>
      <c r="MEQ110" s="477"/>
      <c r="MER110" s="477"/>
      <c r="MES110" s="477"/>
      <c r="MET110" s="477"/>
      <c r="MEU110" s="477"/>
      <c r="MEV110" s="477"/>
      <c r="MEW110" s="477"/>
      <c r="MEX110" s="477"/>
      <c r="MEY110" s="477"/>
      <c r="MEZ110" s="477"/>
      <c r="MFA110" s="477"/>
      <c r="MFB110" s="477"/>
      <c r="MFC110" s="477"/>
      <c r="MFD110" s="477"/>
      <c r="MFE110" s="477"/>
      <c r="MFF110" s="477"/>
      <c r="MFG110" s="477"/>
      <c r="MFH110" s="477"/>
      <c r="MFI110" s="477"/>
      <c r="MFJ110" s="477"/>
      <c r="MFK110" s="477"/>
      <c r="MFL110" s="477"/>
      <c r="MFM110" s="477"/>
      <c r="MFN110" s="477"/>
      <c r="MFO110" s="477"/>
      <c r="MFP110" s="477"/>
      <c r="MFQ110" s="477"/>
      <c r="MFR110" s="477"/>
      <c r="MFS110" s="477"/>
      <c r="MFT110" s="477"/>
      <c r="MFU110" s="477"/>
      <c r="MFV110" s="477"/>
      <c r="MFW110" s="477"/>
      <c r="MFX110" s="477"/>
      <c r="MFY110" s="477"/>
      <c r="MFZ110" s="477"/>
      <c r="MGA110" s="477"/>
      <c r="MGB110" s="477"/>
      <c r="MGC110" s="477"/>
      <c r="MGD110" s="477"/>
      <c r="MGE110" s="477"/>
      <c r="MGF110" s="477"/>
      <c r="MGG110" s="477"/>
      <c r="MGH110" s="477"/>
      <c r="MGI110" s="477"/>
      <c r="MGJ110" s="477"/>
      <c r="MGK110" s="477"/>
      <c r="MGL110" s="477"/>
      <c r="MGM110" s="477"/>
      <c r="MGN110" s="477"/>
      <c r="MGO110" s="477"/>
      <c r="MGP110" s="477"/>
      <c r="MGQ110" s="477"/>
      <c r="MGR110" s="477"/>
      <c r="MGS110" s="477"/>
      <c r="MGT110" s="477"/>
      <c r="MGU110" s="477"/>
      <c r="MGV110" s="477"/>
      <c r="MGW110" s="477"/>
      <c r="MGX110" s="477"/>
      <c r="MGY110" s="477"/>
      <c r="MGZ110" s="477"/>
      <c r="MHA110" s="477"/>
      <c r="MHB110" s="477"/>
      <c r="MHC110" s="477"/>
      <c r="MHD110" s="477"/>
      <c r="MHE110" s="477"/>
      <c r="MHF110" s="477"/>
      <c r="MHG110" s="477"/>
      <c r="MHH110" s="477"/>
      <c r="MHI110" s="477"/>
      <c r="MHJ110" s="477"/>
      <c r="MHK110" s="477"/>
      <c r="MHL110" s="477"/>
      <c r="MHM110" s="477"/>
      <c r="MHN110" s="477"/>
      <c r="MHO110" s="477"/>
      <c r="MHP110" s="477"/>
      <c r="MHQ110" s="477"/>
      <c r="MHR110" s="477"/>
      <c r="MHS110" s="477"/>
      <c r="MHT110" s="477"/>
      <c r="MHU110" s="477"/>
      <c r="MHV110" s="477"/>
      <c r="MHW110" s="477"/>
      <c r="MHX110" s="477"/>
      <c r="MHY110" s="477"/>
      <c r="MHZ110" s="477"/>
      <c r="MIA110" s="477"/>
      <c r="MIB110" s="477"/>
      <c r="MIC110" s="477"/>
      <c r="MID110" s="477"/>
      <c r="MIE110" s="477"/>
      <c r="MIF110" s="477"/>
      <c r="MIG110" s="477"/>
      <c r="MIH110" s="477"/>
      <c r="MII110" s="477"/>
      <c r="MIJ110" s="477"/>
      <c r="MIK110" s="477"/>
      <c r="MIL110" s="477"/>
      <c r="MIM110" s="477"/>
      <c r="MIN110" s="477"/>
      <c r="MIO110" s="477"/>
      <c r="MIP110" s="477"/>
      <c r="MIQ110" s="477"/>
      <c r="MIR110" s="477"/>
      <c r="MIS110" s="477"/>
      <c r="MIT110" s="477"/>
      <c r="MIU110" s="477"/>
      <c r="MIV110" s="477"/>
      <c r="MIW110" s="477"/>
      <c r="MIX110" s="477"/>
      <c r="MIY110" s="477"/>
      <c r="MIZ110" s="477"/>
      <c r="MJA110" s="477"/>
      <c r="MJB110" s="477"/>
      <c r="MJC110" s="477"/>
      <c r="MJD110" s="477"/>
      <c r="MJE110" s="477"/>
      <c r="MJF110" s="477"/>
      <c r="MJG110" s="477"/>
      <c r="MJH110" s="477"/>
      <c r="MJI110" s="477"/>
      <c r="MJJ110" s="477"/>
      <c r="MJK110" s="477"/>
      <c r="MJL110" s="477"/>
      <c r="MJM110" s="477"/>
      <c r="MJN110" s="477"/>
      <c r="MJO110" s="477"/>
      <c r="MJP110" s="477"/>
      <c r="MJQ110" s="477"/>
      <c r="MJR110" s="477"/>
      <c r="MJS110" s="477"/>
      <c r="MJT110" s="477"/>
      <c r="MJU110" s="477"/>
      <c r="MJV110" s="477"/>
      <c r="MJW110" s="477"/>
      <c r="MJX110" s="477"/>
      <c r="MJY110" s="477"/>
      <c r="MJZ110" s="477"/>
      <c r="MKA110" s="477"/>
      <c r="MKB110" s="477"/>
      <c r="MKC110" s="477"/>
      <c r="MKD110" s="477"/>
      <c r="MKE110" s="477"/>
      <c r="MKF110" s="477"/>
      <c r="MKG110" s="477"/>
      <c r="MKH110" s="477"/>
      <c r="MKI110" s="477"/>
      <c r="MKJ110" s="477"/>
      <c r="MKK110" s="477"/>
      <c r="MKL110" s="477"/>
      <c r="MKM110" s="477"/>
      <c r="MKN110" s="477"/>
      <c r="MKO110" s="477"/>
      <c r="MKP110" s="477"/>
      <c r="MKQ110" s="477"/>
      <c r="MKR110" s="477"/>
      <c r="MKS110" s="477"/>
      <c r="MKT110" s="477"/>
      <c r="MKU110" s="477"/>
      <c r="MKV110" s="477"/>
      <c r="MKW110" s="477"/>
      <c r="MKX110" s="477"/>
      <c r="MKY110" s="477"/>
      <c r="MKZ110" s="477"/>
      <c r="MLA110" s="477"/>
      <c r="MLB110" s="477"/>
      <c r="MLC110" s="477"/>
      <c r="MLD110" s="477"/>
      <c r="MLE110" s="477"/>
      <c r="MLF110" s="477"/>
      <c r="MLG110" s="477"/>
      <c r="MLH110" s="477"/>
      <c r="MLI110" s="477"/>
      <c r="MLJ110" s="477"/>
      <c r="MLK110" s="477"/>
      <c r="MLL110" s="477"/>
      <c r="MLM110" s="477"/>
      <c r="MLN110" s="477"/>
      <c r="MLO110" s="477"/>
      <c r="MLP110" s="477"/>
      <c r="MLQ110" s="477"/>
      <c r="MLR110" s="477"/>
      <c r="MLS110" s="477"/>
      <c r="MLT110" s="477"/>
      <c r="MLU110" s="477"/>
      <c r="MLV110" s="477"/>
      <c r="MLW110" s="477"/>
      <c r="MLX110" s="477"/>
      <c r="MLY110" s="477"/>
      <c r="MLZ110" s="477"/>
      <c r="MMA110" s="477"/>
      <c r="MMB110" s="477"/>
      <c r="MMC110" s="477"/>
      <c r="MMD110" s="477"/>
      <c r="MME110" s="477"/>
      <c r="MMF110" s="477"/>
      <c r="MMG110" s="477"/>
      <c r="MMH110" s="477"/>
      <c r="MMI110" s="477"/>
      <c r="MMJ110" s="477"/>
      <c r="MMK110" s="477"/>
      <c r="MML110" s="477"/>
      <c r="MMM110" s="477"/>
      <c r="MMN110" s="477"/>
      <c r="MMO110" s="477"/>
      <c r="MMP110" s="477"/>
      <c r="MMQ110" s="477"/>
      <c r="MMR110" s="477"/>
      <c r="MMS110" s="477"/>
      <c r="MMT110" s="477"/>
      <c r="MMU110" s="477"/>
      <c r="MMV110" s="477"/>
      <c r="MMW110" s="477"/>
      <c r="MMX110" s="477"/>
      <c r="MMY110" s="477"/>
      <c r="MMZ110" s="477"/>
      <c r="MNA110" s="477"/>
      <c r="MNB110" s="477"/>
      <c r="MNC110" s="477"/>
      <c r="MND110" s="477"/>
      <c r="MNE110" s="477"/>
      <c r="MNF110" s="477"/>
      <c r="MNG110" s="477"/>
      <c r="MNH110" s="477"/>
      <c r="MNI110" s="477"/>
      <c r="MNJ110" s="477"/>
      <c r="MNK110" s="477"/>
      <c r="MNL110" s="477"/>
      <c r="MNM110" s="477"/>
      <c r="MNN110" s="477"/>
      <c r="MNO110" s="477"/>
      <c r="MNP110" s="477"/>
      <c r="MNQ110" s="477"/>
      <c r="MNR110" s="477"/>
      <c r="MNS110" s="477"/>
      <c r="MNT110" s="477"/>
      <c r="MNU110" s="477"/>
      <c r="MNV110" s="477"/>
      <c r="MNW110" s="477"/>
      <c r="MNX110" s="477"/>
      <c r="MNY110" s="477"/>
      <c r="MNZ110" s="477"/>
      <c r="MOA110" s="477"/>
      <c r="MOB110" s="477"/>
      <c r="MOC110" s="477"/>
      <c r="MOD110" s="477"/>
      <c r="MOE110" s="477"/>
      <c r="MOF110" s="477"/>
      <c r="MOG110" s="477"/>
      <c r="MOH110" s="477"/>
      <c r="MOI110" s="477"/>
      <c r="MOJ110" s="477"/>
      <c r="MOK110" s="477"/>
      <c r="MOL110" s="477"/>
      <c r="MOM110" s="477"/>
      <c r="MON110" s="477"/>
      <c r="MOO110" s="477"/>
      <c r="MOP110" s="477"/>
      <c r="MOQ110" s="477"/>
      <c r="MOR110" s="477"/>
      <c r="MOS110" s="477"/>
      <c r="MOT110" s="477"/>
      <c r="MOU110" s="477"/>
      <c r="MOV110" s="477"/>
      <c r="MOW110" s="477"/>
      <c r="MOX110" s="477"/>
      <c r="MOY110" s="477"/>
      <c r="MOZ110" s="477"/>
      <c r="MPA110" s="477"/>
      <c r="MPB110" s="477"/>
      <c r="MPC110" s="477"/>
      <c r="MPD110" s="477"/>
      <c r="MPE110" s="477"/>
      <c r="MPF110" s="477"/>
      <c r="MPG110" s="477"/>
      <c r="MPH110" s="477"/>
      <c r="MPI110" s="477"/>
      <c r="MPJ110" s="477"/>
      <c r="MPK110" s="477"/>
      <c r="MPL110" s="477"/>
      <c r="MPM110" s="477"/>
      <c r="MPN110" s="477"/>
      <c r="MPO110" s="477"/>
      <c r="MPP110" s="477"/>
      <c r="MPQ110" s="477"/>
      <c r="MPR110" s="477"/>
      <c r="MPS110" s="477"/>
      <c r="MPT110" s="477"/>
      <c r="MPU110" s="477"/>
      <c r="MPV110" s="477"/>
      <c r="MPW110" s="477"/>
      <c r="MPX110" s="477"/>
      <c r="MPY110" s="477"/>
      <c r="MPZ110" s="477"/>
      <c r="MQA110" s="477"/>
      <c r="MQB110" s="477"/>
      <c r="MQC110" s="477"/>
      <c r="MQD110" s="477"/>
      <c r="MQE110" s="477"/>
      <c r="MQF110" s="477"/>
      <c r="MQG110" s="477"/>
      <c r="MQH110" s="477"/>
      <c r="MQI110" s="477"/>
      <c r="MQJ110" s="477"/>
      <c r="MQK110" s="477"/>
      <c r="MQL110" s="477"/>
      <c r="MQM110" s="477"/>
      <c r="MQN110" s="477"/>
      <c r="MQO110" s="477"/>
      <c r="MQP110" s="477"/>
      <c r="MQQ110" s="477"/>
      <c r="MQR110" s="477"/>
      <c r="MQS110" s="477"/>
      <c r="MQT110" s="477"/>
      <c r="MQU110" s="477"/>
      <c r="MQV110" s="477"/>
      <c r="MQW110" s="477"/>
      <c r="MQX110" s="477"/>
      <c r="MQY110" s="477"/>
      <c r="MQZ110" s="477"/>
      <c r="MRA110" s="477"/>
      <c r="MRB110" s="477"/>
      <c r="MRC110" s="477"/>
      <c r="MRD110" s="477"/>
      <c r="MRE110" s="477"/>
      <c r="MRF110" s="477"/>
      <c r="MRG110" s="477"/>
      <c r="MRH110" s="477"/>
      <c r="MRI110" s="477"/>
      <c r="MRJ110" s="477"/>
      <c r="MRK110" s="477"/>
      <c r="MRL110" s="477"/>
      <c r="MRM110" s="477"/>
      <c r="MRN110" s="477"/>
      <c r="MRO110" s="477"/>
      <c r="MRP110" s="477"/>
      <c r="MRQ110" s="477"/>
      <c r="MRR110" s="477"/>
      <c r="MRS110" s="477"/>
      <c r="MRT110" s="477"/>
      <c r="MRU110" s="477"/>
      <c r="MRV110" s="477"/>
      <c r="MRW110" s="477"/>
      <c r="MRX110" s="477"/>
      <c r="MRY110" s="477"/>
      <c r="MRZ110" s="477"/>
      <c r="MSA110" s="477"/>
      <c r="MSB110" s="477"/>
      <c r="MSC110" s="477"/>
      <c r="MSD110" s="477"/>
      <c r="MSE110" s="477"/>
      <c r="MSF110" s="477"/>
      <c r="MSG110" s="477"/>
      <c r="MSH110" s="477"/>
      <c r="MSI110" s="477"/>
      <c r="MSJ110" s="477"/>
      <c r="MSK110" s="477"/>
      <c r="MSL110" s="477"/>
      <c r="MSM110" s="477"/>
      <c r="MSN110" s="477"/>
      <c r="MSO110" s="477"/>
      <c r="MSP110" s="477"/>
      <c r="MSQ110" s="477"/>
      <c r="MSR110" s="477"/>
      <c r="MSS110" s="477"/>
      <c r="MST110" s="477"/>
      <c r="MSU110" s="477"/>
      <c r="MSV110" s="477"/>
      <c r="MSW110" s="477"/>
      <c r="MSX110" s="477"/>
      <c r="MSY110" s="477"/>
      <c r="MSZ110" s="477"/>
      <c r="MTA110" s="477"/>
      <c r="MTB110" s="477"/>
      <c r="MTC110" s="477"/>
      <c r="MTD110" s="477"/>
      <c r="MTE110" s="477"/>
      <c r="MTF110" s="477"/>
      <c r="MTG110" s="477"/>
      <c r="MTH110" s="477"/>
      <c r="MTI110" s="477"/>
      <c r="MTJ110" s="477"/>
      <c r="MTK110" s="477"/>
      <c r="MTL110" s="477"/>
      <c r="MTM110" s="477"/>
      <c r="MTN110" s="477"/>
      <c r="MTO110" s="477"/>
      <c r="MTP110" s="477"/>
      <c r="MTQ110" s="477"/>
      <c r="MTR110" s="477"/>
      <c r="MTS110" s="477"/>
      <c r="MTT110" s="477"/>
      <c r="MTU110" s="477"/>
      <c r="MTV110" s="477"/>
      <c r="MTW110" s="477"/>
      <c r="MTX110" s="477"/>
      <c r="MTY110" s="477"/>
      <c r="MTZ110" s="477"/>
      <c r="MUA110" s="477"/>
      <c r="MUB110" s="477"/>
      <c r="MUC110" s="477"/>
      <c r="MUD110" s="477"/>
      <c r="MUE110" s="477"/>
      <c r="MUF110" s="477"/>
      <c r="MUG110" s="477"/>
      <c r="MUH110" s="477"/>
      <c r="MUI110" s="477"/>
      <c r="MUJ110" s="477"/>
      <c r="MUK110" s="477"/>
      <c r="MUL110" s="477"/>
      <c r="MUM110" s="477"/>
      <c r="MUN110" s="477"/>
      <c r="MUO110" s="477"/>
      <c r="MUP110" s="477"/>
      <c r="MUQ110" s="477"/>
      <c r="MUR110" s="477"/>
      <c r="MUS110" s="477"/>
      <c r="MUT110" s="477"/>
      <c r="MUU110" s="477"/>
      <c r="MUV110" s="477"/>
      <c r="MUW110" s="477"/>
      <c r="MUX110" s="477"/>
      <c r="MUY110" s="477"/>
      <c r="MUZ110" s="477"/>
      <c r="MVA110" s="477"/>
      <c r="MVB110" s="477"/>
      <c r="MVC110" s="477"/>
      <c r="MVD110" s="477"/>
      <c r="MVE110" s="477"/>
      <c r="MVF110" s="477"/>
      <c r="MVG110" s="477"/>
      <c r="MVH110" s="477"/>
      <c r="MVI110" s="477"/>
      <c r="MVJ110" s="477"/>
      <c r="MVK110" s="477"/>
      <c r="MVL110" s="477"/>
      <c r="MVM110" s="477"/>
      <c r="MVN110" s="477"/>
      <c r="MVO110" s="477"/>
      <c r="MVP110" s="477"/>
      <c r="MVQ110" s="477"/>
      <c r="MVR110" s="477"/>
      <c r="MVS110" s="477"/>
      <c r="MVT110" s="477"/>
      <c r="MVU110" s="477"/>
      <c r="MVV110" s="477"/>
      <c r="MVW110" s="477"/>
      <c r="MVX110" s="477"/>
      <c r="MVY110" s="477"/>
      <c r="MVZ110" s="477"/>
      <c r="MWA110" s="477"/>
      <c r="MWB110" s="477"/>
      <c r="MWC110" s="477"/>
      <c r="MWD110" s="477"/>
      <c r="MWE110" s="477"/>
      <c r="MWF110" s="477"/>
      <c r="MWG110" s="477"/>
      <c r="MWH110" s="477"/>
      <c r="MWI110" s="477"/>
      <c r="MWJ110" s="477"/>
      <c r="MWK110" s="477"/>
      <c r="MWL110" s="477"/>
      <c r="MWM110" s="477"/>
      <c r="MWN110" s="477"/>
      <c r="MWO110" s="477"/>
      <c r="MWP110" s="477"/>
      <c r="MWQ110" s="477"/>
      <c r="MWR110" s="477"/>
      <c r="MWS110" s="477"/>
      <c r="MWT110" s="477"/>
      <c r="MWU110" s="477"/>
      <c r="MWV110" s="477"/>
      <c r="MWW110" s="477"/>
      <c r="MWX110" s="477"/>
      <c r="MWY110" s="477"/>
      <c r="MWZ110" s="477"/>
      <c r="MXA110" s="477"/>
      <c r="MXB110" s="477"/>
      <c r="MXC110" s="477"/>
      <c r="MXD110" s="477"/>
      <c r="MXE110" s="477"/>
      <c r="MXF110" s="477"/>
      <c r="MXG110" s="477"/>
      <c r="MXH110" s="477"/>
      <c r="MXI110" s="477"/>
      <c r="MXJ110" s="477"/>
      <c r="MXK110" s="477"/>
      <c r="MXL110" s="477"/>
      <c r="MXM110" s="477"/>
      <c r="MXN110" s="477"/>
      <c r="MXO110" s="477"/>
      <c r="MXP110" s="477"/>
      <c r="MXQ110" s="477"/>
      <c r="MXR110" s="477"/>
      <c r="MXS110" s="477"/>
      <c r="MXT110" s="477"/>
      <c r="MXU110" s="477"/>
      <c r="MXV110" s="477"/>
      <c r="MXW110" s="477"/>
      <c r="MXX110" s="477"/>
      <c r="MXY110" s="477"/>
      <c r="MXZ110" s="477"/>
      <c r="MYA110" s="477"/>
      <c r="MYB110" s="477"/>
      <c r="MYC110" s="477"/>
      <c r="MYD110" s="477"/>
      <c r="MYE110" s="477"/>
      <c r="MYF110" s="477"/>
      <c r="MYG110" s="477"/>
      <c r="MYH110" s="477"/>
      <c r="MYI110" s="477"/>
      <c r="MYJ110" s="477"/>
      <c r="MYK110" s="477"/>
      <c r="MYL110" s="477"/>
      <c r="MYM110" s="477"/>
      <c r="MYN110" s="477"/>
      <c r="MYO110" s="477"/>
      <c r="MYP110" s="477"/>
      <c r="MYQ110" s="477"/>
      <c r="MYR110" s="477"/>
      <c r="MYS110" s="477"/>
      <c r="MYT110" s="477"/>
      <c r="MYU110" s="477"/>
      <c r="MYV110" s="477"/>
      <c r="MYW110" s="477"/>
      <c r="MYX110" s="477"/>
      <c r="MYY110" s="477"/>
      <c r="MYZ110" s="477"/>
      <c r="MZA110" s="477"/>
      <c r="MZB110" s="477"/>
      <c r="MZC110" s="477"/>
      <c r="MZD110" s="477"/>
      <c r="MZE110" s="477"/>
      <c r="MZF110" s="477"/>
      <c r="MZG110" s="477"/>
      <c r="MZH110" s="477"/>
      <c r="MZI110" s="477"/>
      <c r="MZJ110" s="477"/>
      <c r="MZK110" s="477"/>
      <c r="MZL110" s="477"/>
      <c r="MZM110" s="477"/>
      <c r="MZN110" s="477"/>
      <c r="MZO110" s="477"/>
      <c r="MZP110" s="477"/>
      <c r="MZQ110" s="477"/>
      <c r="MZR110" s="477"/>
      <c r="MZS110" s="477"/>
      <c r="MZT110" s="477"/>
      <c r="MZU110" s="477"/>
      <c r="MZV110" s="477"/>
      <c r="MZW110" s="477"/>
      <c r="MZX110" s="477"/>
      <c r="MZY110" s="477"/>
      <c r="MZZ110" s="477"/>
      <c r="NAA110" s="477"/>
      <c r="NAB110" s="477"/>
      <c r="NAC110" s="477"/>
      <c r="NAD110" s="477"/>
      <c r="NAE110" s="477"/>
      <c r="NAF110" s="477"/>
      <c r="NAG110" s="477"/>
      <c r="NAH110" s="477"/>
      <c r="NAI110" s="477"/>
      <c r="NAJ110" s="477"/>
      <c r="NAK110" s="477"/>
      <c r="NAL110" s="477"/>
      <c r="NAM110" s="477"/>
      <c r="NAN110" s="477"/>
      <c r="NAO110" s="477"/>
      <c r="NAP110" s="477"/>
      <c r="NAQ110" s="477"/>
      <c r="NAR110" s="477"/>
      <c r="NAS110" s="477"/>
      <c r="NAT110" s="477"/>
      <c r="NAU110" s="477"/>
      <c r="NAV110" s="477"/>
      <c r="NAW110" s="477"/>
      <c r="NAX110" s="477"/>
      <c r="NAY110" s="477"/>
      <c r="NAZ110" s="477"/>
      <c r="NBA110" s="477"/>
      <c r="NBB110" s="477"/>
      <c r="NBC110" s="477"/>
      <c r="NBD110" s="477"/>
      <c r="NBE110" s="477"/>
      <c r="NBF110" s="477"/>
      <c r="NBG110" s="477"/>
      <c r="NBH110" s="477"/>
      <c r="NBI110" s="477"/>
      <c r="NBJ110" s="477"/>
      <c r="NBK110" s="477"/>
      <c r="NBL110" s="477"/>
      <c r="NBM110" s="477"/>
      <c r="NBN110" s="477"/>
      <c r="NBO110" s="477"/>
      <c r="NBP110" s="477"/>
      <c r="NBQ110" s="477"/>
      <c r="NBR110" s="477"/>
      <c r="NBS110" s="477"/>
      <c r="NBT110" s="477"/>
      <c r="NBU110" s="477"/>
      <c r="NBV110" s="477"/>
      <c r="NBW110" s="477"/>
      <c r="NBX110" s="477"/>
      <c r="NBY110" s="477"/>
      <c r="NBZ110" s="477"/>
      <c r="NCA110" s="477"/>
      <c r="NCB110" s="477"/>
      <c r="NCC110" s="477"/>
      <c r="NCD110" s="477"/>
      <c r="NCE110" s="477"/>
      <c r="NCF110" s="477"/>
      <c r="NCG110" s="477"/>
      <c r="NCH110" s="477"/>
      <c r="NCI110" s="477"/>
      <c r="NCJ110" s="477"/>
      <c r="NCK110" s="477"/>
      <c r="NCL110" s="477"/>
      <c r="NCM110" s="477"/>
      <c r="NCN110" s="477"/>
      <c r="NCO110" s="477"/>
      <c r="NCP110" s="477"/>
      <c r="NCQ110" s="477"/>
      <c r="NCR110" s="477"/>
      <c r="NCS110" s="477"/>
      <c r="NCT110" s="477"/>
      <c r="NCU110" s="477"/>
      <c r="NCV110" s="477"/>
      <c r="NCW110" s="477"/>
      <c r="NCX110" s="477"/>
      <c r="NCY110" s="477"/>
      <c r="NCZ110" s="477"/>
      <c r="NDA110" s="477"/>
      <c r="NDB110" s="477"/>
      <c r="NDC110" s="477"/>
      <c r="NDD110" s="477"/>
      <c r="NDE110" s="477"/>
      <c r="NDF110" s="477"/>
      <c r="NDG110" s="477"/>
      <c r="NDH110" s="477"/>
      <c r="NDI110" s="477"/>
      <c r="NDJ110" s="477"/>
      <c r="NDK110" s="477"/>
      <c r="NDL110" s="477"/>
      <c r="NDM110" s="477"/>
      <c r="NDN110" s="477"/>
      <c r="NDO110" s="477"/>
      <c r="NDP110" s="477"/>
      <c r="NDQ110" s="477"/>
      <c r="NDR110" s="477"/>
      <c r="NDS110" s="477"/>
      <c r="NDT110" s="477"/>
      <c r="NDU110" s="477"/>
      <c r="NDV110" s="477"/>
      <c r="NDW110" s="477"/>
      <c r="NDX110" s="477"/>
      <c r="NDY110" s="477"/>
      <c r="NDZ110" s="477"/>
      <c r="NEA110" s="477"/>
      <c r="NEB110" s="477"/>
      <c r="NEC110" s="477"/>
      <c r="NED110" s="477"/>
      <c r="NEE110" s="477"/>
      <c r="NEF110" s="477"/>
      <c r="NEG110" s="477"/>
      <c r="NEH110" s="477"/>
      <c r="NEI110" s="477"/>
      <c r="NEJ110" s="477"/>
      <c r="NEK110" s="477"/>
      <c r="NEL110" s="477"/>
      <c r="NEM110" s="477"/>
      <c r="NEN110" s="477"/>
      <c r="NEO110" s="477"/>
      <c r="NEP110" s="477"/>
      <c r="NEQ110" s="477"/>
      <c r="NER110" s="477"/>
      <c r="NES110" s="477"/>
      <c r="NET110" s="477"/>
      <c r="NEU110" s="477"/>
      <c r="NEV110" s="477"/>
      <c r="NEW110" s="477"/>
      <c r="NEX110" s="477"/>
      <c r="NEY110" s="477"/>
      <c r="NEZ110" s="477"/>
      <c r="NFA110" s="477"/>
      <c r="NFB110" s="477"/>
      <c r="NFC110" s="477"/>
      <c r="NFD110" s="477"/>
      <c r="NFE110" s="477"/>
      <c r="NFF110" s="477"/>
      <c r="NFG110" s="477"/>
      <c r="NFH110" s="477"/>
      <c r="NFI110" s="477"/>
      <c r="NFJ110" s="477"/>
      <c r="NFK110" s="477"/>
      <c r="NFL110" s="477"/>
      <c r="NFM110" s="477"/>
      <c r="NFN110" s="477"/>
      <c r="NFO110" s="477"/>
      <c r="NFP110" s="477"/>
      <c r="NFQ110" s="477"/>
      <c r="NFR110" s="477"/>
      <c r="NFS110" s="477"/>
      <c r="NFT110" s="477"/>
      <c r="NFU110" s="477"/>
      <c r="NFV110" s="477"/>
      <c r="NFW110" s="477"/>
      <c r="NFX110" s="477"/>
      <c r="NFY110" s="477"/>
      <c r="NFZ110" s="477"/>
      <c r="NGA110" s="477"/>
      <c r="NGB110" s="477"/>
      <c r="NGC110" s="477"/>
      <c r="NGD110" s="477"/>
      <c r="NGE110" s="477"/>
      <c r="NGF110" s="477"/>
      <c r="NGG110" s="477"/>
      <c r="NGH110" s="477"/>
      <c r="NGI110" s="477"/>
      <c r="NGJ110" s="477"/>
      <c r="NGK110" s="477"/>
      <c r="NGL110" s="477"/>
      <c r="NGM110" s="477"/>
      <c r="NGN110" s="477"/>
      <c r="NGO110" s="477"/>
      <c r="NGP110" s="477"/>
      <c r="NGQ110" s="477"/>
      <c r="NGR110" s="477"/>
      <c r="NGS110" s="477"/>
      <c r="NGT110" s="477"/>
      <c r="NGU110" s="477"/>
      <c r="NGV110" s="477"/>
      <c r="NGW110" s="477"/>
      <c r="NGX110" s="477"/>
      <c r="NGY110" s="477"/>
      <c r="NGZ110" s="477"/>
      <c r="NHA110" s="477"/>
      <c r="NHB110" s="477"/>
      <c r="NHC110" s="477"/>
      <c r="NHD110" s="477"/>
      <c r="NHE110" s="477"/>
      <c r="NHF110" s="477"/>
      <c r="NHG110" s="477"/>
      <c r="NHH110" s="477"/>
      <c r="NHI110" s="477"/>
      <c r="NHJ110" s="477"/>
      <c r="NHK110" s="477"/>
      <c r="NHL110" s="477"/>
      <c r="NHM110" s="477"/>
      <c r="NHN110" s="477"/>
      <c r="NHO110" s="477"/>
      <c r="NHP110" s="477"/>
      <c r="NHQ110" s="477"/>
      <c r="NHR110" s="477"/>
      <c r="NHS110" s="477"/>
      <c r="NHT110" s="477"/>
      <c r="NHU110" s="477"/>
      <c r="NHV110" s="477"/>
      <c r="NHW110" s="477"/>
      <c r="NHX110" s="477"/>
      <c r="NHY110" s="477"/>
      <c r="NHZ110" s="477"/>
      <c r="NIA110" s="477"/>
      <c r="NIB110" s="477"/>
      <c r="NIC110" s="477"/>
      <c r="NID110" s="477"/>
      <c r="NIE110" s="477"/>
      <c r="NIF110" s="477"/>
      <c r="NIG110" s="477"/>
      <c r="NIH110" s="477"/>
      <c r="NII110" s="477"/>
      <c r="NIJ110" s="477"/>
      <c r="NIK110" s="477"/>
      <c r="NIL110" s="477"/>
      <c r="NIM110" s="477"/>
      <c r="NIN110" s="477"/>
      <c r="NIO110" s="477"/>
      <c r="NIP110" s="477"/>
      <c r="NIQ110" s="477"/>
      <c r="NIR110" s="477"/>
      <c r="NIS110" s="477"/>
      <c r="NIT110" s="477"/>
      <c r="NIU110" s="477"/>
      <c r="NIV110" s="477"/>
      <c r="NIW110" s="477"/>
      <c r="NIX110" s="477"/>
      <c r="NIY110" s="477"/>
      <c r="NIZ110" s="477"/>
      <c r="NJA110" s="477"/>
      <c r="NJB110" s="477"/>
      <c r="NJC110" s="477"/>
      <c r="NJD110" s="477"/>
      <c r="NJE110" s="477"/>
      <c r="NJF110" s="477"/>
      <c r="NJG110" s="477"/>
      <c r="NJH110" s="477"/>
      <c r="NJI110" s="477"/>
      <c r="NJJ110" s="477"/>
      <c r="NJK110" s="477"/>
      <c r="NJL110" s="477"/>
      <c r="NJM110" s="477"/>
      <c r="NJN110" s="477"/>
      <c r="NJO110" s="477"/>
      <c r="NJP110" s="477"/>
      <c r="NJQ110" s="477"/>
      <c r="NJR110" s="477"/>
      <c r="NJS110" s="477"/>
      <c r="NJT110" s="477"/>
      <c r="NJU110" s="477"/>
      <c r="NJV110" s="477"/>
      <c r="NJW110" s="477"/>
      <c r="NJX110" s="477"/>
      <c r="NJY110" s="477"/>
      <c r="NJZ110" s="477"/>
      <c r="NKA110" s="477"/>
      <c r="NKB110" s="477"/>
      <c r="NKC110" s="477"/>
      <c r="NKD110" s="477"/>
      <c r="NKE110" s="477"/>
      <c r="NKF110" s="477"/>
      <c r="NKG110" s="477"/>
      <c r="NKH110" s="477"/>
      <c r="NKI110" s="477"/>
      <c r="NKJ110" s="477"/>
      <c r="NKK110" s="477"/>
      <c r="NKL110" s="477"/>
      <c r="NKM110" s="477"/>
      <c r="NKN110" s="477"/>
      <c r="NKO110" s="477"/>
      <c r="NKP110" s="477"/>
      <c r="NKQ110" s="477"/>
      <c r="NKR110" s="477"/>
      <c r="NKS110" s="477"/>
      <c r="NKT110" s="477"/>
      <c r="NKU110" s="477"/>
      <c r="NKV110" s="477"/>
      <c r="NKW110" s="477"/>
      <c r="NKX110" s="477"/>
      <c r="NKY110" s="477"/>
      <c r="NKZ110" s="477"/>
      <c r="NLA110" s="477"/>
      <c r="NLB110" s="477"/>
      <c r="NLC110" s="477"/>
      <c r="NLD110" s="477"/>
      <c r="NLE110" s="477"/>
      <c r="NLF110" s="477"/>
      <c r="NLG110" s="477"/>
      <c r="NLH110" s="477"/>
      <c r="NLI110" s="477"/>
      <c r="NLJ110" s="477"/>
      <c r="NLK110" s="477"/>
      <c r="NLL110" s="477"/>
      <c r="NLM110" s="477"/>
      <c r="NLN110" s="477"/>
      <c r="NLO110" s="477"/>
      <c r="NLP110" s="477"/>
      <c r="NLQ110" s="477"/>
      <c r="NLR110" s="477"/>
      <c r="NLS110" s="477"/>
      <c r="NLT110" s="477"/>
      <c r="NLU110" s="477"/>
      <c r="NLV110" s="477"/>
      <c r="NLW110" s="477"/>
      <c r="NLX110" s="477"/>
      <c r="NLY110" s="477"/>
      <c r="NLZ110" s="477"/>
      <c r="NMA110" s="477"/>
      <c r="NMB110" s="477"/>
      <c r="NMC110" s="477"/>
      <c r="NMD110" s="477"/>
      <c r="NME110" s="477"/>
      <c r="NMF110" s="477"/>
      <c r="NMG110" s="477"/>
      <c r="NMH110" s="477"/>
      <c r="NMI110" s="477"/>
      <c r="NMJ110" s="477"/>
      <c r="NMK110" s="477"/>
      <c r="NML110" s="477"/>
      <c r="NMM110" s="477"/>
      <c r="NMN110" s="477"/>
      <c r="NMO110" s="477"/>
      <c r="NMP110" s="477"/>
      <c r="NMQ110" s="477"/>
      <c r="NMR110" s="477"/>
      <c r="NMS110" s="477"/>
      <c r="NMT110" s="477"/>
      <c r="NMU110" s="477"/>
      <c r="NMV110" s="477"/>
      <c r="NMW110" s="477"/>
      <c r="NMX110" s="477"/>
      <c r="NMY110" s="477"/>
      <c r="NMZ110" s="477"/>
      <c r="NNA110" s="477"/>
      <c r="NNB110" s="477"/>
      <c r="NNC110" s="477"/>
      <c r="NND110" s="477"/>
      <c r="NNE110" s="477"/>
      <c r="NNF110" s="477"/>
      <c r="NNG110" s="477"/>
      <c r="NNH110" s="477"/>
      <c r="NNI110" s="477"/>
      <c r="NNJ110" s="477"/>
      <c r="NNK110" s="477"/>
      <c r="NNL110" s="477"/>
      <c r="NNM110" s="477"/>
      <c r="NNN110" s="477"/>
      <c r="NNO110" s="477"/>
      <c r="NNP110" s="477"/>
      <c r="NNQ110" s="477"/>
      <c r="NNR110" s="477"/>
      <c r="NNS110" s="477"/>
      <c r="NNT110" s="477"/>
      <c r="NNU110" s="477"/>
      <c r="NNV110" s="477"/>
      <c r="NNW110" s="477"/>
      <c r="NNX110" s="477"/>
      <c r="NNY110" s="477"/>
      <c r="NNZ110" s="477"/>
      <c r="NOA110" s="477"/>
      <c r="NOB110" s="477"/>
      <c r="NOC110" s="477"/>
      <c r="NOD110" s="477"/>
      <c r="NOE110" s="477"/>
      <c r="NOF110" s="477"/>
      <c r="NOG110" s="477"/>
      <c r="NOH110" s="477"/>
      <c r="NOI110" s="477"/>
      <c r="NOJ110" s="477"/>
      <c r="NOK110" s="477"/>
      <c r="NOL110" s="477"/>
      <c r="NOM110" s="477"/>
      <c r="NON110" s="477"/>
      <c r="NOO110" s="477"/>
      <c r="NOP110" s="477"/>
      <c r="NOQ110" s="477"/>
      <c r="NOR110" s="477"/>
      <c r="NOS110" s="477"/>
      <c r="NOT110" s="477"/>
      <c r="NOU110" s="477"/>
      <c r="NOV110" s="477"/>
      <c r="NOW110" s="477"/>
      <c r="NOX110" s="477"/>
      <c r="NOY110" s="477"/>
      <c r="NOZ110" s="477"/>
      <c r="NPA110" s="477"/>
      <c r="NPB110" s="477"/>
      <c r="NPC110" s="477"/>
      <c r="NPD110" s="477"/>
      <c r="NPE110" s="477"/>
      <c r="NPF110" s="477"/>
      <c r="NPG110" s="477"/>
      <c r="NPH110" s="477"/>
      <c r="NPI110" s="477"/>
      <c r="NPJ110" s="477"/>
      <c r="NPK110" s="477"/>
      <c r="NPL110" s="477"/>
      <c r="NPM110" s="477"/>
      <c r="NPN110" s="477"/>
      <c r="NPO110" s="477"/>
      <c r="NPP110" s="477"/>
      <c r="NPQ110" s="477"/>
      <c r="NPR110" s="477"/>
      <c r="NPS110" s="477"/>
      <c r="NPT110" s="477"/>
      <c r="NPU110" s="477"/>
      <c r="NPV110" s="477"/>
      <c r="NPW110" s="477"/>
      <c r="NPX110" s="477"/>
      <c r="NPY110" s="477"/>
      <c r="NPZ110" s="477"/>
      <c r="NQA110" s="477"/>
      <c r="NQB110" s="477"/>
      <c r="NQC110" s="477"/>
      <c r="NQD110" s="477"/>
      <c r="NQE110" s="477"/>
      <c r="NQF110" s="477"/>
      <c r="NQG110" s="477"/>
      <c r="NQH110" s="477"/>
      <c r="NQI110" s="477"/>
      <c r="NQJ110" s="477"/>
      <c r="NQK110" s="477"/>
      <c r="NQL110" s="477"/>
      <c r="NQM110" s="477"/>
      <c r="NQN110" s="477"/>
      <c r="NQO110" s="477"/>
      <c r="NQP110" s="477"/>
      <c r="NQQ110" s="477"/>
      <c r="NQR110" s="477"/>
      <c r="NQS110" s="477"/>
      <c r="NQT110" s="477"/>
      <c r="NQU110" s="477"/>
      <c r="NQV110" s="477"/>
      <c r="NQW110" s="477"/>
      <c r="NQX110" s="477"/>
      <c r="NQY110" s="477"/>
      <c r="NQZ110" s="477"/>
      <c r="NRA110" s="477"/>
      <c r="NRB110" s="477"/>
      <c r="NRC110" s="477"/>
      <c r="NRD110" s="477"/>
      <c r="NRE110" s="477"/>
      <c r="NRF110" s="477"/>
      <c r="NRG110" s="477"/>
      <c r="NRH110" s="477"/>
      <c r="NRI110" s="477"/>
      <c r="NRJ110" s="477"/>
      <c r="NRK110" s="477"/>
      <c r="NRL110" s="477"/>
      <c r="NRM110" s="477"/>
      <c r="NRN110" s="477"/>
      <c r="NRO110" s="477"/>
      <c r="NRP110" s="477"/>
      <c r="NRQ110" s="477"/>
      <c r="NRR110" s="477"/>
      <c r="NRS110" s="477"/>
      <c r="NRT110" s="477"/>
      <c r="NRU110" s="477"/>
      <c r="NRV110" s="477"/>
      <c r="NRW110" s="477"/>
      <c r="NRX110" s="477"/>
      <c r="NRY110" s="477"/>
      <c r="NRZ110" s="477"/>
      <c r="NSA110" s="477"/>
      <c r="NSB110" s="477"/>
      <c r="NSC110" s="477"/>
      <c r="NSD110" s="477"/>
      <c r="NSE110" s="477"/>
      <c r="NSF110" s="477"/>
      <c r="NSG110" s="477"/>
      <c r="NSH110" s="477"/>
      <c r="NSI110" s="477"/>
      <c r="NSJ110" s="477"/>
      <c r="NSK110" s="477"/>
      <c r="NSL110" s="477"/>
      <c r="NSM110" s="477"/>
      <c r="NSN110" s="477"/>
      <c r="NSO110" s="477"/>
      <c r="NSP110" s="477"/>
      <c r="NSQ110" s="477"/>
      <c r="NSR110" s="477"/>
      <c r="NSS110" s="477"/>
      <c r="NST110" s="477"/>
      <c r="NSU110" s="477"/>
      <c r="NSV110" s="477"/>
      <c r="NSW110" s="477"/>
      <c r="NSX110" s="477"/>
      <c r="NSY110" s="477"/>
      <c r="NSZ110" s="477"/>
      <c r="NTA110" s="477"/>
      <c r="NTB110" s="477"/>
      <c r="NTC110" s="477"/>
      <c r="NTD110" s="477"/>
      <c r="NTE110" s="477"/>
      <c r="NTF110" s="477"/>
      <c r="NTG110" s="477"/>
      <c r="NTH110" s="477"/>
      <c r="NTI110" s="477"/>
      <c r="NTJ110" s="477"/>
      <c r="NTK110" s="477"/>
      <c r="NTL110" s="477"/>
      <c r="NTM110" s="477"/>
      <c r="NTN110" s="477"/>
      <c r="NTO110" s="477"/>
      <c r="NTP110" s="477"/>
      <c r="NTQ110" s="477"/>
      <c r="NTR110" s="477"/>
      <c r="NTS110" s="477"/>
      <c r="NTT110" s="477"/>
      <c r="NTU110" s="477"/>
      <c r="NTV110" s="477"/>
      <c r="NTW110" s="477"/>
      <c r="NTX110" s="477"/>
      <c r="NTY110" s="477"/>
      <c r="NTZ110" s="477"/>
      <c r="NUA110" s="477"/>
      <c r="NUB110" s="477"/>
      <c r="NUC110" s="477"/>
      <c r="NUD110" s="477"/>
      <c r="NUE110" s="477"/>
      <c r="NUF110" s="477"/>
      <c r="NUG110" s="477"/>
      <c r="NUH110" s="477"/>
      <c r="NUI110" s="477"/>
      <c r="NUJ110" s="477"/>
      <c r="NUK110" s="477"/>
      <c r="NUL110" s="477"/>
      <c r="NUM110" s="477"/>
      <c r="NUN110" s="477"/>
      <c r="NUO110" s="477"/>
      <c r="NUP110" s="477"/>
      <c r="NUQ110" s="477"/>
      <c r="NUR110" s="477"/>
      <c r="NUS110" s="477"/>
      <c r="NUT110" s="477"/>
      <c r="NUU110" s="477"/>
      <c r="NUV110" s="477"/>
      <c r="NUW110" s="477"/>
      <c r="NUX110" s="477"/>
      <c r="NUY110" s="477"/>
      <c r="NUZ110" s="477"/>
      <c r="NVA110" s="477"/>
      <c r="NVB110" s="477"/>
      <c r="NVC110" s="477"/>
      <c r="NVD110" s="477"/>
      <c r="NVE110" s="477"/>
      <c r="NVF110" s="477"/>
      <c r="NVG110" s="477"/>
      <c r="NVH110" s="477"/>
      <c r="NVI110" s="477"/>
      <c r="NVJ110" s="477"/>
      <c r="NVK110" s="477"/>
      <c r="NVL110" s="477"/>
      <c r="NVM110" s="477"/>
      <c r="NVN110" s="477"/>
      <c r="NVO110" s="477"/>
      <c r="NVP110" s="477"/>
      <c r="NVQ110" s="477"/>
      <c r="NVR110" s="477"/>
      <c r="NVS110" s="477"/>
      <c r="NVT110" s="477"/>
      <c r="NVU110" s="477"/>
      <c r="NVV110" s="477"/>
      <c r="NVW110" s="477"/>
      <c r="NVX110" s="477"/>
      <c r="NVY110" s="477"/>
      <c r="NVZ110" s="477"/>
      <c r="NWA110" s="477"/>
      <c r="NWB110" s="477"/>
      <c r="NWC110" s="477"/>
      <c r="NWD110" s="477"/>
      <c r="NWE110" s="477"/>
      <c r="NWF110" s="477"/>
      <c r="NWG110" s="477"/>
      <c r="NWH110" s="477"/>
      <c r="NWI110" s="477"/>
      <c r="NWJ110" s="477"/>
      <c r="NWK110" s="477"/>
      <c r="NWL110" s="477"/>
      <c r="NWM110" s="477"/>
      <c r="NWN110" s="477"/>
      <c r="NWO110" s="477"/>
      <c r="NWP110" s="477"/>
      <c r="NWQ110" s="477"/>
      <c r="NWR110" s="477"/>
      <c r="NWS110" s="477"/>
      <c r="NWT110" s="477"/>
      <c r="NWU110" s="477"/>
      <c r="NWV110" s="477"/>
      <c r="NWW110" s="477"/>
      <c r="NWX110" s="477"/>
      <c r="NWY110" s="477"/>
      <c r="NWZ110" s="477"/>
      <c r="NXA110" s="477"/>
      <c r="NXB110" s="477"/>
      <c r="NXC110" s="477"/>
      <c r="NXD110" s="477"/>
      <c r="NXE110" s="477"/>
      <c r="NXF110" s="477"/>
      <c r="NXG110" s="477"/>
      <c r="NXH110" s="477"/>
      <c r="NXI110" s="477"/>
      <c r="NXJ110" s="477"/>
      <c r="NXK110" s="477"/>
      <c r="NXL110" s="477"/>
      <c r="NXM110" s="477"/>
      <c r="NXN110" s="477"/>
      <c r="NXO110" s="477"/>
      <c r="NXP110" s="477"/>
      <c r="NXQ110" s="477"/>
      <c r="NXR110" s="477"/>
      <c r="NXS110" s="477"/>
      <c r="NXT110" s="477"/>
      <c r="NXU110" s="477"/>
      <c r="NXV110" s="477"/>
      <c r="NXW110" s="477"/>
      <c r="NXX110" s="477"/>
      <c r="NXY110" s="477"/>
      <c r="NXZ110" s="477"/>
      <c r="NYA110" s="477"/>
      <c r="NYB110" s="477"/>
      <c r="NYC110" s="477"/>
      <c r="NYD110" s="477"/>
      <c r="NYE110" s="477"/>
      <c r="NYF110" s="477"/>
      <c r="NYG110" s="477"/>
      <c r="NYH110" s="477"/>
      <c r="NYI110" s="477"/>
      <c r="NYJ110" s="477"/>
      <c r="NYK110" s="477"/>
      <c r="NYL110" s="477"/>
      <c r="NYM110" s="477"/>
      <c r="NYN110" s="477"/>
      <c r="NYO110" s="477"/>
      <c r="NYP110" s="477"/>
      <c r="NYQ110" s="477"/>
      <c r="NYR110" s="477"/>
      <c r="NYS110" s="477"/>
      <c r="NYT110" s="477"/>
      <c r="NYU110" s="477"/>
      <c r="NYV110" s="477"/>
      <c r="NYW110" s="477"/>
      <c r="NYX110" s="477"/>
      <c r="NYY110" s="477"/>
      <c r="NYZ110" s="477"/>
      <c r="NZA110" s="477"/>
      <c r="NZB110" s="477"/>
      <c r="NZC110" s="477"/>
      <c r="NZD110" s="477"/>
      <c r="NZE110" s="477"/>
      <c r="NZF110" s="477"/>
      <c r="NZG110" s="477"/>
      <c r="NZH110" s="477"/>
      <c r="NZI110" s="477"/>
      <c r="NZJ110" s="477"/>
      <c r="NZK110" s="477"/>
      <c r="NZL110" s="477"/>
      <c r="NZM110" s="477"/>
      <c r="NZN110" s="477"/>
      <c r="NZO110" s="477"/>
      <c r="NZP110" s="477"/>
      <c r="NZQ110" s="477"/>
      <c r="NZR110" s="477"/>
      <c r="NZS110" s="477"/>
      <c r="NZT110" s="477"/>
      <c r="NZU110" s="477"/>
      <c r="NZV110" s="477"/>
      <c r="NZW110" s="477"/>
      <c r="NZX110" s="477"/>
      <c r="NZY110" s="477"/>
      <c r="NZZ110" s="477"/>
      <c r="OAA110" s="477"/>
      <c r="OAB110" s="477"/>
      <c r="OAC110" s="477"/>
      <c r="OAD110" s="477"/>
      <c r="OAE110" s="477"/>
      <c r="OAF110" s="477"/>
      <c r="OAG110" s="477"/>
      <c r="OAH110" s="477"/>
      <c r="OAI110" s="477"/>
      <c r="OAJ110" s="477"/>
      <c r="OAK110" s="477"/>
      <c r="OAL110" s="477"/>
      <c r="OAM110" s="477"/>
      <c r="OAN110" s="477"/>
      <c r="OAO110" s="477"/>
      <c r="OAP110" s="477"/>
      <c r="OAQ110" s="477"/>
      <c r="OAR110" s="477"/>
      <c r="OAS110" s="477"/>
      <c r="OAT110" s="477"/>
      <c r="OAU110" s="477"/>
      <c r="OAV110" s="477"/>
      <c r="OAW110" s="477"/>
      <c r="OAX110" s="477"/>
      <c r="OAY110" s="477"/>
      <c r="OAZ110" s="477"/>
      <c r="OBA110" s="477"/>
      <c r="OBB110" s="477"/>
      <c r="OBC110" s="477"/>
      <c r="OBD110" s="477"/>
      <c r="OBE110" s="477"/>
      <c r="OBF110" s="477"/>
      <c r="OBG110" s="477"/>
      <c r="OBH110" s="477"/>
      <c r="OBI110" s="477"/>
      <c r="OBJ110" s="477"/>
      <c r="OBK110" s="477"/>
      <c r="OBL110" s="477"/>
      <c r="OBM110" s="477"/>
      <c r="OBN110" s="477"/>
      <c r="OBO110" s="477"/>
      <c r="OBP110" s="477"/>
      <c r="OBQ110" s="477"/>
      <c r="OBR110" s="477"/>
      <c r="OBS110" s="477"/>
      <c r="OBT110" s="477"/>
      <c r="OBU110" s="477"/>
      <c r="OBV110" s="477"/>
      <c r="OBW110" s="477"/>
      <c r="OBX110" s="477"/>
      <c r="OBY110" s="477"/>
      <c r="OBZ110" s="477"/>
      <c r="OCA110" s="477"/>
      <c r="OCB110" s="477"/>
      <c r="OCC110" s="477"/>
      <c r="OCD110" s="477"/>
      <c r="OCE110" s="477"/>
      <c r="OCF110" s="477"/>
      <c r="OCG110" s="477"/>
      <c r="OCH110" s="477"/>
      <c r="OCI110" s="477"/>
      <c r="OCJ110" s="477"/>
      <c r="OCK110" s="477"/>
      <c r="OCL110" s="477"/>
      <c r="OCM110" s="477"/>
      <c r="OCN110" s="477"/>
      <c r="OCO110" s="477"/>
      <c r="OCP110" s="477"/>
      <c r="OCQ110" s="477"/>
      <c r="OCR110" s="477"/>
      <c r="OCS110" s="477"/>
      <c r="OCT110" s="477"/>
      <c r="OCU110" s="477"/>
      <c r="OCV110" s="477"/>
      <c r="OCW110" s="477"/>
      <c r="OCX110" s="477"/>
      <c r="OCY110" s="477"/>
      <c r="OCZ110" s="477"/>
      <c r="ODA110" s="477"/>
      <c r="ODB110" s="477"/>
      <c r="ODC110" s="477"/>
      <c r="ODD110" s="477"/>
      <c r="ODE110" s="477"/>
      <c r="ODF110" s="477"/>
      <c r="ODG110" s="477"/>
      <c r="ODH110" s="477"/>
      <c r="ODI110" s="477"/>
      <c r="ODJ110" s="477"/>
      <c r="ODK110" s="477"/>
      <c r="ODL110" s="477"/>
      <c r="ODM110" s="477"/>
      <c r="ODN110" s="477"/>
      <c r="ODO110" s="477"/>
      <c r="ODP110" s="477"/>
      <c r="ODQ110" s="477"/>
      <c r="ODR110" s="477"/>
      <c r="ODS110" s="477"/>
      <c r="ODT110" s="477"/>
      <c r="ODU110" s="477"/>
      <c r="ODV110" s="477"/>
      <c r="ODW110" s="477"/>
      <c r="ODX110" s="477"/>
      <c r="ODY110" s="477"/>
      <c r="ODZ110" s="477"/>
      <c r="OEA110" s="477"/>
      <c r="OEB110" s="477"/>
      <c r="OEC110" s="477"/>
      <c r="OED110" s="477"/>
      <c r="OEE110" s="477"/>
      <c r="OEF110" s="477"/>
      <c r="OEG110" s="477"/>
      <c r="OEH110" s="477"/>
      <c r="OEI110" s="477"/>
      <c r="OEJ110" s="477"/>
      <c r="OEK110" s="477"/>
      <c r="OEL110" s="477"/>
      <c r="OEM110" s="477"/>
      <c r="OEN110" s="477"/>
      <c r="OEO110" s="477"/>
      <c r="OEP110" s="477"/>
      <c r="OEQ110" s="477"/>
      <c r="OER110" s="477"/>
      <c r="OES110" s="477"/>
      <c r="OET110" s="477"/>
      <c r="OEU110" s="477"/>
      <c r="OEV110" s="477"/>
      <c r="OEW110" s="477"/>
      <c r="OEX110" s="477"/>
      <c r="OEY110" s="477"/>
      <c r="OEZ110" s="477"/>
      <c r="OFA110" s="477"/>
      <c r="OFB110" s="477"/>
      <c r="OFC110" s="477"/>
      <c r="OFD110" s="477"/>
      <c r="OFE110" s="477"/>
      <c r="OFF110" s="477"/>
      <c r="OFG110" s="477"/>
      <c r="OFH110" s="477"/>
      <c r="OFI110" s="477"/>
      <c r="OFJ110" s="477"/>
      <c r="OFK110" s="477"/>
      <c r="OFL110" s="477"/>
      <c r="OFM110" s="477"/>
      <c r="OFN110" s="477"/>
      <c r="OFO110" s="477"/>
      <c r="OFP110" s="477"/>
      <c r="OFQ110" s="477"/>
      <c r="OFR110" s="477"/>
      <c r="OFS110" s="477"/>
      <c r="OFT110" s="477"/>
      <c r="OFU110" s="477"/>
      <c r="OFV110" s="477"/>
      <c r="OFW110" s="477"/>
      <c r="OFX110" s="477"/>
      <c r="OFY110" s="477"/>
      <c r="OFZ110" s="477"/>
      <c r="OGA110" s="477"/>
      <c r="OGB110" s="477"/>
      <c r="OGC110" s="477"/>
      <c r="OGD110" s="477"/>
      <c r="OGE110" s="477"/>
      <c r="OGF110" s="477"/>
      <c r="OGG110" s="477"/>
      <c r="OGH110" s="477"/>
      <c r="OGI110" s="477"/>
      <c r="OGJ110" s="477"/>
      <c r="OGK110" s="477"/>
      <c r="OGL110" s="477"/>
      <c r="OGM110" s="477"/>
      <c r="OGN110" s="477"/>
      <c r="OGO110" s="477"/>
      <c r="OGP110" s="477"/>
      <c r="OGQ110" s="477"/>
      <c r="OGR110" s="477"/>
      <c r="OGS110" s="477"/>
      <c r="OGT110" s="477"/>
      <c r="OGU110" s="477"/>
      <c r="OGV110" s="477"/>
      <c r="OGW110" s="477"/>
      <c r="OGX110" s="477"/>
      <c r="OGY110" s="477"/>
      <c r="OGZ110" s="477"/>
      <c r="OHA110" s="477"/>
      <c r="OHB110" s="477"/>
      <c r="OHC110" s="477"/>
      <c r="OHD110" s="477"/>
      <c r="OHE110" s="477"/>
      <c r="OHF110" s="477"/>
      <c r="OHG110" s="477"/>
      <c r="OHH110" s="477"/>
      <c r="OHI110" s="477"/>
      <c r="OHJ110" s="477"/>
      <c r="OHK110" s="477"/>
      <c r="OHL110" s="477"/>
      <c r="OHM110" s="477"/>
      <c r="OHN110" s="477"/>
      <c r="OHO110" s="477"/>
      <c r="OHP110" s="477"/>
      <c r="OHQ110" s="477"/>
      <c r="OHR110" s="477"/>
      <c r="OHS110" s="477"/>
      <c r="OHT110" s="477"/>
      <c r="OHU110" s="477"/>
      <c r="OHV110" s="477"/>
      <c r="OHW110" s="477"/>
      <c r="OHX110" s="477"/>
      <c r="OHY110" s="477"/>
      <c r="OHZ110" s="477"/>
      <c r="OIA110" s="477"/>
      <c r="OIB110" s="477"/>
      <c r="OIC110" s="477"/>
      <c r="OID110" s="477"/>
      <c r="OIE110" s="477"/>
      <c r="OIF110" s="477"/>
      <c r="OIG110" s="477"/>
      <c r="OIH110" s="477"/>
      <c r="OII110" s="477"/>
      <c r="OIJ110" s="477"/>
      <c r="OIK110" s="477"/>
      <c r="OIL110" s="477"/>
      <c r="OIM110" s="477"/>
      <c r="OIN110" s="477"/>
      <c r="OIO110" s="477"/>
      <c r="OIP110" s="477"/>
      <c r="OIQ110" s="477"/>
      <c r="OIR110" s="477"/>
      <c r="OIS110" s="477"/>
      <c r="OIT110" s="477"/>
      <c r="OIU110" s="477"/>
      <c r="OIV110" s="477"/>
      <c r="OIW110" s="477"/>
      <c r="OIX110" s="477"/>
      <c r="OIY110" s="477"/>
      <c r="OIZ110" s="477"/>
      <c r="OJA110" s="477"/>
      <c r="OJB110" s="477"/>
      <c r="OJC110" s="477"/>
      <c r="OJD110" s="477"/>
      <c r="OJE110" s="477"/>
      <c r="OJF110" s="477"/>
      <c r="OJG110" s="477"/>
      <c r="OJH110" s="477"/>
      <c r="OJI110" s="477"/>
      <c r="OJJ110" s="477"/>
      <c r="OJK110" s="477"/>
      <c r="OJL110" s="477"/>
      <c r="OJM110" s="477"/>
      <c r="OJN110" s="477"/>
      <c r="OJO110" s="477"/>
      <c r="OJP110" s="477"/>
      <c r="OJQ110" s="477"/>
      <c r="OJR110" s="477"/>
      <c r="OJS110" s="477"/>
      <c r="OJT110" s="477"/>
      <c r="OJU110" s="477"/>
      <c r="OJV110" s="477"/>
      <c r="OJW110" s="477"/>
      <c r="OJX110" s="477"/>
      <c r="OJY110" s="477"/>
      <c r="OJZ110" s="477"/>
      <c r="OKA110" s="477"/>
      <c r="OKB110" s="477"/>
      <c r="OKC110" s="477"/>
      <c r="OKD110" s="477"/>
      <c r="OKE110" s="477"/>
      <c r="OKF110" s="477"/>
      <c r="OKG110" s="477"/>
      <c r="OKH110" s="477"/>
      <c r="OKI110" s="477"/>
      <c r="OKJ110" s="477"/>
      <c r="OKK110" s="477"/>
      <c r="OKL110" s="477"/>
      <c r="OKM110" s="477"/>
      <c r="OKN110" s="477"/>
      <c r="OKO110" s="477"/>
      <c r="OKP110" s="477"/>
      <c r="OKQ110" s="477"/>
      <c r="OKR110" s="477"/>
      <c r="OKS110" s="477"/>
      <c r="OKT110" s="477"/>
      <c r="OKU110" s="477"/>
      <c r="OKV110" s="477"/>
      <c r="OKW110" s="477"/>
      <c r="OKX110" s="477"/>
      <c r="OKY110" s="477"/>
      <c r="OKZ110" s="477"/>
      <c r="OLA110" s="477"/>
      <c r="OLB110" s="477"/>
      <c r="OLC110" s="477"/>
      <c r="OLD110" s="477"/>
      <c r="OLE110" s="477"/>
      <c r="OLF110" s="477"/>
      <c r="OLG110" s="477"/>
      <c r="OLH110" s="477"/>
      <c r="OLI110" s="477"/>
      <c r="OLJ110" s="477"/>
      <c r="OLK110" s="477"/>
      <c r="OLL110" s="477"/>
      <c r="OLM110" s="477"/>
      <c r="OLN110" s="477"/>
      <c r="OLO110" s="477"/>
      <c r="OLP110" s="477"/>
      <c r="OLQ110" s="477"/>
      <c r="OLR110" s="477"/>
      <c r="OLS110" s="477"/>
      <c r="OLT110" s="477"/>
      <c r="OLU110" s="477"/>
      <c r="OLV110" s="477"/>
      <c r="OLW110" s="477"/>
      <c r="OLX110" s="477"/>
      <c r="OLY110" s="477"/>
      <c r="OLZ110" s="477"/>
      <c r="OMA110" s="477"/>
      <c r="OMB110" s="477"/>
      <c r="OMC110" s="477"/>
      <c r="OMD110" s="477"/>
      <c r="OME110" s="477"/>
      <c r="OMF110" s="477"/>
      <c r="OMG110" s="477"/>
      <c r="OMH110" s="477"/>
      <c r="OMI110" s="477"/>
      <c r="OMJ110" s="477"/>
      <c r="OMK110" s="477"/>
      <c r="OML110" s="477"/>
      <c r="OMM110" s="477"/>
      <c r="OMN110" s="477"/>
      <c r="OMO110" s="477"/>
      <c r="OMP110" s="477"/>
      <c r="OMQ110" s="477"/>
      <c r="OMR110" s="477"/>
      <c r="OMS110" s="477"/>
      <c r="OMT110" s="477"/>
      <c r="OMU110" s="477"/>
      <c r="OMV110" s="477"/>
      <c r="OMW110" s="477"/>
      <c r="OMX110" s="477"/>
      <c r="OMY110" s="477"/>
      <c r="OMZ110" s="477"/>
      <c r="ONA110" s="477"/>
      <c r="ONB110" s="477"/>
      <c r="ONC110" s="477"/>
      <c r="OND110" s="477"/>
      <c r="ONE110" s="477"/>
      <c r="ONF110" s="477"/>
      <c r="ONG110" s="477"/>
      <c r="ONH110" s="477"/>
      <c r="ONI110" s="477"/>
      <c r="ONJ110" s="477"/>
      <c r="ONK110" s="477"/>
      <c r="ONL110" s="477"/>
      <c r="ONM110" s="477"/>
      <c r="ONN110" s="477"/>
      <c r="ONO110" s="477"/>
      <c r="ONP110" s="477"/>
      <c r="ONQ110" s="477"/>
      <c r="ONR110" s="477"/>
      <c r="ONS110" s="477"/>
      <c r="ONT110" s="477"/>
      <c r="ONU110" s="477"/>
      <c r="ONV110" s="477"/>
      <c r="ONW110" s="477"/>
      <c r="ONX110" s="477"/>
      <c r="ONY110" s="477"/>
      <c r="ONZ110" s="477"/>
      <c r="OOA110" s="477"/>
      <c r="OOB110" s="477"/>
      <c r="OOC110" s="477"/>
      <c r="OOD110" s="477"/>
      <c r="OOE110" s="477"/>
      <c r="OOF110" s="477"/>
      <c r="OOG110" s="477"/>
      <c r="OOH110" s="477"/>
      <c r="OOI110" s="477"/>
      <c r="OOJ110" s="477"/>
      <c r="OOK110" s="477"/>
      <c r="OOL110" s="477"/>
      <c r="OOM110" s="477"/>
      <c r="OON110" s="477"/>
      <c r="OOO110" s="477"/>
      <c r="OOP110" s="477"/>
      <c r="OOQ110" s="477"/>
      <c r="OOR110" s="477"/>
      <c r="OOS110" s="477"/>
      <c r="OOT110" s="477"/>
      <c r="OOU110" s="477"/>
      <c r="OOV110" s="477"/>
      <c r="OOW110" s="477"/>
      <c r="OOX110" s="477"/>
      <c r="OOY110" s="477"/>
      <c r="OOZ110" s="477"/>
      <c r="OPA110" s="477"/>
      <c r="OPB110" s="477"/>
      <c r="OPC110" s="477"/>
      <c r="OPD110" s="477"/>
      <c r="OPE110" s="477"/>
      <c r="OPF110" s="477"/>
      <c r="OPG110" s="477"/>
      <c r="OPH110" s="477"/>
      <c r="OPI110" s="477"/>
      <c r="OPJ110" s="477"/>
      <c r="OPK110" s="477"/>
      <c r="OPL110" s="477"/>
      <c r="OPM110" s="477"/>
      <c r="OPN110" s="477"/>
      <c r="OPO110" s="477"/>
      <c r="OPP110" s="477"/>
      <c r="OPQ110" s="477"/>
      <c r="OPR110" s="477"/>
      <c r="OPS110" s="477"/>
      <c r="OPT110" s="477"/>
      <c r="OPU110" s="477"/>
      <c r="OPV110" s="477"/>
      <c r="OPW110" s="477"/>
      <c r="OPX110" s="477"/>
      <c r="OPY110" s="477"/>
      <c r="OPZ110" s="477"/>
      <c r="OQA110" s="477"/>
      <c r="OQB110" s="477"/>
      <c r="OQC110" s="477"/>
      <c r="OQD110" s="477"/>
      <c r="OQE110" s="477"/>
      <c r="OQF110" s="477"/>
      <c r="OQG110" s="477"/>
      <c r="OQH110" s="477"/>
      <c r="OQI110" s="477"/>
      <c r="OQJ110" s="477"/>
      <c r="OQK110" s="477"/>
      <c r="OQL110" s="477"/>
      <c r="OQM110" s="477"/>
      <c r="OQN110" s="477"/>
      <c r="OQO110" s="477"/>
      <c r="OQP110" s="477"/>
      <c r="OQQ110" s="477"/>
      <c r="OQR110" s="477"/>
      <c r="OQS110" s="477"/>
      <c r="OQT110" s="477"/>
      <c r="OQU110" s="477"/>
      <c r="OQV110" s="477"/>
      <c r="OQW110" s="477"/>
      <c r="OQX110" s="477"/>
      <c r="OQY110" s="477"/>
      <c r="OQZ110" s="477"/>
      <c r="ORA110" s="477"/>
      <c r="ORB110" s="477"/>
      <c r="ORC110" s="477"/>
      <c r="ORD110" s="477"/>
      <c r="ORE110" s="477"/>
      <c r="ORF110" s="477"/>
      <c r="ORG110" s="477"/>
      <c r="ORH110" s="477"/>
      <c r="ORI110" s="477"/>
      <c r="ORJ110" s="477"/>
      <c r="ORK110" s="477"/>
      <c r="ORL110" s="477"/>
      <c r="ORM110" s="477"/>
      <c r="ORN110" s="477"/>
      <c r="ORO110" s="477"/>
      <c r="ORP110" s="477"/>
      <c r="ORQ110" s="477"/>
      <c r="ORR110" s="477"/>
      <c r="ORS110" s="477"/>
      <c r="ORT110" s="477"/>
      <c r="ORU110" s="477"/>
      <c r="ORV110" s="477"/>
      <c r="ORW110" s="477"/>
      <c r="ORX110" s="477"/>
      <c r="ORY110" s="477"/>
      <c r="ORZ110" s="477"/>
      <c r="OSA110" s="477"/>
      <c r="OSB110" s="477"/>
      <c r="OSC110" s="477"/>
      <c r="OSD110" s="477"/>
      <c r="OSE110" s="477"/>
      <c r="OSF110" s="477"/>
      <c r="OSG110" s="477"/>
      <c r="OSH110" s="477"/>
      <c r="OSI110" s="477"/>
      <c r="OSJ110" s="477"/>
      <c r="OSK110" s="477"/>
      <c r="OSL110" s="477"/>
      <c r="OSM110" s="477"/>
      <c r="OSN110" s="477"/>
      <c r="OSO110" s="477"/>
      <c r="OSP110" s="477"/>
      <c r="OSQ110" s="477"/>
      <c r="OSR110" s="477"/>
      <c r="OSS110" s="477"/>
      <c r="OST110" s="477"/>
      <c r="OSU110" s="477"/>
      <c r="OSV110" s="477"/>
      <c r="OSW110" s="477"/>
      <c r="OSX110" s="477"/>
      <c r="OSY110" s="477"/>
      <c r="OSZ110" s="477"/>
      <c r="OTA110" s="477"/>
      <c r="OTB110" s="477"/>
      <c r="OTC110" s="477"/>
      <c r="OTD110" s="477"/>
      <c r="OTE110" s="477"/>
      <c r="OTF110" s="477"/>
      <c r="OTG110" s="477"/>
      <c r="OTH110" s="477"/>
      <c r="OTI110" s="477"/>
      <c r="OTJ110" s="477"/>
      <c r="OTK110" s="477"/>
      <c r="OTL110" s="477"/>
      <c r="OTM110" s="477"/>
      <c r="OTN110" s="477"/>
      <c r="OTO110" s="477"/>
      <c r="OTP110" s="477"/>
      <c r="OTQ110" s="477"/>
      <c r="OTR110" s="477"/>
      <c r="OTS110" s="477"/>
      <c r="OTT110" s="477"/>
      <c r="OTU110" s="477"/>
      <c r="OTV110" s="477"/>
      <c r="OTW110" s="477"/>
      <c r="OTX110" s="477"/>
      <c r="OTY110" s="477"/>
      <c r="OTZ110" s="477"/>
      <c r="OUA110" s="477"/>
      <c r="OUB110" s="477"/>
      <c r="OUC110" s="477"/>
      <c r="OUD110" s="477"/>
      <c r="OUE110" s="477"/>
      <c r="OUF110" s="477"/>
      <c r="OUG110" s="477"/>
      <c r="OUH110" s="477"/>
      <c r="OUI110" s="477"/>
      <c r="OUJ110" s="477"/>
      <c r="OUK110" s="477"/>
      <c r="OUL110" s="477"/>
      <c r="OUM110" s="477"/>
      <c r="OUN110" s="477"/>
      <c r="OUO110" s="477"/>
      <c r="OUP110" s="477"/>
      <c r="OUQ110" s="477"/>
      <c r="OUR110" s="477"/>
      <c r="OUS110" s="477"/>
      <c r="OUT110" s="477"/>
      <c r="OUU110" s="477"/>
      <c r="OUV110" s="477"/>
      <c r="OUW110" s="477"/>
      <c r="OUX110" s="477"/>
      <c r="OUY110" s="477"/>
      <c r="OUZ110" s="477"/>
      <c r="OVA110" s="477"/>
      <c r="OVB110" s="477"/>
      <c r="OVC110" s="477"/>
      <c r="OVD110" s="477"/>
      <c r="OVE110" s="477"/>
      <c r="OVF110" s="477"/>
      <c r="OVG110" s="477"/>
      <c r="OVH110" s="477"/>
      <c r="OVI110" s="477"/>
      <c r="OVJ110" s="477"/>
      <c r="OVK110" s="477"/>
      <c r="OVL110" s="477"/>
      <c r="OVM110" s="477"/>
      <c r="OVN110" s="477"/>
      <c r="OVO110" s="477"/>
      <c r="OVP110" s="477"/>
      <c r="OVQ110" s="477"/>
      <c r="OVR110" s="477"/>
      <c r="OVS110" s="477"/>
      <c r="OVT110" s="477"/>
      <c r="OVU110" s="477"/>
      <c r="OVV110" s="477"/>
      <c r="OVW110" s="477"/>
      <c r="OVX110" s="477"/>
      <c r="OVY110" s="477"/>
      <c r="OVZ110" s="477"/>
      <c r="OWA110" s="477"/>
      <c r="OWB110" s="477"/>
      <c r="OWC110" s="477"/>
      <c r="OWD110" s="477"/>
      <c r="OWE110" s="477"/>
      <c r="OWF110" s="477"/>
      <c r="OWG110" s="477"/>
      <c r="OWH110" s="477"/>
      <c r="OWI110" s="477"/>
      <c r="OWJ110" s="477"/>
      <c r="OWK110" s="477"/>
      <c r="OWL110" s="477"/>
      <c r="OWM110" s="477"/>
      <c r="OWN110" s="477"/>
      <c r="OWO110" s="477"/>
      <c r="OWP110" s="477"/>
      <c r="OWQ110" s="477"/>
      <c r="OWR110" s="477"/>
      <c r="OWS110" s="477"/>
      <c r="OWT110" s="477"/>
      <c r="OWU110" s="477"/>
      <c r="OWV110" s="477"/>
      <c r="OWW110" s="477"/>
      <c r="OWX110" s="477"/>
      <c r="OWY110" s="477"/>
      <c r="OWZ110" s="477"/>
      <c r="OXA110" s="477"/>
      <c r="OXB110" s="477"/>
      <c r="OXC110" s="477"/>
      <c r="OXD110" s="477"/>
      <c r="OXE110" s="477"/>
      <c r="OXF110" s="477"/>
      <c r="OXG110" s="477"/>
      <c r="OXH110" s="477"/>
      <c r="OXI110" s="477"/>
      <c r="OXJ110" s="477"/>
      <c r="OXK110" s="477"/>
      <c r="OXL110" s="477"/>
      <c r="OXM110" s="477"/>
      <c r="OXN110" s="477"/>
      <c r="OXO110" s="477"/>
      <c r="OXP110" s="477"/>
      <c r="OXQ110" s="477"/>
      <c r="OXR110" s="477"/>
      <c r="OXS110" s="477"/>
      <c r="OXT110" s="477"/>
      <c r="OXU110" s="477"/>
      <c r="OXV110" s="477"/>
      <c r="OXW110" s="477"/>
      <c r="OXX110" s="477"/>
      <c r="OXY110" s="477"/>
      <c r="OXZ110" s="477"/>
      <c r="OYA110" s="477"/>
      <c r="OYB110" s="477"/>
      <c r="OYC110" s="477"/>
      <c r="OYD110" s="477"/>
      <c r="OYE110" s="477"/>
      <c r="OYF110" s="477"/>
      <c r="OYG110" s="477"/>
      <c r="OYH110" s="477"/>
      <c r="OYI110" s="477"/>
      <c r="OYJ110" s="477"/>
      <c r="OYK110" s="477"/>
      <c r="OYL110" s="477"/>
      <c r="OYM110" s="477"/>
      <c r="OYN110" s="477"/>
      <c r="OYO110" s="477"/>
      <c r="OYP110" s="477"/>
      <c r="OYQ110" s="477"/>
      <c r="OYR110" s="477"/>
      <c r="OYS110" s="477"/>
      <c r="OYT110" s="477"/>
      <c r="OYU110" s="477"/>
      <c r="OYV110" s="477"/>
      <c r="OYW110" s="477"/>
      <c r="OYX110" s="477"/>
      <c r="OYY110" s="477"/>
      <c r="OYZ110" s="477"/>
      <c r="OZA110" s="477"/>
      <c r="OZB110" s="477"/>
      <c r="OZC110" s="477"/>
      <c r="OZD110" s="477"/>
      <c r="OZE110" s="477"/>
      <c r="OZF110" s="477"/>
      <c r="OZG110" s="477"/>
      <c r="OZH110" s="477"/>
      <c r="OZI110" s="477"/>
      <c r="OZJ110" s="477"/>
      <c r="OZK110" s="477"/>
      <c r="OZL110" s="477"/>
      <c r="OZM110" s="477"/>
      <c r="OZN110" s="477"/>
      <c r="OZO110" s="477"/>
      <c r="OZP110" s="477"/>
      <c r="OZQ110" s="477"/>
      <c r="OZR110" s="477"/>
      <c r="OZS110" s="477"/>
      <c r="OZT110" s="477"/>
      <c r="OZU110" s="477"/>
      <c r="OZV110" s="477"/>
      <c r="OZW110" s="477"/>
      <c r="OZX110" s="477"/>
      <c r="OZY110" s="477"/>
      <c r="OZZ110" s="477"/>
      <c r="PAA110" s="477"/>
      <c r="PAB110" s="477"/>
      <c r="PAC110" s="477"/>
      <c r="PAD110" s="477"/>
      <c r="PAE110" s="477"/>
      <c r="PAF110" s="477"/>
      <c r="PAG110" s="477"/>
      <c r="PAH110" s="477"/>
      <c r="PAI110" s="477"/>
      <c r="PAJ110" s="477"/>
      <c r="PAK110" s="477"/>
      <c r="PAL110" s="477"/>
      <c r="PAM110" s="477"/>
      <c r="PAN110" s="477"/>
      <c r="PAO110" s="477"/>
      <c r="PAP110" s="477"/>
      <c r="PAQ110" s="477"/>
      <c r="PAR110" s="477"/>
      <c r="PAS110" s="477"/>
      <c r="PAT110" s="477"/>
      <c r="PAU110" s="477"/>
      <c r="PAV110" s="477"/>
      <c r="PAW110" s="477"/>
      <c r="PAX110" s="477"/>
      <c r="PAY110" s="477"/>
      <c r="PAZ110" s="477"/>
      <c r="PBA110" s="477"/>
      <c r="PBB110" s="477"/>
      <c r="PBC110" s="477"/>
      <c r="PBD110" s="477"/>
      <c r="PBE110" s="477"/>
      <c r="PBF110" s="477"/>
      <c r="PBG110" s="477"/>
      <c r="PBH110" s="477"/>
      <c r="PBI110" s="477"/>
      <c r="PBJ110" s="477"/>
      <c r="PBK110" s="477"/>
      <c r="PBL110" s="477"/>
      <c r="PBM110" s="477"/>
      <c r="PBN110" s="477"/>
      <c r="PBO110" s="477"/>
      <c r="PBP110" s="477"/>
      <c r="PBQ110" s="477"/>
      <c r="PBR110" s="477"/>
      <c r="PBS110" s="477"/>
      <c r="PBT110" s="477"/>
      <c r="PBU110" s="477"/>
      <c r="PBV110" s="477"/>
      <c r="PBW110" s="477"/>
      <c r="PBX110" s="477"/>
      <c r="PBY110" s="477"/>
      <c r="PBZ110" s="477"/>
      <c r="PCA110" s="477"/>
      <c r="PCB110" s="477"/>
      <c r="PCC110" s="477"/>
      <c r="PCD110" s="477"/>
      <c r="PCE110" s="477"/>
      <c r="PCF110" s="477"/>
      <c r="PCG110" s="477"/>
      <c r="PCH110" s="477"/>
      <c r="PCI110" s="477"/>
      <c r="PCJ110" s="477"/>
      <c r="PCK110" s="477"/>
      <c r="PCL110" s="477"/>
      <c r="PCM110" s="477"/>
      <c r="PCN110" s="477"/>
      <c r="PCO110" s="477"/>
      <c r="PCP110" s="477"/>
      <c r="PCQ110" s="477"/>
      <c r="PCR110" s="477"/>
      <c r="PCS110" s="477"/>
      <c r="PCT110" s="477"/>
      <c r="PCU110" s="477"/>
      <c r="PCV110" s="477"/>
      <c r="PCW110" s="477"/>
      <c r="PCX110" s="477"/>
      <c r="PCY110" s="477"/>
      <c r="PCZ110" s="477"/>
      <c r="PDA110" s="477"/>
      <c r="PDB110" s="477"/>
      <c r="PDC110" s="477"/>
      <c r="PDD110" s="477"/>
      <c r="PDE110" s="477"/>
      <c r="PDF110" s="477"/>
      <c r="PDG110" s="477"/>
      <c r="PDH110" s="477"/>
      <c r="PDI110" s="477"/>
      <c r="PDJ110" s="477"/>
      <c r="PDK110" s="477"/>
      <c r="PDL110" s="477"/>
      <c r="PDM110" s="477"/>
      <c r="PDN110" s="477"/>
      <c r="PDO110" s="477"/>
      <c r="PDP110" s="477"/>
      <c r="PDQ110" s="477"/>
      <c r="PDR110" s="477"/>
      <c r="PDS110" s="477"/>
      <c r="PDT110" s="477"/>
      <c r="PDU110" s="477"/>
      <c r="PDV110" s="477"/>
      <c r="PDW110" s="477"/>
      <c r="PDX110" s="477"/>
      <c r="PDY110" s="477"/>
      <c r="PDZ110" s="477"/>
      <c r="PEA110" s="477"/>
      <c r="PEB110" s="477"/>
      <c r="PEC110" s="477"/>
      <c r="PED110" s="477"/>
      <c r="PEE110" s="477"/>
      <c r="PEF110" s="477"/>
      <c r="PEG110" s="477"/>
      <c r="PEH110" s="477"/>
      <c r="PEI110" s="477"/>
      <c r="PEJ110" s="477"/>
      <c r="PEK110" s="477"/>
      <c r="PEL110" s="477"/>
      <c r="PEM110" s="477"/>
      <c r="PEN110" s="477"/>
      <c r="PEO110" s="477"/>
      <c r="PEP110" s="477"/>
      <c r="PEQ110" s="477"/>
      <c r="PER110" s="477"/>
      <c r="PES110" s="477"/>
      <c r="PET110" s="477"/>
      <c r="PEU110" s="477"/>
      <c r="PEV110" s="477"/>
      <c r="PEW110" s="477"/>
      <c r="PEX110" s="477"/>
      <c r="PEY110" s="477"/>
      <c r="PEZ110" s="477"/>
      <c r="PFA110" s="477"/>
      <c r="PFB110" s="477"/>
      <c r="PFC110" s="477"/>
      <c r="PFD110" s="477"/>
      <c r="PFE110" s="477"/>
      <c r="PFF110" s="477"/>
      <c r="PFG110" s="477"/>
      <c r="PFH110" s="477"/>
      <c r="PFI110" s="477"/>
      <c r="PFJ110" s="477"/>
      <c r="PFK110" s="477"/>
      <c r="PFL110" s="477"/>
      <c r="PFM110" s="477"/>
      <c r="PFN110" s="477"/>
      <c r="PFO110" s="477"/>
      <c r="PFP110" s="477"/>
      <c r="PFQ110" s="477"/>
      <c r="PFR110" s="477"/>
      <c r="PFS110" s="477"/>
      <c r="PFT110" s="477"/>
      <c r="PFU110" s="477"/>
      <c r="PFV110" s="477"/>
      <c r="PFW110" s="477"/>
      <c r="PFX110" s="477"/>
      <c r="PFY110" s="477"/>
      <c r="PFZ110" s="477"/>
      <c r="PGA110" s="477"/>
      <c r="PGB110" s="477"/>
      <c r="PGC110" s="477"/>
      <c r="PGD110" s="477"/>
      <c r="PGE110" s="477"/>
      <c r="PGF110" s="477"/>
      <c r="PGG110" s="477"/>
      <c r="PGH110" s="477"/>
      <c r="PGI110" s="477"/>
      <c r="PGJ110" s="477"/>
      <c r="PGK110" s="477"/>
      <c r="PGL110" s="477"/>
      <c r="PGM110" s="477"/>
      <c r="PGN110" s="477"/>
      <c r="PGO110" s="477"/>
      <c r="PGP110" s="477"/>
      <c r="PGQ110" s="477"/>
      <c r="PGR110" s="477"/>
      <c r="PGS110" s="477"/>
      <c r="PGT110" s="477"/>
      <c r="PGU110" s="477"/>
      <c r="PGV110" s="477"/>
      <c r="PGW110" s="477"/>
      <c r="PGX110" s="477"/>
      <c r="PGY110" s="477"/>
      <c r="PGZ110" s="477"/>
      <c r="PHA110" s="477"/>
      <c r="PHB110" s="477"/>
      <c r="PHC110" s="477"/>
      <c r="PHD110" s="477"/>
      <c r="PHE110" s="477"/>
      <c r="PHF110" s="477"/>
      <c r="PHG110" s="477"/>
      <c r="PHH110" s="477"/>
      <c r="PHI110" s="477"/>
      <c r="PHJ110" s="477"/>
      <c r="PHK110" s="477"/>
      <c r="PHL110" s="477"/>
      <c r="PHM110" s="477"/>
      <c r="PHN110" s="477"/>
      <c r="PHO110" s="477"/>
      <c r="PHP110" s="477"/>
      <c r="PHQ110" s="477"/>
      <c r="PHR110" s="477"/>
      <c r="PHS110" s="477"/>
      <c r="PHT110" s="477"/>
      <c r="PHU110" s="477"/>
      <c r="PHV110" s="477"/>
      <c r="PHW110" s="477"/>
      <c r="PHX110" s="477"/>
      <c r="PHY110" s="477"/>
      <c r="PHZ110" s="477"/>
      <c r="PIA110" s="477"/>
      <c r="PIB110" s="477"/>
      <c r="PIC110" s="477"/>
      <c r="PID110" s="477"/>
      <c r="PIE110" s="477"/>
      <c r="PIF110" s="477"/>
      <c r="PIG110" s="477"/>
      <c r="PIH110" s="477"/>
      <c r="PII110" s="477"/>
      <c r="PIJ110" s="477"/>
      <c r="PIK110" s="477"/>
      <c r="PIL110" s="477"/>
      <c r="PIM110" s="477"/>
      <c r="PIN110" s="477"/>
      <c r="PIO110" s="477"/>
      <c r="PIP110" s="477"/>
      <c r="PIQ110" s="477"/>
      <c r="PIR110" s="477"/>
      <c r="PIS110" s="477"/>
      <c r="PIT110" s="477"/>
      <c r="PIU110" s="477"/>
      <c r="PIV110" s="477"/>
      <c r="PIW110" s="477"/>
      <c r="PIX110" s="477"/>
      <c r="PIY110" s="477"/>
      <c r="PIZ110" s="477"/>
      <c r="PJA110" s="477"/>
      <c r="PJB110" s="477"/>
      <c r="PJC110" s="477"/>
      <c r="PJD110" s="477"/>
      <c r="PJE110" s="477"/>
      <c r="PJF110" s="477"/>
      <c r="PJG110" s="477"/>
      <c r="PJH110" s="477"/>
      <c r="PJI110" s="477"/>
      <c r="PJJ110" s="477"/>
      <c r="PJK110" s="477"/>
      <c r="PJL110" s="477"/>
      <c r="PJM110" s="477"/>
      <c r="PJN110" s="477"/>
      <c r="PJO110" s="477"/>
      <c r="PJP110" s="477"/>
      <c r="PJQ110" s="477"/>
      <c r="PJR110" s="477"/>
      <c r="PJS110" s="477"/>
      <c r="PJT110" s="477"/>
      <c r="PJU110" s="477"/>
      <c r="PJV110" s="477"/>
      <c r="PJW110" s="477"/>
      <c r="PJX110" s="477"/>
      <c r="PJY110" s="477"/>
      <c r="PJZ110" s="477"/>
      <c r="PKA110" s="477"/>
      <c r="PKB110" s="477"/>
      <c r="PKC110" s="477"/>
      <c r="PKD110" s="477"/>
      <c r="PKE110" s="477"/>
      <c r="PKF110" s="477"/>
      <c r="PKG110" s="477"/>
      <c r="PKH110" s="477"/>
      <c r="PKI110" s="477"/>
      <c r="PKJ110" s="477"/>
      <c r="PKK110" s="477"/>
      <c r="PKL110" s="477"/>
      <c r="PKM110" s="477"/>
      <c r="PKN110" s="477"/>
      <c r="PKO110" s="477"/>
      <c r="PKP110" s="477"/>
      <c r="PKQ110" s="477"/>
      <c r="PKR110" s="477"/>
      <c r="PKS110" s="477"/>
      <c r="PKT110" s="477"/>
      <c r="PKU110" s="477"/>
      <c r="PKV110" s="477"/>
      <c r="PKW110" s="477"/>
      <c r="PKX110" s="477"/>
      <c r="PKY110" s="477"/>
      <c r="PKZ110" s="477"/>
      <c r="PLA110" s="477"/>
      <c r="PLB110" s="477"/>
      <c r="PLC110" s="477"/>
      <c r="PLD110" s="477"/>
      <c r="PLE110" s="477"/>
      <c r="PLF110" s="477"/>
      <c r="PLG110" s="477"/>
      <c r="PLH110" s="477"/>
      <c r="PLI110" s="477"/>
      <c r="PLJ110" s="477"/>
      <c r="PLK110" s="477"/>
      <c r="PLL110" s="477"/>
      <c r="PLM110" s="477"/>
      <c r="PLN110" s="477"/>
      <c r="PLO110" s="477"/>
      <c r="PLP110" s="477"/>
      <c r="PLQ110" s="477"/>
      <c r="PLR110" s="477"/>
      <c r="PLS110" s="477"/>
      <c r="PLT110" s="477"/>
      <c r="PLU110" s="477"/>
      <c r="PLV110" s="477"/>
      <c r="PLW110" s="477"/>
      <c r="PLX110" s="477"/>
      <c r="PLY110" s="477"/>
      <c r="PLZ110" s="477"/>
      <c r="PMA110" s="477"/>
      <c r="PMB110" s="477"/>
      <c r="PMC110" s="477"/>
      <c r="PMD110" s="477"/>
      <c r="PME110" s="477"/>
      <c r="PMF110" s="477"/>
      <c r="PMG110" s="477"/>
      <c r="PMH110" s="477"/>
      <c r="PMI110" s="477"/>
      <c r="PMJ110" s="477"/>
      <c r="PMK110" s="477"/>
      <c r="PML110" s="477"/>
      <c r="PMM110" s="477"/>
      <c r="PMN110" s="477"/>
      <c r="PMO110" s="477"/>
      <c r="PMP110" s="477"/>
      <c r="PMQ110" s="477"/>
      <c r="PMR110" s="477"/>
      <c r="PMS110" s="477"/>
      <c r="PMT110" s="477"/>
      <c r="PMU110" s="477"/>
      <c r="PMV110" s="477"/>
      <c r="PMW110" s="477"/>
      <c r="PMX110" s="477"/>
      <c r="PMY110" s="477"/>
      <c r="PMZ110" s="477"/>
      <c r="PNA110" s="477"/>
      <c r="PNB110" s="477"/>
      <c r="PNC110" s="477"/>
      <c r="PND110" s="477"/>
      <c r="PNE110" s="477"/>
      <c r="PNF110" s="477"/>
      <c r="PNG110" s="477"/>
      <c r="PNH110" s="477"/>
      <c r="PNI110" s="477"/>
      <c r="PNJ110" s="477"/>
      <c r="PNK110" s="477"/>
      <c r="PNL110" s="477"/>
      <c r="PNM110" s="477"/>
      <c r="PNN110" s="477"/>
      <c r="PNO110" s="477"/>
      <c r="PNP110" s="477"/>
      <c r="PNQ110" s="477"/>
      <c r="PNR110" s="477"/>
      <c r="PNS110" s="477"/>
      <c r="PNT110" s="477"/>
      <c r="PNU110" s="477"/>
      <c r="PNV110" s="477"/>
      <c r="PNW110" s="477"/>
      <c r="PNX110" s="477"/>
      <c r="PNY110" s="477"/>
      <c r="PNZ110" s="477"/>
      <c r="POA110" s="477"/>
      <c r="POB110" s="477"/>
      <c r="POC110" s="477"/>
      <c r="POD110" s="477"/>
      <c r="POE110" s="477"/>
      <c r="POF110" s="477"/>
      <c r="POG110" s="477"/>
      <c r="POH110" s="477"/>
      <c r="POI110" s="477"/>
      <c r="POJ110" s="477"/>
      <c r="POK110" s="477"/>
      <c r="POL110" s="477"/>
      <c r="POM110" s="477"/>
      <c r="PON110" s="477"/>
      <c r="POO110" s="477"/>
      <c r="POP110" s="477"/>
      <c r="POQ110" s="477"/>
      <c r="POR110" s="477"/>
      <c r="POS110" s="477"/>
      <c r="POT110" s="477"/>
      <c r="POU110" s="477"/>
      <c r="POV110" s="477"/>
      <c r="POW110" s="477"/>
      <c r="POX110" s="477"/>
      <c r="POY110" s="477"/>
      <c r="POZ110" s="477"/>
      <c r="PPA110" s="477"/>
      <c r="PPB110" s="477"/>
      <c r="PPC110" s="477"/>
      <c r="PPD110" s="477"/>
      <c r="PPE110" s="477"/>
      <c r="PPF110" s="477"/>
      <c r="PPG110" s="477"/>
      <c r="PPH110" s="477"/>
      <c r="PPI110" s="477"/>
      <c r="PPJ110" s="477"/>
      <c r="PPK110" s="477"/>
      <c r="PPL110" s="477"/>
      <c r="PPM110" s="477"/>
      <c r="PPN110" s="477"/>
      <c r="PPO110" s="477"/>
      <c r="PPP110" s="477"/>
      <c r="PPQ110" s="477"/>
      <c r="PPR110" s="477"/>
      <c r="PPS110" s="477"/>
      <c r="PPT110" s="477"/>
      <c r="PPU110" s="477"/>
      <c r="PPV110" s="477"/>
      <c r="PPW110" s="477"/>
      <c r="PPX110" s="477"/>
      <c r="PPY110" s="477"/>
      <c r="PPZ110" s="477"/>
      <c r="PQA110" s="477"/>
      <c r="PQB110" s="477"/>
      <c r="PQC110" s="477"/>
      <c r="PQD110" s="477"/>
      <c r="PQE110" s="477"/>
      <c r="PQF110" s="477"/>
      <c r="PQG110" s="477"/>
      <c r="PQH110" s="477"/>
      <c r="PQI110" s="477"/>
      <c r="PQJ110" s="477"/>
      <c r="PQK110" s="477"/>
      <c r="PQL110" s="477"/>
      <c r="PQM110" s="477"/>
      <c r="PQN110" s="477"/>
      <c r="PQO110" s="477"/>
      <c r="PQP110" s="477"/>
      <c r="PQQ110" s="477"/>
      <c r="PQR110" s="477"/>
      <c r="PQS110" s="477"/>
      <c r="PQT110" s="477"/>
      <c r="PQU110" s="477"/>
      <c r="PQV110" s="477"/>
      <c r="PQW110" s="477"/>
      <c r="PQX110" s="477"/>
      <c r="PQY110" s="477"/>
      <c r="PQZ110" s="477"/>
      <c r="PRA110" s="477"/>
      <c r="PRB110" s="477"/>
      <c r="PRC110" s="477"/>
      <c r="PRD110" s="477"/>
      <c r="PRE110" s="477"/>
      <c r="PRF110" s="477"/>
      <c r="PRG110" s="477"/>
      <c r="PRH110" s="477"/>
      <c r="PRI110" s="477"/>
      <c r="PRJ110" s="477"/>
      <c r="PRK110" s="477"/>
      <c r="PRL110" s="477"/>
      <c r="PRM110" s="477"/>
      <c r="PRN110" s="477"/>
      <c r="PRO110" s="477"/>
      <c r="PRP110" s="477"/>
      <c r="PRQ110" s="477"/>
      <c r="PRR110" s="477"/>
      <c r="PRS110" s="477"/>
      <c r="PRT110" s="477"/>
      <c r="PRU110" s="477"/>
      <c r="PRV110" s="477"/>
      <c r="PRW110" s="477"/>
      <c r="PRX110" s="477"/>
      <c r="PRY110" s="477"/>
      <c r="PRZ110" s="477"/>
      <c r="PSA110" s="477"/>
      <c r="PSB110" s="477"/>
      <c r="PSC110" s="477"/>
      <c r="PSD110" s="477"/>
      <c r="PSE110" s="477"/>
      <c r="PSF110" s="477"/>
      <c r="PSG110" s="477"/>
      <c r="PSH110" s="477"/>
      <c r="PSI110" s="477"/>
      <c r="PSJ110" s="477"/>
      <c r="PSK110" s="477"/>
      <c r="PSL110" s="477"/>
      <c r="PSM110" s="477"/>
      <c r="PSN110" s="477"/>
      <c r="PSO110" s="477"/>
      <c r="PSP110" s="477"/>
      <c r="PSQ110" s="477"/>
      <c r="PSR110" s="477"/>
      <c r="PSS110" s="477"/>
      <c r="PST110" s="477"/>
      <c r="PSU110" s="477"/>
      <c r="PSV110" s="477"/>
      <c r="PSW110" s="477"/>
      <c r="PSX110" s="477"/>
      <c r="PSY110" s="477"/>
      <c r="PSZ110" s="477"/>
      <c r="PTA110" s="477"/>
      <c r="PTB110" s="477"/>
      <c r="PTC110" s="477"/>
      <c r="PTD110" s="477"/>
      <c r="PTE110" s="477"/>
      <c r="PTF110" s="477"/>
      <c r="PTG110" s="477"/>
      <c r="PTH110" s="477"/>
      <c r="PTI110" s="477"/>
      <c r="PTJ110" s="477"/>
      <c r="PTK110" s="477"/>
      <c r="PTL110" s="477"/>
      <c r="PTM110" s="477"/>
      <c r="PTN110" s="477"/>
      <c r="PTO110" s="477"/>
      <c r="PTP110" s="477"/>
      <c r="PTQ110" s="477"/>
      <c r="PTR110" s="477"/>
      <c r="PTS110" s="477"/>
      <c r="PTT110" s="477"/>
      <c r="PTU110" s="477"/>
      <c r="PTV110" s="477"/>
      <c r="PTW110" s="477"/>
      <c r="PTX110" s="477"/>
      <c r="PTY110" s="477"/>
      <c r="PTZ110" s="477"/>
      <c r="PUA110" s="477"/>
      <c r="PUB110" s="477"/>
      <c r="PUC110" s="477"/>
      <c r="PUD110" s="477"/>
      <c r="PUE110" s="477"/>
      <c r="PUF110" s="477"/>
      <c r="PUG110" s="477"/>
      <c r="PUH110" s="477"/>
      <c r="PUI110" s="477"/>
      <c r="PUJ110" s="477"/>
      <c r="PUK110" s="477"/>
      <c r="PUL110" s="477"/>
      <c r="PUM110" s="477"/>
      <c r="PUN110" s="477"/>
      <c r="PUO110" s="477"/>
      <c r="PUP110" s="477"/>
      <c r="PUQ110" s="477"/>
      <c r="PUR110" s="477"/>
      <c r="PUS110" s="477"/>
      <c r="PUT110" s="477"/>
      <c r="PUU110" s="477"/>
      <c r="PUV110" s="477"/>
      <c r="PUW110" s="477"/>
      <c r="PUX110" s="477"/>
      <c r="PUY110" s="477"/>
      <c r="PUZ110" s="477"/>
      <c r="PVA110" s="477"/>
      <c r="PVB110" s="477"/>
      <c r="PVC110" s="477"/>
      <c r="PVD110" s="477"/>
      <c r="PVE110" s="477"/>
      <c r="PVF110" s="477"/>
      <c r="PVG110" s="477"/>
      <c r="PVH110" s="477"/>
      <c r="PVI110" s="477"/>
      <c r="PVJ110" s="477"/>
      <c r="PVK110" s="477"/>
      <c r="PVL110" s="477"/>
      <c r="PVM110" s="477"/>
      <c r="PVN110" s="477"/>
      <c r="PVO110" s="477"/>
      <c r="PVP110" s="477"/>
      <c r="PVQ110" s="477"/>
      <c r="PVR110" s="477"/>
      <c r="PVS110" s="477"/>
      <c r="PVT110" s="477"/>
      <c r="PVU110" s="477"/>
      <c r="PVV110" s="477"/>
      <c r="PVW110" s="477"/>
      <c r="PVX110" s="477"/>
      <c r="PVY110" s="477"/>
      <c r="PVZ110" s="477"/>
      <c r="PWA110" s="477"/>
      <c r="PWB110" s="477"/>
      <c r="PWC110" s="477"/>
      <c r="PWD110" s="477"/>
      <c r="PWE110" s="477"/>
      <c r="PWF110" s="477"/>
      <c r="PWG110" s="477"/>
      <c r="PWH110" s="477"/>
      <c r="PWI110" s="477"/>
      <c r="PWJ110" s="477"/>
      <c r="PWK110" s="477"/>
      <c r="PWL110" s="477"/>
      <c r="PWM110" s="477"/>
      <c r="PWN110" s="477"/>
      <c r="PWO110" s="477"/>
      <c r="PWP110" s="477"/>
      <c r="PWQ110" s="477"/>
      <c r="PWR110" s="477"/>
      <c r="PWS110" s="477"/>
      <c r="PWT110" s="477"/>
      <c r="PWU110" s="477"/>
      <c r="PWV110" s="477"/>
      <c r="PWW110" s="477"/>
      <c r="PWX110" s="477"/>
      <c r="PWY110" s="477"/>
      <c r="PWZ110" s="477"/>
      <c r="PXA110" s="477"/>
      <c r="PXB110" s="477"/>
      <c r="PXC110" s="477"/>
      <c r="PXD110" s="477"/>
      <c r="PXE110" s="477"/>
      <c r="PXF110" s="477"/>
      <c r="PXG110" s="477"/>
      <c r="PXH110" s="477"/>
      <c r="PXI110" s="477"/>
      <c r="PXJ110" s="477"/>
      <c r="PXK110" s="477"/>
      <c r="PXL110" s="477"/>
      <c r="PXM110" s="477"/>
      <c r="PXN110" s="477"/>
      <c r="PXO110" s="477"/>
      <c r="PXP110" s="477"/>
      <c r="PXQ110" s="477"/>
      <c r="PXR110" s="477"/>
      <c r="PXS110" s="477"/>
      <c r="PXT110" s="477"/>
      <c r="PXU110" s="477"/>
      <c r="PXV110" s="477"/>
      <c r="PXW110" s="477"/>
      <c r="PXX110" s="477"/>
      <c r="PXY110" s="477"/>
      <c r="PXZ110" s="477"/>
      <c r="PYA110" s="477"/>
      <c r="PYB110" s="477"/>
      <c r="PYC110" s="477"/>
      <c r="PYD110" s="477"/>
      <c r="PYE110" s="477"/>
      <c r="PYF110" s="477"/>
      <c r="PYG110" s="477"/>
      <c r="PYH110" s="477"/>
      <c r="PYI110" s="477"/>
      <c r="PYJ110" s="477"/>
      <c r="PYK110" s="477"/>
      <c r="PYL110" s="477"/>
      <c r="PYM110" s="477"/>
      <c r="PYN110" s="477"/>
      <c r="PYO110" s="477"/>
      <c r="PYP110" s="477"/>
      <c r="PYQ110" s="477"/>
      <c r="PYR110" s="477"/>
      <c r="PYS110" s="477"/>
      <c r="PYT110" s="477"/>
      <c r="PYU110" s="477"/>
      <c r="PYV110" s="477"/>
      <c r="PYW110" s="477"/>
      <c r="PYX110" s="477"/>
      <c r="PYY110" s="477"/>
      <c r="PYZ110" s="477"/>
      <c r="PZA110" s="477"/>
      <c r="PZB110" s="477"/>
      <c r="PZC110" s="477"/>
      <c r="PZD110" s="477"/>
      <c r="PZE110" s="477"/>
      <c r="PZF110" s="477"/>
      <c r="PZG110" s="477"/>
      <c r="PZH110" s="477"/>
      <c r="PZI110" s="477"/>
      <c r="PZJ110" s="477"/>
      <c r="PZK110" s="477"/>
      <c r="PZL110" s="477"/>
      <c r="PZM110" s="477"/>
      <c r="PZN110" s="477"/>
      <c r="PZO110" s="477"/>
      <c r="PZP110" s="477"/>
      <c r="PZQ110" s="477"/>
      <c r="PZR110" s="477"/>
      <c r="PZS110" s="477"/>
      <c r="PZT110" s="477"/>
      <c r="PZU110" s="477"/>
      <c r="PZV110" s="477"/>
      <c r="PZW110" s="477"/>
      <c r="PZX110" s="477"/>
      <c r="PZY110" s="477"/>
      <c r="PZZ110" s="477"/>
      <c r="QAA110" s="477"/>
      <c r="QAB110" s="477"/>
      <c r="QAC110" s="477"/>
      <c r="QAD110" s="477"/>
      <c r="QAE110" s="477"/>
      <c r="QAF110" s="477"/>
      <c r="QAG110" s="477"/>
      <c r="QAH110" s="477"/>
      <c r="QAI110" s="477"/>
      <c r="QAJ110" s="477"/>
      <c r="QAK110" s="477"/>
      <c r="QAL110" s="477"/>
      <c r="QAM110" s="477"/>
      <c r="QAN110" s="477"/>
      <c r="QAO110" s="477"/>
      <c r="QAP110" s="477"/>
      <c r="QAQ110" s="477"/>
      <c r="QAR110" s="477"/>
      <c r="QAS110" s="477"/>
      <c r="QAT110" s="477"/>
      <c r="QAU110" s="477"/>
      <c r="QAV110" s="477"/>
      <c r="QAW110" s="477"/>
      <c r="QAX110" s="477"/>
      <c r="QAY110" s="477"/>
      <c r="QAZ110" s="477"/>
      <c r="QBA110" s="477"/>
      <c r="QBB110" s="477"/>
      <c r="QBC110" s="477"/>
      <c r="QBD110" s="477"/>
      <c r="QBE110" s="477"/>
      <c r="QBF110" s="477"/>
      <c r="QBG110" s="477"/>
      <c r="QBH110" s="477"/>
      <c r="QBI110" s="477"/>
      <c r="QBJ110" s="477"/>
      <c r="QBK110" s="477"/>
      <c r="QBL110" s="477"/>
      <c r="QBM110" s="477"/>
      <c r="QBN110" s="477"/>
      <c r="QBO110" s="477"/>
      <c r="QBP110" s="477"/>
      <c r="QBQ110" s="477"/>
      <c r="QBR110" s="477"/>
      <c r="QBS110" s="477"/>
      <c r="QBT110" s="477"/>
      <c r="QBU110" s="477"/>
      <c r="QBV110" s="477"/>
      <c r="QBW110" s="477"/>
      <c r="QBX110" s="477"/>
      <c r="QBY110" s="477"/>
      <c r="QBZ110" s="477"/>
      <c r="QCA110" s="477"/>
      <c r="QCB110" s="477"/>
      <c r="QCC110" s="477"/>
      <c r="QCD110" s="477"/>
      <c r="QCE110" s="477"/>
      <c r="QCF110" s="477"/>
      <c r="QCG110" s="477"/>
      <c r="QCH110" s="477"/>
      <c r="QCI110" s="477"/>
      <c r="QCJ110" s="477"/>
      <c r="QCK110" s="477"/>
      <c r="QCL110" s="477"/>
      <c r="QCM110" s="477"/>
      <c r="QCN110" s="477"/>
      <c r="QCO110" s="477"/>
      <c r="QCP110" s="477"/>
      <c r="QCQ110" s="477"/>
      <c r="QCR110" s="477"/>
      <c r="QCS110" s="477"/>
      <c r="QCT110" s="477"/>
      <c r="QCU110" s="477"/>
      <c r="QCV110" s="477"/>
      <c r="QCW110" s="477"/>
      <c r="QCX110" s="477"/>
      <c r="QCY110" s="477"/>
      <c r="QCZ110" s="477"/>
      <c r="QDA110" s="477"/>
      <c r="QDB110" s="477"/>
      <c r="QDC110" s="477"/>
      <c r="QDD110" s="477"/>
      <c r="QDE110" s="477"/>
      <c r="QDF110" s="477"/>
      <c r="QDG110" s="477"/>
      <c r="QDH110" s="477"/>
      <c r="QDI110" s="477"/>
      <c r="QDJ110" s="477"/>
      <c r="QDK110" s="477"/>
      <c r="QDL110" s="477"/>
      <c r="QDM110" s="477"/>
      <c r="QDN110" s="477"/>
      <c r="QDO110" s="477"/>
      <c r="QDP110" s="477"/>
      <c r="QDQ110" s="477"/>
      <c r="QDR110" s="477"/>
      <c r="QDS110" s="477"/>
      <c r="QDT110" s="477"/>
      <c r="QDU110" s="477"/>
      <c r="QDV110" s="477"/>
      <c r="QDW110" s="477"/>
      <c r="QDX110" s="477"/>
      <c r="QDY110" s="477"/>
      <c r="QDZ110" s="477"/>
      <c r="QEA110" s="477"/>
      <c r="QEB110" s="477"/>
      <c r="QEC110" s="477"/>
      <c r="QED110" s="477"/>
      <c r="QEE110" s="477"/>
      <c r="QEF110" s="477"/>
      <c r="QEG110" s="477"/>
      <c r="QEH110" s="477"/>
      <c r="QEI110" s="477"/>
      <c r="QEJ110" s="477"/>
      <c r="QEK110" s="477"/>
      <c r="QEL110" s="477"/>
      <c r="QEM110" s="477"/>
      <c r="QEN110" s="477"/>
      <c r="QEO110" s="477"/>
      <c r="QEP110" s="477"/>
      <c r="QEQ110" s="477"/>
      <c r="QER110" s="477"/>
      <c r="QES110" s="477"/>
      <c r="QET110" s="477"/>
      <c r="QEU110" s="477"/>
      <c r="QEV110" s="477"/>
      <c r="QEW110" s="477"/>
      <c r="QEX110" s="477"/>
      <c r="QEY110" s="477"/>
      <c r="QEZ110" s="477"/>
      <c r="QFA110" s="477"/>
      <c r="QFB110" s="477"/>
      <c r="QFC110" s="477"/>
      <c r="QFD110" s="477"/>
      <c r="QFE110" s="477"/>
      <c r="QFF110" s="477"/>
      <c r="QFG110" s="477"/>
      <c r="QFH110" s="477"/>
      <c r="QFI110" s="477"/>
      <c r="QFJ110" s="477"/>
      <c r="QFK110" s="477"/>
      <c r="QFL110" s="477"/>
      <c r="QFM110" s="477"/>
      <c r="QFN110" s="477"/>
      <c r="QFO110" s="477"/>
      <c r="QFP110" s="477"/>
      <c r="QFQ110" s="477"/>
      <c r="QFR110" s="477"/>
      <c r="QFS110" s="477"/>
      <c r="QFT110" s="477"/>
      <c r="QFU110" s="477"/>
      <c r="QFV110" s="477"/>
      <c r="QFW110" s="477"/>
      <c r="QFX110" s="477"/>
      <c r="QFY110" s="477"/>
      <c r="QFZ110" s="477"/>
      <c r="QGA110" s="477"/>
      <c r="QGB110" s="477"/>
      <c r="QGC110" s="477"/>
      <c r="QGD110" s="477"/>
      <c r="QGE110" s="477"/>
      <c r="QGF110" s="477"/>
      <c r="QGG110" s="477"/>
      <c r="QGH110" s="477"/>
      <c r="QGI110" s="477"/>
      <c r="QGJ110" s="477"/>
      <c r="QGK110" s="477"/>
      <c r="QGL110" s="477"/>
      <c r="QGM110" s="477"/>
      <c r="QGN110" s="477"/>
      <c r="QGO110" s="477"/>
      <c r="QGP110" s="477"/>
      <c r="QGQ110" s="477"/>
      <c r="QGR110" s="477"/>
      <c r="QGS110" s="477"/>
      <c r="QGT110" s="477"/>
      <c r="QGU110" s="477"/>
      <c r="QGV110" s="477"/>
      <c r="QGW110" s="477"/>
      <c r="QGX110" s="477"/>
      <c r="QGY110" s="477"/>
      <c r="QGZ110" s="477"/>
      <c r="QHA110" s="477"/>
      <c r="QHB110" s="477"/>
      <c r="QHC110" s="477"/>
      <c r="QHD110" s="477"/>
      <c r="QHE110" s="477"/>
      <c r="QHF110" s="477"/>
      <c r="QHG110" s="477"/>
      <c r="QHH110" s="477"/>
      <c r="QHI110" s="477"/>
      <c r="QHJ110" s="477"/>
      <c r="QHK110" s="477"/>
      <c r="QHL110" s="477"/>
      <c r="QHM110" s="477"/>
      <c r="QHN110" s="477"/>
      <c r="QHO110" s="477"/>
      <c r="QHP110" s="477"/>
      <c r="QHQ110" s="477"/>
      <c r="QHR110" s="477"/>
      <c r="QHS110" s="477"/>
      <c r="QHT110" s="477"/>
      <c r="QHU110" s="477"/>
      <c r="QHV110" s="477"/>
      <c r="QHW110" s="477"/>
      <c r="QHX110" s="477"/>
      <c r="QHY110" s="477"/>
      <c r="QHZ110" s="477"/>
      <c r="QIA110" s="477"/>
      <c r="QIB110" s="477"/>
      <c r="QIC110" s="477"/>
      <c r="QID110" s="477"/>
      <c r="QIE110" s="477"/>
      <c r="QIF110" s="477"/>
      <c r="QIG110" s="477"/>
      <c r="QIH110" s="477"/>
      <c r="QII110" s="477"/>
      <c r="QIJ110" s="477"/>
      <c r="QIK110" s="477"/>
      <c r="QIL110" s="477"/>
      <c r="QIM110" s="477"/>
      <c r="QIN110" s="477"/>
      <c r="QIO110" s="477"/>
      <c r="QIP110" s="477"/>
      <c r="QIQ110" s="477"/>
      <c r="QIR110" s="477"/>
      <c r="QIS110" s="477"/>
      <c r="QIT110" s="477"/>
      <c r="QIU110" s="477"/>
      <c r="QIV110" s="477"/>
      <c r="QIW110" s="477"/>
      <c r="QIX110" s="477"/>
      <c r="QIY110" s="477"/>
      <c r="QIZ110" s="477"/>
      <c r="QJA110" s="477"/>
      <c r="QJB110" s="477"/>
      <c r="QJC110" s="477"/>
      <c r="QJD110" s="477"/>
      <c r="QJE110" s="477"/>
      <c r="QJF110" s="477"/>
      <c r="QJG110" s="477"/>
      <c r="QJH110" s="477"/>
      <c r="QJI110" s="477"/>
      <c r="QJJ110" s="477"/>
      <c r="QJK110" s="477"/>
      <c r="QJL110" s="477"/>
      <c r="QJM110" s="477"/>
      <c r="QJN110" s="477"/>
      <c r="QJO110" s="477"/>
      <c r="QJP110" s="477"/>
      <c r="QJQ110" s="477"/>
      <c r="QJR110" s="477"/>
      <c r="QJS110" s="477"/>
      <c r="QJT110" s="477"/>
      <c r="QJU110" s="477"/>
      <c r="QJV110" s="477"/>
      <c r="QJW110" s="477"/>
      <c r="QJX110" s="477"/>
      <c r="QJY110" s="477"/>
      <c r="QJZ110" s="477"/>
      <c r="QKA110" s="477"/>
      <c r="QKB110" s="477"/>
      <c r="QKC110" s="477"/>
      <c r="QKD110" s="477"/>
      <c r="QKE110" s="477"/>
      <c r="QKF110" s="477"/>
      <c r="QKG110" s="477"/>
      <c r="QKH110" s="477"/>
      <c r="QKI110" s="477"/>
      <c r="QKJ110" s="477"/>
      <c r="QKK110" s="477"/>
      <c r="QKL110" s="477"/>
      <c r="QKM110" s="477"/>
      <c r="QKN110" s="477"/>
      <c r="QKO110" s="477"/>
      <c r="QKP110" s="477"/>
      <c r="QKQ110" s="477"/>
      <c r="QKR110" s="477"/>
      <c r="QKS110" s="477"/>
      <c r="QKT110" s="477"/>
      <c r="QKU110" s="477"/>
      <c r="QKV110" s="477"/>
      <c r="QKW110" s="477"/>
      <c r="QKX110" s="477"/>
      <c r="QKY110" s="477"/>
      <c r="QKZ110" s="477"/>
      <c r="QLA110" s="477"/>
      <c r="QLB110" s="477"/>
      <c r="QLC110" s="477"/>
      <c r="QLD110" s="477"/>
      <c r="QLE110" s="477"/>
      <c r="QLF110" s="477"/>
      <c r="QLG110" s="477"/>
      <c r="QLH110" s="477"/>
      <c r="QLI110" s="477"/>
      <c r="QLJ110" s="477"/>
      <c r="QLK110" s="477"/>
      <c r="QLL110" s="477"/>
      <c r="QLM110" s="477"/>
      <c r="QLN110" s="477"/>
      <c r="QLO110" s="477"/>
      <c r="QLP110" s="477"/>
      <c r="QLQ110" s="477"/>
      <c r="QLR110" s="477"/>
      <c r="QLS110" s="477"/>
      <c r="QLT110" s="477"/>
      <c r="QLU110" s="477"/>
      <c r="QLV110" s="477"/>
      <c r="QLW110" s="477"/>
      <c r="QLX110" s="477"/>
      <c r="QLY110" s="477"/>
      <c r="QLZ110" s="477"/>
      <c r="QMA110" s="477"/>
      <c r="QMB110" s="477"/>
      <c r="QMC110" s="477"/>
      <c r="QMD110" s="477"/>
      <c r="QME110" s="477"/>
      <c r="QMF110" s="477"/>
      <c r="QMG110" s="477"/>
      <c r="QMH110" s="477"/>
      <c r="QMI110" s="477"/>
      <c r="QMJ110" s="477"/>
      <c r="QMK110" s="477"/>
      <c r="QML110" s="477"/>
      <c r="QMM110" s="477"/>
      <c r="QMN110" s="477"/>
      <c r="QMO110" s="477"/>
      <c r="QMP110" s="477"/>
      <c r="QMQ110" s="477"/>
      <c r="QMR110" s="477"/>
      <c r="QMS110" s="477"/>
      <c r="QMT110" s="477"/>
      <c r="QMU110" s="477"/>
      <c r="QMV110" s="477"/>
      <c r="QMW110" s="477"/>
      <c r="QMX110" s="477"/>
      <c r="QMY110" s="477"/>
      <c r="QMZ110" s="477"/>
      <c r="QNA110" s="477"/>
      <c r="QNB110" s="477"/>
      <c r="QNC110" s="477"/>
      <c r="QND110" s="477"/>
      <c r="QNE110" s="477"/>
      <c r="QNF110" s="477"/>
      <c r="QNG110" s="477"/>
      <c r="QNH110" s="477"/>
      <c r="QNI110" s="477"/>
      <c r="QNJ110" s="477"/>
      <c r="QNK110" s="477"/>
      <c r="QNL110" s="477"/>
      <c r="QNM110" s="477"/>
      <c r="QNN110" s="477"/>
      <c r="QNO110" s="477"/>
      <c r="QNP110" s="477"/>
      <c r="QNQ110" s="477"/>
      <c r="QNR110" s="477"/>
      <c r="QNS110" s="477"/>
      <c r="QNT110" s="477"/>
      <c r="QNU110" s="477"/>
      <c r="QNV110" s="477"/>
      <c r="QNW110" s="477"/>
      <c r="QNX110" s="477"/>
      <c r="QNY110" s="477"/>
      <c r="QNZ110" s="477"/>
      <c r="QOA110" s="477"/>
      <c r="QOB110" s="477"/>
      <c r="QOC110" s="477"/>
      <c r="QOD110" s="477"/>
      <c r="QOE110" s="477"/>
      <c r="QOF110" s="477"/>
      <c r="QOG110" s="477"/>
      <c r="QOH110" s="477"/>
      <c r="QOI110" s="477"/>
      <c r="QOJ110" s="477"/>
      <c r="QOK110" s="477"/>
      <c r="QOL110" s="477"/>
      <c r="QOM110" s="477"/>
      <c r="QON110" s="477"/>
      <c r="QOO110" s="477"/>
      <c r="QOP110" s="477"/>
      <c r="QOQ110" s="477"/>
      <c r="QOR110" s="477"/>
      <c r="QOS110" s="477"/>
      <c r="QOT110" s="477"/>
      <c r="QOU110" s="477"/>
      <c r="QOV110" s="477"/>
      <c r="QOW110" s="477"/>
      <c r="QOX110" s="477"/>
      <c r="QOY110" s="477"/>
      <c r="QOZ110" s="477"/>
      <c r="QPA110" s="477"/>
      <c r="QPB110" s="477"/>
      <c r="QPC110" s="477"/>
      <c r="QPD110" s="477"/>
      <c r="QPE110" s="477"/>
      <c r="QPF110" s="477"/>
      <c r="QPG110" s="477"/>
      <c r="QPH110" s="477"/>
      <c r="QPI110" s="477"/>
      <c r="QPJ110" s="477"/>
      <c r="QPK110" s="477"/>
      <c r="QPL110" s="477"/>
      <c r="QPM110" s="477"/>
      <c r="QPN110" s="477"/>
      <c r="QPO110" s="477"/>
      <c r="QPP110" s="477"/>
      <c r="QPQ110" s="477"/>
      <c r="QPR110" s="477"/>
      <c r="QPS110" s="477"/>
      <c r="QPT110" s="477"/>
      <c r="QPU110" s="477"/>
      <c r="QPV110" s="477"/>
      <c r="QPW110" s="477"/>
      <c r="QPX110" s="477"/>
      <c r="QPY110" s="477"/>
      <c r="QPZ110" s="477"/>
      <c r="QQA110" s="477"/>
      <c r="QQB110" s="477"/>
      <c r="QQC110" s="477"/>
      <c r="QQD110" s="477"/>
      <c r="QQE110" s="477"/>
      <c r="QQF110" s="477"/>
      <c r="QQG110" s="477"/>
      <c r="QQH110" s="477"/>
      <c r="QQI110" s="477"/>
      <c r="QQJ110" s="477"/>
      <c r="QQK110" s="477"/>
      <c r="QQL110" s="477"/>
      <c r="QQM110" s="477"/>
      <c r="QQN110" s="477"/>
      <c r="QQO110" s="477"/>
      <c r="QQP110" s="477"/>
      <c r="QQQ110" s="477"/>
      <c r="QQR110" s="477"/>
      <c r="QQS110" s="477"/>
      <c r="QQT110" s="477"/>
      <c r="QQU110" s="477"/>
      <c r="QQV110" s="477"/>
      <c r="QQW110" s="477"/>
      <c r="QQX110" s="477"/>
      <c r="QQY110" s="477"/>
      <c r="QQZ110" s="477"/>
      <c r="QRA110" s="477"/>
      <c r="QRB110" s="477"/>
      <c r="QRC110" s="477"/>
      <c r="QRD110" s="477"/>
      <c r="QRE110" s="477"/>
      <c r="QRF110" s="477"/>
      <c r="QRG110" s="477"/>
      <c r="QRH110" s="477"/>
      <c r="QRI110" s="477"/>
      <c r="QRJ110" s="477"/>
      <c r="QRK110" s="477"/>
      <c r="QRL110" s="477"/>
      <c r="QRM110" s="477"/>
      <c r="QRN110" s="477"/>
      <c r="QRO110" s="477"/>
      <c r="QRP110" s="477"/>
      <c r="QRQ110" s="477"/>
      <c r="QRR110" s="477"/>
      <c r="QRS110" s="477"/>
      <c r="QRT110" s="477"/>
      <c r="QRU110" s="477"/>
      <c r="QRV110" s="477"/>
      <c r="QRW110" s="477"/>
      <c r="QRX110" s="477"/>
      <c r="QRY110" s="477"/>
      <c r="QRZ110" s="477"/>
      <c r="QSA110" s="477"/>
      <c r="QSB110" s="477"/>
      <c r="QSC110" s="477"/>
      <c r="QSD110" s="477"/>
      <c r="QSE110" s="477"/>
      <c r="QSF110" s="477"/>
      <c r="QSG110" s="477"/>
      <c r="QSH110" s="477"/>
      <c r="QSI110" s="477"/>
      <c r="QSJ110" s="477"/>
      <c r="QSK110" s="477"/>
      <c r="QSL110" s="477"/>
      <c r="QSM110" s="477"/>
      <c r="QSN110" s="477"/>
      <c r="QSO110" s="477"/>
      <c r="QSP110" s="477"/>
      <c r="QSQ110" s="477"/>
      <c r="QSR110" s="477"/>
      <c r="QSS110" s="477"/>
      <c r="QST110" s="477"/>
      <c r="QSU110" s="477"/>
      <c r="QSV110" s="477"/>
      <c r="QSW110" s="477"/>
      <c r="QSX110" s="477"/>
      <c r="QSY110" s="477"/>
      <c r="QSZ110" s="477"/>
      <c r="QTA110" s="477"/>
      <c r="QTB110" s="477"/>
      <c r="QTC110" s="477"/>
      <c r="QTD110" s="477"/>
      <c r="QTE110" s="477"/>
      <c r="QTF110" s="477"/>
      <c r="QTG110" s="477"/>
      <c r="QTH110" s="477"/>
      <c r="QTI110" s="477"/>
      <c r="QTJ110" s="477"/>
      <c r="QTK110" s="477"/>
      <c r="QTL110" s="477"/>
      <c r="QTM110" s="477"/>
      <c r="QTN110" s="477"/>
      <c r="QTO110" s="477"/>
      <c r="QTP110" s="477"/>
      <c r="QTQ110" s="477"/>
      <c r="QTR110" s="477"/>
      <c r="QTS110" s="477"/>
      <c r="QTT110" s="477"/>
      <c r="QTU110" s="477"/>
      <c r="QTV110" s="477"/>
      <c r="QTW110" s="477"/>
      <c r="QTX110" s="477"/>
      <c r="QTY110" s="477"/>
      <c r="QTZ110" s="477"/>
      <c r="QUA110" s="477"/>
      <c r="QUB110" s="477"/>
      <c r="QUC110" s="477"/>
      <c r="QUD110" s="477"/>
      <c r="QUE110" s="477"/>
      <c r="QUF110" s="477"/>
      <c r="QUG110" s="477"/>
      <c r="QUH110" s="477"/>
      <c r="QUI110" s="477"/>
      <c r="QUJ110" s="477"/>
      <c r="QUK110" s="477"/>
      <c r="QUL110" s="477"/>
      <c r="QUM110" s="477"/>
      <c r="QUN110" s="477"/>
      <c r="QUO110" s="477"/>
      <c r="QUP110" s="477"/>
      <c r="QUQ110" s="477"/>
      <c r="QUR110" s="477"/>
      <c r="QUS110" s="477"/>
      <c r="QUT110" s="477"/>
      <c r="QUU110" s="477"/>
      <c r="QUV110" s="477"/>
      <c r="QUW110" s="477"/>
      <c r="QUX110" s="477"/>
      <c r="QUY110" s="477"/>
      <c r="QUZ110" s="477"/>
      <c r="QVA110" s="477"/>
      <c r="QVB110" s="477"/>
      <c r="QVC110" s="477"/>
      <c r="QVD110" s="477"/>
      <c r="QVE110" s="477"/>
      <c r="QVF110" s="477"/>
      <c r="QVG110" s="477"/>
      <c r="QVH110" s="477"/>
      <c r="QVI110" s="477"/>
      <c r="QVJ110" s="477"/>
      <c r="QVK110" s="477"/>
      <c r="QVL110" s="477"/>
      <c r="QVM110" s="477"/>
      <c r="QVN110" s="477"/>
      <c r="QVO110" s="477"/>
      <c r="QVP110" s="477"/>
      <c r="QVQ110" s="477"/>
      <c r="QVR110" s="477"/>
      <c r="QVS110" s="477"/>
      <c r="QVT110" s="477"/>
      <c r="QVU110" s="477"/>
      <c r="QVV110" s="477"/>
      <c r="QVW110" s="477"/>
      <c r="QVX110" s="477"/>
      <c r="QVY110" s="477"/>
      <c r="QVZ110" s="477"/>
      <c r="QWA110" s="477"/>
      <c r="QWB110" s="477"/>
      <c r="QWC110" s="477"/>
      <c r="QWD110" s="477"/>
      <c r="QWE110" s="477"/>
      <c r="QWF110" s="477"/>
      <c r="QWG110" s="477"/>
      <c r="QWH110" s="477"/>
      <c r="QWI110" s="477"/>
      <c r="QWJ110" s="477"/>
      <c r="QWK110" s="477"/>
      <c r="QWL110" s="477"/>
      <c r="QWM110" s="477"/>
      <c r="QWN110" s="477"/>
      <c r="QWO110" s="477"/>
      <c r="QWP110" s="477"/>
      <c r="QWQ110" s="477"/>
      <c r="QWR110" s="477"/>
      <c r="QWS110" s="477"/>
      <c r="QWT110" s="477"/>
      <c r="QWU110" s="477"/>
      <c r="QWV110" s="477"/>
      <c r="QWW110" s="477"/>
      <c r="QWX110" s="477"/>
      <c r="QWY110" s="477"/>
      <c r="QWZ110" s="477"/>
      <c r="QXA110" s="477"/>
      <c r="QXB110" s="477"/>
      <c r="QXC110" s="477"/>
      <c r="QXD110" s="477"/>
      <c r="QXE110" s="477"/>
      <c r="QXF110" s="477"/>
      <c r="QXG110" s="477"/>
      <c r="QXH110" s="477"/>
      <c r="QXI110" s="477"/>
      <c r="QXJ110" s="477"/>
      <c r="QXK110" s="477"/>
      <c r="QXL110" s="477"/>
      <c r="QXM110" s="477"/>
      <c r="QXN110" s="477"/>
      <c r="QXO110" s="477"/>
      <c r="QXP110" s="477"/>
      <c r="QXQ110" s="477"/>
      <c r="QXR110" s="477"/>
      <c r="QXS110" s="477"/>
      <c r="QXT110" s="477"/>
      <c r="QXU110" s="477"/>
      <c r="QXV110" s="477"/>
      <c r="QXW110" s="477"/>
      <c r="QXX110" s="477"/>
      <c r="QXY110" s="477"/>
      <c r="QXZ110" s="477"/>
      <c r="QYA110" s="477"/>
      <c r="QYB110" s="477"/>
      <c r="QYC110" s="477"/>
      <c r="QYD110" s="477"/>
      <c r="QYE110" s="477"/>
      <c r="QYF110" s="477"/>
      <c r="QYG110" s="477"/>
      <c r="QYH110" s="477"/>
      <c r="QYI110" s="477"/>
      <c r="QYJ110" s="477"/>
      <c r="QYK110" s="477"/>
      <c r="QYL110" s="477"/>
      <c r="QYM110" s="477"/>
      <c r="QYN110" s="477"/>
      <c r="QYO110" s="477"/>
      <c r="QYP110" s="477"/>
      <c r="QYQ110" s="477"/>
      <c r="QYR110" s="477"/>
      <c r="QYS110" s="477"/>
      <c r="QYT110" s="477"/>
      <c r="QYU110" s="477"/>
      <c r="QYV110" s="477"/>
      <c r="QYW110" s="477"/>
      <c r="QYX110" s="477"/>
      <c r="QYY110" s="477"/>
      <c r="QYZ110" s="477"/>
      <c r="QZA110" s="477"/>
      <c r="QZB110" s="477"/>
      <c r="QZC110" s="477"/>
      <c r="QZD110" s="477"/>
      <c r="QZE110" s="477"/>
      <c r="QZF110" s="477"/>
      <c r="QZG110" s="477"/>
      <c r="QZH110" s="477"/>
      <c r="QZI110" s="477"/>
      <c r="QZJ110" s="477"/>
      <c r="QZK110" s="477"/>
      <c r="QZL110" s="477"/>
      <c r="QZM110" s="477"/>
      <c r="QZN110" s="477"/>
      <c r="QZO110" s="477"/>
      <c r="QZP110" s="477"/>
      <c r="QZQ110" s="477"/>
      <c r="QZR110" s="477"/>
      <c r="QZS110" s="477"/>
      <c r="QZT110" s="477"/>
      <c r="QZU110" s="477"/>
      <c r="QZV110" s="477"/>
      <c r="QZW110" s="477"/>
      <c r="QZX110" s="477"/>
      <c r="QZY110" s="477"/>
      <c r="QZZ110" s="477"/>
      <c r="RAA110" s="477"/>
      <c r="RAB110" s="477"/>
      <c r="RAC110" s="477"/>
      <c r="RAD110" s="477"/>
      <c r="RAE110" s="477"/>
      <c r="RAF110" s="477"/>
      <c r="RAG110" s="477"/>
      <c r="RAH110" s="477"/>
      <c r="RAI110" s="477"/>
      <c r="RAJ110" s="477"/>
      <c r="RAK110" s="477"/>
      <c r="RAL110" s="477"/>
      <c r="RAM110" s="477"/>
      <c r="RAN110" s="477"/>
      <c r="RAO110" s="477"/>
      <c r="RAP110" s="477"/>
      <c r="RAQ110" s="477"/>
      <c r="RAR110" s="477"/>
      <c r="RAS110" s="477"/>
      <c r="RAT110" s="477"/>
      <c r="RAU110" s="477"/>
      <c r="RAV110" s="477"/>
      <c r="RAW110" s="477"/>
      <c r="RAX110" s="477"/>
      <c r="RAY110" s="477"/>
      <c r="RAZ110" s="477"/>
      <c r="RBA110" s="477"/>
      <c r="RBB110" s="477"/>
      <c r="RBC110" s="477"/>
      <c r="RBD110" s="477"/>
      <c r="RBE110" s="477"/>
      <c r="RBF110" s="477"/>
      <c r="RBG110" s="477"/>
      <c r="RBH110" s="477"/>
      <c r="RBI110" s="477"/>
      <c r="RBJ110" s="477"/>
      <c r="RBK110" s="477"/>
      <c r="RBL110" s="477"/>
      <c r="RBM110" s="477"/>
      <c r="RBN110" s="477"/>
      <c r="RBO110" s="477"/>
      <c r="RBP110" s="477"/>
      <c r="RBQ110" s="477"/>
      <c r="RBR110" s="477"/>
      <c r="RBS110" s="477"/>
      <c r="RBT110" s="477"/>
      <c r="RBU110" s="477"/>
      <c r="RBV110" s="477"/>
      <c r="RBW110" s="477"/>
      <c r="RBX110" s="477"/>
      <c r="RBY110" s="477"/>
      <c r="RBZ110" s="477"/>
      <c r="RCA110" s="477"/>
      <c r="RCB110" s="477"/>
      <c r="RCC110" s="477"/>
      <c r="RCD110" s="477"/>
      <c r="RCE110" s="477"/>
      <c r="RCF110" s="477"/>
      <c r="RCG110" s="477"/>
      <c r="RCH110" s="477"/>
      <c r="RCI110" s="477"/>
      <c r="RCJ110" s="477"/>
      <c r="RCK110" s="477"/>
      <c r="RCL110" s="477"/>
      <c r="RCM110" s="477"/>
      <c r="RCN110" s="477"/>
      <c r="RCO110" s="477"/>
      <c r="RCP110" s="477"/>
      <c r="RCQ110" s="477"/>
      <c r="RCR110" s="477"/>
      <c r="RCS110" s="477"/>
      <c r="RCT110" s="477"/>
      <c r="RCU110" s="477"/>
      <c r="RCV110" s="477"/>
      <c r="RCW110" s="477"/>
      <c r="RCX110" s="477"/>
      <c r="RCY110" s="477"/>
      <c r="RCZ110" s="477"/>
      <c r="RDA110" s="477"/>
      <c r="RDB110" s="477"/>
      <c r="RDC110" s="477"/>
      <c r="RDD110" s="477"/>
      <c r="RDE110" s="477"/>
      <c r="RDF110" s="477"/>
      <c r="RDG110" s="477"/>
      <c r="RDH110" s="477"/>
      <c r="RDI110" s="477"/>
      <c r="RDJ110" s="477"/>
      <c r="RDK110" s="477"/>
      <c r="RDL110" s="477"/>
      <c r="RDM110" s="477"/>
      <c r="RDN110" s="477"/>
      <c r="RDO110" s="477"/>
      <c r="RDP110" s="477"/>
      <c r="RDQ110" s="477"/>
      <c r="RDR110" s="477"/>
      <c r="RDS110" s="477"/>
      <c r="RDT110" s="477"/>
      <c r="RDU110" s="477"/>
      <c r="RDV110" s="477"/>
      <c r="RDW110" s="477"/>
      <c r="RDX110" s="477"/>
      <c r="RDY110" s="477"/>
      <c r="RDZ110" s="477"/>
      <c r="REA110" s="477"/>
      <c r="REB110" s="477"/>
      <c r="REC110" s="477"/>
      <c r="RED110" s="477"/>
      <c r="REE110" s="477"/>
      <c r="REF110" s="477"/>
      <c r="REG110" s="477"/>
      <c r="REH110" s="477"/>
      <c r="REI110" s="477"/>
      <c r="REJ110" s="477"/>
      <c r="REK110" s="477"/>
      <c r="REL110" s="477"/>
      <c r="REM110" s="477"/>
      <c r="REN110" s="477"/>
      <c r="REO110" s="477"/>
      <c r="REP110" s="477"/>
      <c r="REQ110" s="477"/>
      <c r="RER110" s="477"/>
      <c r="RES110" s="477"/>
      <c r="RET110" s="477"/>
      <c r="REU110" s="477"/>
      <c r="REV110" s="477"/>
      <c r="REW110" s="477"/>
      <c r="REX110" s="477"/>
      <c r="REY110" s="477"/>
      <c r="REZ110" s="477"/>
      <c r="RFA110" s="477"/>
      <c r="RFB110" s="477"/>
      <c r="RFC110" s="477"/>
      <c r="RFD110" s="477"/>
      <c r="RFE110" s="477"/>
      <c r="RFF110" s="477"/>
      <c r="RFG110" s="477"/>
      <c r="RFH110" s="477"/>
      <c r="RFI110" s="477"/>
      <c r="RFJ110" s="477"/>
      <c r="RFK110" s="477"/>
      <c r="RFL110" s="477"/>
      <c r="RFM110" s="477"/>
      <c r="RFN110" s="477"/>
      <c r="RFO110" s="477"/>
      <c r="RFP110" s="477"/>
      <c r="RFQ110" s="477"/>
      <c r="RFR110" s="477"/>
      <c r="RFS110" s="477"/>
      <c r="RFT110" s="477"/>
      <c r="RFU110" s="477"/>
      <c r="RFV110" s="477"/>
      <c r="RFW110" s="477"/>
      <c r="RFX110" s="477"/>
      <c r="RFY110" s="477"/>
      <c r="RFZ110" s="477"/>
      <c r="RGA110" s="477"/>
      <c r="RGB110" s="477"/>
      <c r="RGC110" s="477"/>
      <c r="RGD110" s="477"/>
      <c r="RGE110" s="477"/>
      <c r="RGF110" s="477"/>
      <c r="RGG110" s="477"/>
      <c r="RGH110" s="477"/>
      <c r="RGI110" s="477"/>
      <c r="RGJ110" s="477"/>
      <c r="RGK110" s="477"/>
      <c r="RGL110" s="477"/>
      <c r="RGM110" s="477"/>
      <c r="RGN110" s="477"/>
      <c r="RGO110" s="477"/>
      <c r="RGP110" s="477"/>
      <c r="RGQ110" s="477"/>
      <c r="RGR110" s="477"/>
      <c r="RGS110" s="477"/>
      <c r="RGT110" s="477"/>
      <c r="RGU110" s="477"/>
      <c r="RGV110" s="477"/>
      <c r="RGW110" s="477"/>
      <c r="RGX110" s="477"/>
      <c r="RGY110" s="477"/>
      <c r="RGZ110" s="477"/>
      <c r="RHA110" s="477"/>
      <c r="RHB110" s="477"/>
      <c r="RHC110" s="477"/>
      <c r="RHD110" s="477"/>
      <c r="RHE110" s="477"/>
      <c r="RHF110" s="477"/>
      <c r="RHG110" s="477"/>
      <c r="RHH110" s="477"/>
      <c r="RHI110" s="477"/>
      <c r="RHJ110" s="477"/>
      <c r="RHK110" s="477"/>
      <c r="RHL110" s="477"/>
      <c r="RHM110" s="477"/>
      <c r="RHN110" s="477"/>
      <c r="RHO110" s="477"/>
      <c r="RHP110" s="477"/>
      <c r="RHQ110" s="477"/>
      <c r="RHR110" s="477"/>
      <c r="RHS110" s="477"/>
      <c r="RHT110" s="477"/>
      <c r="RHU110" s="477"/>
      <c r="RHV110" s="477"/>
      <c r="RHW110" s="477"/>
      <c r="RHX110" s="477"/>
      <c r="RHY110" s="477"/>
      <c r="RHZ110" s="477"/>
      <c r="RIA110" s="477"/>
      <c r="RIB110" s="477"/>
      <c r="RIC110" s="477"/>
      <c r="RID110" s="477"/>
      <c r="RIE110" s="477"/>
      <c r="RIF110" s="477"/>
      <c r="RIG110" s="477"/>
      <c r="RIH110" s="477"/>
      <c r="RII110" s="477"/>
      <c r="RIJ110" s="477"/>
      <c r="RIK110" s="477"/>
      <c r="RIL110" s="477"/>
      <c r="RIM110" s="477"/>
      <c r="RIN110" s="477"/>
      <c r="RIO110" s="477"/>
      <c r="RIP110" s="477"/>
      <c r="RIQ110" s="477"/>
      <c r="RIR110" s="477"/>
      <c r="RIS110" s="477"/>
      <c r="RIT110" s="477"/>
      <c r="RIU110" s="477"/>
      <c r="RIV110" s="477"/>
      <c r="RIW110" s="477"/>
      <c r="RIX110" s="477"/>
      <c r="RIY110" s="477"/>
      <c r="RIZ110" s="477"/>
      <c r="RJA110" s="477"/>
      <c r="RJB110" s="477"/>
      <c r="RJC110" s="477"/>
      <c r="RJD110" s="477"/>
      <c r="RJE110" s="477"/>
      <c r="RJF110" s="477"/>
      <c r="RJG110" s="477"/>
      <c r="RJH110" s="477"/>
      <c r="RJI110" s="477"/>
      <c r="RJJ110" s="477"/>
      <c r="RJK110" s="477"/>
      <c r="RJL110" s="477"/>
      <c r="RJM110" s="477"/>
      <c r="RJN110" s="477"/>
      <c r="RJO110" s="477"/>
      <c r="RJP110" s="477"/>
      <c r="RJQ110" s="477"/>
      <c r="RJR110" s="477"/>
      <c r="RJS110" s="477"/>
      <c r="RJT110" s="477"/>
      <c r="RJU110" s="477"/>
      <c r="RJV110" s="477"/>
      <c r="RJW110" s="477"/>
      <c r="RJX110" s="477"/>
      <c r="RJY110" s="477"/>
      <c r="RJZ110" s="477"/>
      <c r="RKA110" s="477"/>
      <c r="RKB110" s="477"/>
      <c r="RKC110" s="477"/>
      <c r="RKD110" s="477"/>
      <c r="RKE110" s="477"/>
      <c r="RKF110" s="477"/>
      <c r="RKG110" s="477"/>
      <c r="RKH110" s="477"/>
      <c r="RKI110" s="477"/>
      <c r="RKJ110" s="477"/>
      <c r="RKK110" s="477"/>
      <c r="RKL110" s="477"/>
      <c r="RKM110" s="477"/>
      <c r="RKN110" s="477"/>
      <c r="RKO110" s="477"/>
      <c r="RKP110" s="477"/>
      <c r="RKQ110" s="477"/>
      <c r="RKR110" s="477"/>
      <c r="RKS110" s="477"/>
      <c r="RKT110" s="477"/>
      <c r="RKU110" s="477"/>
      <c r="RKV110" s="477"/>
      <c r="RKW110" s="477"/>
      <c r="RKX110" s="477"/>
      <c r="RKY110" s="477"/>
      <c r="RKZ110" s="477"/>
      <c r="RLA110" s="477"/>
      <c r="RLB110" s="477"/>
      <c r="RLC110" s="477"/>
      <c r="RLD110" s="477"/>
      <c r="RLE110" s="477"/>
      <c r="RLF110" s="477"/>
      <c r="RLG110" s="477"/>
      <c r="RLH110" s="477"/>
      <c r="RLI110" s="477"/>
      <c r="RLJ110" s="477"/>
      <c r="RLK110" s="477"/>
      <c r="RLL110" s="477"/>
      <c r="RLM110" s="477"/>
      <c r="RLN110" s="477"/>
      <c r="RLO110" s="477"/>
      <c r="RLP110" s="477"/>
      <c r="RLQ110" s="477"/>
      <c r="RLR110" s="477"/>
      <c r="RLS110" s="477"/>
      <c r="RLT110" s="477"/>
      <c r="RLU110" s="477"/>
      <c r="RLV110" s="477"/>
      <c r="RLW110" s="477"/>
      <c r="RLX110" s="477"/>
      <c r="RLY110" s="477"/>
      <c r="RLZ110" s="477"/>
      <c r="RMA110" s="477"/>
      <c r="RMB110" s="477"/>
      <c r="RMC110" s="477"/>
      <c r="RMD110" s="477"/>
      <c r="RME110" s="477"/>
      <c r="RMF110" s="477"/>
      <c r="RMG110" s="477"/>
      <c r="RMH110" s="477"/>
      <c r="RMI110" s="477"/>
      <c r="RMJ110" s="477"/>
      <c r="RMK110" s="477"/>
      <c r="RML110" s="477"/>
      <c r="RMM110" s="477"/>
      <c r="RMN110" s="477"/>
      <c r="RMO110" s="477"/>
      <c r="RMP110" s="477"/>
      <c r="RMQ110" s="477"/>
      <c r="RMR110" s="477"/>
      <c r="RMS110" s="477"/>
      <c r="RMT110" s="477"/>
      <c r="RMU110" s="477"/>
      <c r="RMV110" s="477"/>
      <c r="RMW110" s="477"/>
      <c r="RMX110" s="477"/>
      <c r="RMY110" s="477"/>
      <c r="RMZ110" s="477"/>
      <c r="RNA110" s="477"/>
      <c r="RNB110" s="477"/>
      <c r="RNC110" s="477"/>
      <c r="RND110" s="477"/>
      <c r="RNE110" s="477"/>
      <c r="RNF110" s="477"/>
      <c r="RNG110" s="477"/>
      <c r="RNH110" s="477"/>
      <c r="RNI110" s="477"/>
      <c r="RNJ110" s="477"/>
      <c r="RNK110" s="477"/>
      <c r="RNL110" s="477"/>
      <c r="RNM110" s="477"/>
      <c r="RNN110" s="477"/>
      <c r="RNO110" s="477"/>
      <c r="RNP110" s="477"/>
      <c r="RNQ110" s="477"/>
      <c r="RNR110" s="477"/>
      <c r="RNS110" s="477"/>
      <c r="RNT110" s="477"/>
      <c r="RNU110" s="477"/>
      <c r="RNV110" s="477"/>
      <c r="RNW110" s="477"/>
      <c r="RNX110" s="477"/>
      <c r="RNY110" s="477"/>
      <c r="RNZ110" s="477"/>
      <c r="ROA110" s="477"/>
      <c r="ROB110" s="477"/>
      <c r="ROC110" s="477"/>
      <c r="ROD110" s="477"/>
      <c r="ROE110" s="477"/>
      <c r="ROF110" s="477"/>
      <c r="ROG110" s="477"/>
      <c r="ROH110" s="477"/>
      <c r="ROI110" s="477"/>
      <c r="ROJ110" s="477"/>
      <c r="ROK110" s="477"/>
      <c r="ROL110" s="477"/>
      <c r="ROM110" s="477"/>
      <c r="RON110" s="477"/>
      <c r="ROO110" s="477"/>
      <c r="ROP110" s="477"/>
      <c r="ROQ110" s="477"/>
      <c r="ROR110" s="477"/>
      <c r="ROS110" s="477"/>
      <c r="ROT110" s="477"/>
      <c r="ROU110" s="477"/>
      <c r="ROV110" s="477"/>
      <c r="ROW110" s="477"/>
      <c r="ROX110" s="477"/>
      <c r="ROY110" s="477"/>
      <c r="ROZ110" s="477"/>
      <c r="RPA110" s="477"/>
      <c r="RPB110" s="477"/>
      <c r="RPC110" s="477"/>
      <c r="RPD110" s="477"/>
      <c r="RPE110" s="477"/>
      <c r="RPF110" s="477"/>
      <c r="RPG110" s="477"/>
      <c r="RPH110" s="477"/>
      <c r="RPI110" s="477"/>
      <c r="RPJ110" s="477"/>
      <c r="RPK110" s="477"/>
      <c r="RPL110" s="477"/>
      <c r="RPM110" s="477"/>
      <c r="RPN110" s="477"/>
      <c r="RPO110" s="477"/>
      <c r="RPP110" s="477"/>
      <c r="RPQ110" s="477"/>
      <c r="RPR110" s="477"/>
      <c r="RPS110" s="477"/>
      <c r="RPT110" s="477"/>
      <c r="RPU110" s="477"/>
      <c r="RPV110" s="477"/>
      <c r="RPW110" s="477"/>
      <c r="RPX110" s="477"/>
      <c r="RPY110" s="477"/>
      <c r="RPZ110" s="477"/>
      <c r="RQA110" s="477"/>
      <c r="RQB110" s="477"/>
      <c r="RQC110" s="477"/>
      <c r="RQD110" s="477"/>
      <c r="RQE110" s="477"/>
      <c r="RQF110" s="477"/>
      <c r="RQG110" s="477"/>
      <c r="RQH110" s="477"/>
      <c r="RQI110" s="477"/>
      <c r="RQJ110" s="477"/>
      <c r="RQK110" s="477"/>
      <c r="RQL110" s="477"/>
      <c r="RQM110" s="477"/>
      <c r="RQN110" s="477"/>
      <c r="RQO110" s="477"/>
      <c r="RQP110" s="477"/>
      <c r="RQQ110" s="477"/>
      <c r="RQR110" s="477"/>
      <c r="RQS110" s="477"/>
      <c r="RQT110" s="477"/>
      <c r="RQU110" s="477"/>
      <c r="RQV110" s="477"/>
      <c r="RQW110" s="477"/>
      <c r="RQX110" s="477"/>
      <c r="RQY110" s="477"/>
      <c r="RQZ110" s="477"/>
      <c r="RRA110" s="477"/>
      <c r="RRB110" s="477"/>
      <c r="RRC110" s="477"/>
      <c r="RRD110" s="477"/>
      <c r="RRE110" s="477"/>
      <c r="RRF110" s="477"/>
      <c r="RRG110" s="477"/>
      <c r="RRH110" s="477"/>
      <c r="RRI110" s="477"/>
      <c r="RRJ110" s="477"/>
      <c r="RRK110" s="477"/>
      <c r="RRL110" s="477"/>
      <c r="RRM110" s="477"/>
      <c r="RRN110" s="477"/>
      <c r="RRO110" s="477"/>
      <c r="RRP110" s="477"/>
      <c r="RRQ110" s="477"/>
      <c r="RRR110" s="477"/>
      <c r="RRS110" s="477"/>
      <c r="RRT110" s="477"/>
      <c r="RRU110" s="477"/>
      <c r="RRV110" s="477"/>
      <c r="RRW110" s="477"/>
      <c r="RRX110" s="477"/>
      <c r="RRY110" s="477"/>
      <c r="RRZ110" s="477"/>
      <c r="RSA110" s="477"/>
      <c r="RSB110" s="477"/>
      <c r="RSC110" s="477"/>
      <c r="RSD110" s="477"/>
      <c r="RSE110" s="477"/>
      <c r="RSF110" s="477"/>
      <c r="RSG110" s="477"/>
      <c r="RSH110" s="477"/>
      <c r="RSI110" s="477"/>
      <c r="RSJ110" s="477"/>
      <c r="RSK110" s="477"/>
      <c r="RSL110" s="477"/>
      <c r="RSM110" s="477"/>
      <c r="RSN110" s="477"/>
      <c r="RSO110" s="477"/>
      <c r="RSP110" s="477"/>
      <c r="RSQ110" s="477"/>
      <c r="RSR110" s="477"/>
      <c r="RSS110" s="477"/>
      <c r="RST110" s="477"/>
      <c r="RSU110" s="477"/>
      <c r="RSV110" s="477"/>
      <c r="RSW110" s="477"/>
      <c r="RSX110" s="477"/>
      <c r="RSY110" s="477"/>
      <c r="RSZ110" s="477"/>
      <c r="RTA110" s="477"/>
      <c r="RTB110" s="477"/>
      <c r="RTC110" s="477"/>
      <c r="RTD110" s="477"/>
      <c r="RTE110" s="477"/>
      <c r="RTF110" s="477"/>
      <c r="RTG110" s="477"/>
      <c r="RTH110" s="477"/>
      <c r="RTI110" s="477"/>
      <c r="RTJ110" s="477"/>
      <c r="RTK110" s="477"/>
      <c r="RTL110" s="477"/>
      <c r="RTM110" s="477"/>
      <c r="RTN110" s="477"/>
      <c r="RTO110" s="477"/>
      <c r="RTP110" s="477"/>
      <c r="RTQ110" s="477"/>
      <c r="RTR110" s="477"/>
      <c r="RTS110" s="477"/>
      <c r="RTT110" s="477"/>
      <c r="RTU110" s="477"/>
      <c r="RTV110" s="477"/>
      <c r="RTW110" s="477"/>
      <c r="RTX110" s="477"/>
      <c r="RTY110" s="477"/>
      <c r="RTZ110" s="477"/>
      <c r="RUA110" s="477"/>
      <c r="RUB110" s="477"/>
      <c r="RUC110" s="477"/>
      <c r="RUD110" s="477"/>
      <c r="RUE110" s="477"/>
      <c r="RUF110" s="477"/>
      <c r="RUG110" s="477"/>
      <c r="RUH110" s="477"/>
      <c r="RUI110" s="477"/>
      <c r="RUJ110" s="477"/>
      <c r="RUK110" s="477"/>
      <c r="RUL110" s="477"/>
      <c r="RUM110" s="477"/>
      <c r="RUN110" s="477"/>
      <c r="RUO110" s="477"/>
      <c r="RUP110" s="477"/>
      <c r="RUQ110" s="477"/>
      <c r="RUR110" s="477"/>
      <c r="RUS110" s="477"/>
      <c r="RUT110" s="477"/>
      <c r="RUU110" s="477"/>
      <c r="RUV110" s="477"/>
      <c r="RUW110" s="477"/>
      <c r="RUX110" s="477"/>
      <c r="RUY110" s="477"/>
      <c r="RUZ110" s="477"/>
      <c r="RVA110" s="477"/>
      <c r="RVB110" s="477"/>
      <c r="RVC110" s="477"/>
      <c r="RVD110" s="477"/>
      <c r="RVE110" s="477"/>
      <c r="RVF110" s="477"/>
      <c r="RVG110" s="477"/>
      <c r="RVH110" s="477"/>
      <c r="RVI110" s="477"/>
      <c r="RVJ110" s="477"/>
      <c r="RVK110" s="477"/>
      <c r="RVL110" s="477"/>
      <c r="RVM110" s="477"/>
      <c r="RVN110" s="477"/>
      <c r="RVO110" s="477"/>
      <c r="RVP110" s="477"/>
      <c r="RVQ110" s="477"/>
      <c r="RVR110" s="477"/>
      <c r="RVS110" s="477"/>
      <c r="RVT110" s="477"/>
      <c r="RVU110" s="477"/>
      <c r="RVV110" s="477"/>
      <c r="RVW110" s="477"/>
      <c r="RVX110" s="477"/>
      <c r="RVY110" s="477"/>
      <c r="RVZ110" s="477"/>
      <c r="RWA110" s="477"/>
      <c r="RWB110" s="477"/>
      <c r="RWC110" s="477"/>
      <c r="RWD110" s="477"/>
      <c r="RWE110" s="477"/>
      <c r="RWF110" s="477"/>
      <c r="RWG110" s="477"/>
      <c r="RWH110" s="477"/>
      <c r="RWI110" s="477"/>
      <c r="RWJ110" s="477"/>
      <c r="RWK110" s="477"/>
      <c r="RWL110" s="477"/>
      <c r="RWM110" s="477"/>
      <c r="RWN110" s="477"/>
      <c r="RWO110" s="477"/>
      <c r="RWP110" s="477"/>
      <c r="RWQ110" s="477"/>
      <c r="RWR110" s="477"/>
      <c r="RWS110" s="477"/>
      <c r="RWT110" s="477"/>
      <c r="RWU110" s="477"/>
      <c r="RWV110" s="477"/>
      <c r="RWW110" s="477"/>
      <c r="RWX110" s="477"/>
      <c r="RWY110" s="477"/>
      <c r="RWZ110" s="477"/>
      <c r="RXA110" s="477"/>
      <c r="RXB110" s="477"/>
      <c r="RXC110" s="477"/>
      <c r="RXD110" s="477"/>
      <c r="RXE110" s="477"/>
      <c r="RXF110" s="477"/>
      <c r="RXG110" s="477"/>
      <c r="RXH110" s="477"/>
      <c r="RXI110" s="477"/>
      <c r="RXJ110" s="477"/>
      <c r="RXK110" s="477"/>
      <c r="RXL110" s="477"/>
      <c r="RXM110" s="477"/>
      <c r="RXN110" s="477"/>
      <c r="RXO110" s="477"/>
      <c r="RXP110" s="477"/>
      <c r="RXQ110" s="477"/>
      <c r="RXR110" s="477"/>
      <c r="RXS110" s="477"/>
      <c r="RXT110" s="477"/>
      <c r="RXU110" s="477"/>
      <c r="RXV110" s="477"/>
      <c r="RXW110" s="477"/>
      <c r="RXX110" s="477"/>
      <c r="RXY110" s="477"/>
      <c r="RXZ110" s="477"/>
      <c r="RYA110" s="477"/>
      <c r="RYB110" s="477"/>
      <c r="RYC110" s="477"/>
      <c r="RYD110" s="477"/>
      <c r="RYE110" s="477"/>
      <c r="RYF110" s="477"/>
      <c r="RYG110" s="477"/>
      <c r="RYH110" s="477"/>
      <c r="RYI110" s="477"/>
      <c r="RYJ110" s="477"/>
      <c r="RYK110" s="477"/>
      <c r="RYL110" s="477"/>
      <c r="RYM110" s="477"/>
      <c r="RYN110" s="477"/>
      <c r="RYO110" s="477"/>
      <c r="RYP110" s="477"/>
      <c r="RYQ110" s="477"/>
      <c r="RYR110" s="477"/>
      <c r="RYS110" s="477"/>
      <c r="RYT110" s="477"/>
      <c r="RYU110" s="477"/>
      <c r="RYV110" s="477"/>
      <c r="RYW110" s="477"/>
      <c r="RYX110" s="477"/>
      <c r="RYY110" s="477"/>
      <c r="RYZ110" s="477"/>
      <c r="RZA110" s="477"/>
      <c r="RZB110" s="477"/>
      <c r="RZC110" s="477"/>
      <c r="RZD110" s="477"/>
      <c r="RZE110" s="477"/>
      <c r="RZF110" s="477"/>
      <c r="RZG110" s="477"/>
      <c r="RZH110" s="477"/>
      <c r="RZI110" s="477"/>
      <c r="RZJ110" s="477"/>
      <c r="RZK110" s="477"/>
      <c r="RZL110" s="477"/>
      <c r="RZM110" s="477"/>
      <c r="RZN110" s="477"/>
      <c r="RZO110" s="477"/>
      <c r="RZP110" s="477"/>
      <c r="RZQ110" s="477"/>
      <c r="RZR110" s="477"/>
      <c r="RZS110" s="477"/>
      <c r="RZT110" s="477"/>
      <c r="RZU110" s="477"/>
      <c r="RZV110" s="477"/>
      <c r="RZW110" s="477"/>
      <c r="RZX110" s="477"/>
      <c r="RZY110" s="477"/>
      <c r="RZZ110" s="477"/>
      <c r="SAA110" s="477"/>
      <c r="SAB110" s="477"/>
      <c r="SAC110" s="477"/>
      <c r="SAD110" s="477"/>
      <c r="SAE110" s="477"/>
      <c r="SAF110" s="477"/>
      <c r="SAG110" s="477"/>
      <c r="SAH110" s="477"/>
      <c r="SAI110" s="477"/>
      <c r="SAJ110" s="477"/>
      <c r="SAK110" s="477"/>
      <c r="SAL110" s="477"/>
      <c r="SAM110" s="477"/>
      <c r="SAN110" s="477"/>
      <c r="SAO110" s="477"/>
      <c r="SAP110" s="477"/>
      <c r="SAQ110" s="477"/>
      <c r="SAR110" s="477"/>
      <c r="SAS110" s="477"/>
      <c r="SAT110" s="477"/>
      <c r="SAU110" s="477"/>
      <c r="SAV110" s="477"/>
      <c r="SAW110" s="477"/>
      <c r="SAX110" s="477"/>
      <c r="SAY110" s="477"/>
      <c r="SAZ110" s="477"/>
      <c r="SBA110" s="477"/>
      <c r="SBB110" s="477"/>
      <c r="SBC110" s="477"/>
      <c r="SBD110" s="477"/>
      <c r="SBE110" s="477"/>
      <c r="SBF110" s="477"/>
      <c r="SBG110" s="477"/>
      <c r="SBH110" s="477"/>
      <c r="SBI110" s="477"/>
      <c r="SBJ110" s="477"/>
      <c r="SBK110" s="477"/>
      <c r="SBL110" s="477"/>
      <c r="SBM110" s="477"/>
      <c r="SBN110" s="477"/>
      <c r="SBO110" s="477"/>
      <c r="SBP110" s="477"/>
      <c r="SBQ110" s="477"/>
      <c r="SBR110" s="477"/>
      <c r="SBS110" s="477"/>
      <c r="SBT110" s="477"/>
      <c r="SBU110" s="477"/>
      <c r="SBV110" s="477"/>
      <c r="SBW110" s="477"/>
      <c r="SBX110" s="477"/>
      <c r="SBY110" s="477"/>
      <c r="SBZ110" s="477"/>
      <c r="SCA110" s="477"/>
      <c r="SCB110" s="477"/>
      <c r="SCC110" s="477"/>
      <c r="SCD110" s="477"/>
      <c r="SCE110" s="477"/>
      <c r="SCF110" s="477"/>
      <c r="SCG110" s="477"/>
      <c r="SCH110" s="477"/>
      <c r="SCI110" s="477"/>
      <c r="SCJ110" s="477"/>
      <c r="SCK110" s="477"/>
      <c r="SCL110" s="477"/>
      <c r="SCM110" s="477"/>
      <c r="SCN110" s="477"/>
      <c r="SCO110" s="477"/>
      <c r="SCP110" s="477"/>
      <c r="SCQ110" s="477"/>
      <c r="SCR110" s="477"/>
      <c r="SCS110" s="477"/>
      <c r="SCT110" s="477"/>
      <c r="SCU110" s="477"/>
      <c r="SCV110" s="477"/>
      <c r="SCW110" s="477"/>
      <c r="SCX110" s="477"/>
      <c r="SCY110" s="477"/>
      <c r="SCZ110" s="477"/>
      <c r="SDA110" s="477"/>
      <c r="SDB110" s="477"/>
      <c r="SDC110" s="477"/>
      <c r="SDD110" s="477"/>
      <c r="SDE110" s="477"/>
      <c r="SDF110" s="477"/>
      <c r="SDG110" s="477"/>
      <c r="SDH110" s="477"/>
      <c r="SDI110" s="477"/>
      <c r="SDJ110" s="477"/>
      <c r="SDK110" s="477"/>
      <c r="SDL110" s="477"/>
      <c r="SDM110" s="477"/>
      <c r="SDN110" s="477"/>
      <c r="SDO110" s="477"/>
      <c r="SDP110" s="477"/>
      <c r="SDQ110" s="477"/>
      <c r="SDR110" s="477"/>
      <c r="SDS110" s="477"/>
      <c r="SDT110" s="477"/>
      <c r="SDU110" s="477"/>
      <c r="SDV110" s="477"/>
      <c r="SDW110" s="477"/>
      <c r="SDX110" s="477"/>
      <c r="SDY110" s="477"/>
      <c r="SDZ110" s="477"/>
      <c r="SEA110" s="477"/>
      <c r="SEB110" s="477"/>
      <c r="SEC110" s="477"/>
      <c r="SED110" s="477"/>
      <c r="SEE110" s="477"/>
      <c r="SEF110" s="477"/>
      <c r="SEG110" s="477"/>
      <c r="SEH110" s="477"/>
      <c r="SEI110" s="477"/>
      <c r="SEJ110" s="477"/>
      <c r="SEK110" s="477"/>
      <c r="SEL110" s="477"/>
      <c r="SEM110" s="477"/>
      <c r="SEN110" s="477"/>
      <c r="SEO110" s="477"/>
      <c r="SEP110" s="477"/>
      <c r="SEQ110" s="477"/>
      <c r="SER110" s="477"/>
      <c r="SES110" s="477"/>
      <c r="SET110" s="477"/>
      <c r="SEU110" s="477"/>
      <c r="SEV110" s="477"/>
      <c r="SEW110" s="477"/>
      <c r="SEX110" s="477"/>
      <c r="SEY110" s="477"/>
      <c r="SEZ110" s="477"/>
      <c r="SFA110" s="477"/>
      <c r="SFB110" s="477"/>
      <c r="SFC110" s="477"/>
      <c r="SFD110" s="477"/>
      <c r="SFE110" s="477"/>
      <c r="SFF110" s="477"/>
      <c r="SFG110" s="477"/>
      <c r="SFH110" s="477"/>
      <c r="SFI110" s="477"/>
      <c r="SFJ110" s="477"/>
      <c r="SFK110" s="477"/>
      <c r="SFL110" s="477"/>
      <c r="SFM110" s="477"/>
      <c r="SFN110" s="477"/>
      <c r="SFO110" s="477"/>
      <c r="SFP110" s="477"/>
      <c r="SFQ110" s="477"/>
      <c r="SFR110" s="477"/>
      <c r="SFS110" s="477"/>
      <c r="SFT110" s="477"/>
      <c r="SFU110" s="477"/>
      <c r="SFV110" s="477"/>
      <c r="SFW110" s="477"/>
      <c r="SFX110" s="477"/>
      <c r="SFY110" s="477"/>
      <c r="SFZ110" s="477"/>
      <c r="SGA110" s="477"/>
      <c r="SGB110" s="477"/>
      <c r="SGC110" s="477"/>
      <c r="SGD110" s="477"/>
      <c r="SGE110" s="477"/>
      <c r="SGF110" s="477"/>
      <c r="SGG110" s="477"/>
      <c r="SGH110" s="477"/>
      <c r="SGI110" s="477"/>
      <c r="SGJ110" s="477"/>
      <c r="SGK110" s="477"/>
      <c r="SGL110" s="477"/>
      <c r="SGM110" s="477"/>
      <c r="SGN110" s="477"/>
      <c r="SGO110" s="477"/>
      <c r="SGP110" s="477"/>
      <c r="SGQ110" s="477"/>
      <c r="SGR110" s="477"/>
      <c r="SGS110" s="477"/>
      <c r="SGT110" s="477"/>
      <c r="SGU110" s="477"/>
      <c r="SGV110" s="477"/>
      <c r="SGW110" s="477"/>
      <c r="SGX110" s="477"/>
      <c r="SGY110" s="477"/>
      <c r="SGZ110" s="477"/>
      <c r="SHA110" s="477"/>
      <c r="SHB110" s="477"/>
      <c r="SHC110" s="477"/>
      <c r="SHD110" s="477"/>
      <c r="SHE110" s="477"/>
      <c r="SHF110" s="477"/>
      <c r="SHG110" s="477"/>
      <c r="SHH110" s="477"/>
      <c r="SHI110" s="477"/>
      <c r="SHJ110" s="477"/>
      <c r="SHK110" s="477"/>
      <c r="SHL110" s="477"/>
      <c r="SHM110" s="477"/>
      <c r="SHN110" s="477"/>
      <c r="SHO110" s="477"/>
      <c r="SHP110" s="477"/>
      <c r="SHQ110" s="477"/>
      <c r="SHR110" s="477"/>
      <c r="SHS110" s="477"/>
      <c r="SHT110" s="477"/>
      <c r="SHU110" s="477"/>
      <c r="SHV110" s="477"/>
      <c r="SHW110" s="477"/>
      <c r="SHX110" s="477"/>
      <c r="SHY110" s="477"/>
      <c r="SHZ110" s="477"/>
      <c r="SIA110" s="477"/>
      <c r="SIB110" s="477"/>
      <c r="SIC110" s="477"/>
      <c r="SID110" s="477"/>
      <c r="SIE110" s="477"/>
      <c r="SIF110" s="477"/>
      <c r="SIG110" s="477"/>
      <c r="SIH110" s="477"/>
      <c r="SII110" s="477"/>
      <c r="SIJ110" s="477"/>
      <c r="SIK110" s="477"/>
      <c r="SIL110" s="477"/>
      <c r="SIM110" s="477"/>
      <c r="SIN110" s="477"/>
      <c r="SIO110" s="477"/>
      <c r="SIP110" s="477"/>
      <c r="SIQ110" s="477"/>
      <c r="SIR110" s="477"/>
      <c r="SIS110" s="477"/>
      <c r="SIT110" s="477"/>
      <c r="SIU110" s="477"/>
      <c r="SIV110" s="477"/>
      <c r="SIW110" s="477"/>
      <c r="SIX110" s="477"/>
      <c r="SIY110" s="477"/>
      <c r="SIZ110" s="477"/>
      <c r="SJA110" s="477"/>
      <c r="SJB110" s="477"/>
      <c r="SJC110" s="477"/>
      <c r="SJD110" s="477"/>
      <c r="SJE110" s="477"/>
      <c r="SJF110" s="477"/>
      <c r="SJG110" s="477"/>
      <c r="SJH110" s="477"/>
      <c r="SJI110" s="477"/>
      <c r="SJJ110" s="477"/>
      <c r="SJK110" s="477"/>
      <c r="SJL110" s="477"/>
      <c r="SJM110" s="477"/>
      <c r="SJN110" s="477"/>
      <c r="SJO110" s="477"/>
      <c r="SJP110" s="477"/>
      <c r="SJQ110" s="477"/>
      <c r="SJR110" s="477"/>
      <c r="SJS110" s="477"/>
      <c r="SJT110" s="477"/>
      <c r="SJU110" s="477"/>
      <c r="SJV110" s="477"/>
      <c r="SJW110" s="477"/>
      <c r="SJX110" s="477"/>
      <c r="SJY110" s="477"/>
      <c r="SJZ110" s="477"/>
      <c r="SKA110" s="477"/>
      <c r="SKB110" s="477"/>
      <c r="SKC110" s="477"/>
      <c r="SKD110" s="477"/>
      <c r="SKE110" s="477"/>
      <c r="SKF110" s="477"/>
      <c r="SKG110" s="477"/>
      <c r="SKH110" s="477"/>
      <c r="SKI110" s="477"/>
      <c r="SKJ110" s="477"/>
      <c r="SKK110" s="477"/>
      <c r="SKL110" s="477"/>
      <c r="SKM110" s="477"/>
      <c r="SKN110" s="477"/>
      <c r="SKO110" s="477"/>
      <c r="SKP110" s="477"/>
      <c r="SKQ110" s="477"/>
      <c r="SKR110" s="477"/>
      <c r="SKS110" s="477"/>
      <c r="SKT110" s="477"/>
      <c r="SKU110" s="477"/>
      <c r="SKV110" s="477"/>
      <c r="SKW110" s="477"/>
      <c r="SKX110" s="477"/>
      <c r="SKY110" s="477"/>
      <c r="SKZ110" s="477"/>
      <c r="SLA110" s="477"/>
      <c r="SLB110" s="477"/>
      <c r="SLC110" s="477"/>
      <c r="SLD110" s="477"/>
      <c r="SLE110" s="477"/>
      <c r="SLF110" s="477"/>
      <c r="SLG110" s="477"/>
      <c r="SLH110" s="477"/>
      <c r="SLI110" s="477"/>
      <c r="SLJ110" s="477"/>
      <c r="SLK110" s="477"/>
      <c r="SLL110" s="477"/>
      <c r="SLM110" s="477"/>
      <c r="SLN110" s="477"/>
      <c r="SLO110" s="477"/>
      <c r="SLP110" s="477"/>
      <c r="SLQ110" s="477"/>
      <c r="SLR110" s="477"/>
      <c r="SLS110" s="477"/>
      <c r="SLT110" s="477"/>
      <c r="SLU110" s="477"/>
      <c r="SLV110" s="477"/>
      <c r="SLW110" s="477"/>
      <c r="SLX110" s="477"/>
      <c r="SLY110" s="477"/>
      <c r="SLZ110" s="477"/>
      <c r="SMA110" s="477"/>
      <c r="SMB110" s="477"/>
      <c r="SMC110" s="477"/>
      <c r="SMD110" s="477"/>
      <c r="SME110" s="477"/>
      <c r="SMF110" s="477"/>
      <c r="SMG110" s="477"/>
      <c r="SMH110" s="477"/>
      <c r="SMI110" s="477"/>
      <c r="SMJ110" s="477"/>
      <c r="SMK110" s="477"/>
      <c r="SML110" s="477"/>
      <c r="SMM110" s="477"/>
      <c r="SMN110" s="477"/>
      <c r="SMO110" s="477"/>
      <c r="SMP110" s="477"/>
      <c r="SMQ110" s="477"/>
      <c r="SMR110" s="477"/>
      <c r="SMS110" s="477"/>
      <c r="SMT110" s="477"/>
      <c r="SMU110" s="477"/>
      <c r="SMV110" s="477"/>
      <c r="SMW110" s="477"/>
      <c r="SMX110" s="477"/>
      <c r="SMY110" s="477"/>
      <c r="SMZ110" s="477"/>
      <c r="SNA110" s="477"/>
      <c r="SNB110" s="477"/>
      <c r="SNC110" s="477"/>
      <c r="SND110" s="477"/>
      <c r="SNE110" s="477"/>
      <c r="SNF110" s="477"/>
      <c r="SNG110" s="477"/>
      <c r="SNH110" s="477"/>
      <c r="SNI110" s="477"/>
      <c r="SNJ110" s="477"/>
      <c r="SNK110" s="477"/>
      <c r="SNL110" s="477"/>
      <c r="SNM110" s="477"/>
      <c r="SNN110" s="477"/>
      <c r="SNO110" s="477"/>
      <c r="SNP110" s="477"/>
      <c r="SNQ110" s="477"/>
      <c r="SNR110" s="477"/>
      <c r="SNS110" s="477"/>
      <c r="SNT110" s="477"/>
      <c r="SNU110" s="477"/>
      <c r="SNV110" s="477"/>
      <c r="SNW110" s="477"/>
      <c r="SNX110" s="477"/>
      <c r="SNY110" s="477"/>
      <c r="SNZ110" s="477"/>
      <c r="SOA110" s="477"/>
      <c r="SOB110" s="477"/>
      <c r="SOC110" s="477"/>
      <c r="SOD110" s="477"/>
      <c r="SOE110" s="477"/>
      <c r="SOF110" s="477"/>
      <c r="SOG110" s="477"/>
      <c r="SOH110" s="477"/>
      <c r="SOI110" s="477"/>
      <c r="SOJ110" s="477"/>
      <c r="SOK110" s="477"/>
      <c r="SOL110" s="477"/>
      <c r="SOM110" s="477"/>
      <c r="SON110" s="477"/>
      <c r="SOO110" s="477"/>
      <c r="SOP110" s="477"/>
      <c r="SOQ110" s="477"/>
      <c r="SOR110" s="477"/>
      <c r="SOS110" s="477"/>
      <c r="SOT110" s="477"/>
      <c r="SOU110" s="477"/>
      <c r="SOV110" s="477"/>
      <c r="SOW110" s="477"/>
      <c r="SOX110" s="477"/>
      <c r="SOY110" s="477"/>
      <c r="SOZ110" s="477"/>
      <c r="SPA110" s="477"/>
      <c r="SPB110" s="477"/>
      <c r="SPC110" s="477"/>
      <c r="SPD110" s="477"/>
      <c r="SPE110" s="477"/>
      <c r="SPF110" s="477"/>
      <c r="SPG110" s="477"/>
      <c r="SPH110" s="477"/>
      <c r="SPI110" s="477"/>
      <c r="SPJ110" s="477"/>
      <c r="SPK110" s="477"/>
      <c r="SPL110" s="477"/>
      <c r="SPM110" s="477"/>
      <c r="SPN110" s="477"/>
      <c r="SPO110" s="477"/>
      <c r="SPP110" s="477"/>
      <c r="SPQ110" s="477"/>
      <c r="SPR110" s="477"/>
      <c r="SPS110" s="477"/>
      <c r="SPT110" s="477"/>
      <c r="SPU110" s="477"/>
      <c r="SPV110" s="477"/>
      <c r="SPW110" s="477"/>
      <c r="SPX110" s="477"/>
      <c r="SPY110" s="477"/>
      <c r="SPZ110" s="477"/>
      <c r="SQA110" s="477"/>
      <c r="SQB110" s="477"/>
      <c r="SQC110" s="477"/>
      <c r="SQD110" s="477"/>
      <c r="SQE110" s="477"/>
      <c r="SQF110" s="477"/>
      <c r="SQG110" s="477"/>
      <c r="SQH110" s="477"/>
      <c r="SQI110" s="477"/>
      <c r="SQJ110" s="477"/>
      <c r="SQK110" s="477"/>
      <c r="SQL110" s="477"/>
      <c r="SQM110" s="477"/>
      <c r="SQN110" s="477"/>
      <c r="SQO110" s="477"/>
      <c r="SQP110" s="477"/>
      <c r="SQQ110" s="477"/>
      <c r="SQR110" s="477"/>
      <c r="SQS110" s="477"/>
      <c r="SQT110" s="477"/>
      <c r="SQU110" s="477"/>
      <c r="SQV110" s="477"/>
      <c r="SQW110" s="477"/>
      <c r="SQX110" s="477"/>
      <c r="SQY110" s="477"/>
      <c r="SQZ110" s="477"/>
      <c r="SRA110" s="477"/>
      <c r="SRB110" s="477"/>
      <c r="SRC110" s="477"/>
      <c r="SRD110" s="477"/>
      <c r="SRE110" s="477"/>
      <c r="SRF110" s="477"/>
      <c r="SRG110" s="477"/>
      <c r="SRH110" s="477"/>
      <c r="SRI110" s="477"/>
      <c r="SRJ110" s="477"/>
      <c r="SRK110" s="477"/>
      <c r="SRL110" s="477"/>
      <c r="SRM110" s="477"/>
      <c r="SRN110" s="477"/>
      <c r="SRO110" s="477"/>
      <c r="SRP110" s="477"/>
      <c r="SRQ110" s="477"/>
      <c r="SRR110" s="477"/>
      <c r="SRS110" s="477"/>
      <c r="SRT110" s="477"/>
      <c r="SRU110" s="477"/>
      <c r="SRV110" s="477"/>
      <c r="SRW110" s="477"/>
      <c r="SRX110" s="477"/>
      <c r="SRY110" s="477"/>
      <c r="SRZ110" s="477"/>
      <c r="SSA110" s="477"/>
      <c r="SSB110" s="477"/>
      <c r="SSC110" s="477"/>
      <c r="SSD110" s="477"/>
      <c r="SSE110" s="477"/>
      <c r="SSF110" s="477"/>
      <c r="SSG110" s="477"/>
      <c r="SSH110" s="477"/>
      <c r="SSI110" s="477"/>
      <c r="SSJ110" s="477"/>
      <c r="SSK110" s="477"/>
      <c r="SSL110" s="477"/>
      <c r="SSM110" s="477"/>
      <c r="SSN110" s="477"/>
      <c r="SSO110" s="477"/>
      <c r="SSP110" s="477"/>
      <c r="SSQ110" s="477"/>
      <c r="SSR110" s="477"/>
      <c r="SSS110" s="477"/>
      <c r="SST110" s="477"/>
      <c r="SSU110" s="477"/>
      <c r="SSV110" s="477"/>
      <c r="SSW110" s="477"/>
      <c r="SSX110" s="477"/>
      <c r="SSY110" s="477"/>
      <c r="SSZ110" s="477"/>
      <c r="STA110" s="477"/>
      <c r="STB110" s="477"/>
      <c r="STC110" s="477"/>
      <c r="STD110" s="477"/>
      <c r="STE110" s="477"/>
      <c r="STF110" s="477"/>
      <c r="STG110" s="477"/>
      <c r="STH110" s="477"/>
      <c r="STI110" s="477"/>
      <c r="STJ110" s="477"/>
      <c r="STK110" s="477"/>
      <c r="STL110" s="477"/>
      <c r="STM110" s="477"/>
      <c r="STN110" s="477"/>
      <c r="STO110" s="477"/>
      <c r="STP110" s="477"/>
      <c r="STQ110" s="477"/>
      <c r="STR110" s="477"/>
      <c r="STS110" s="477"/>
      <c r="STT110" s="477"/>
      <c r="STU110" s="477"/>
      <c r="STV110" s="477"/>
      <c r="STW110" s="477"/>
      <c r="STX110" s="477"/>
      <c r="STY110" s="477"/>
      <c r="STZ110" s="477"/>
      <c r="SUA110" s="477"/>
      <c r="SUB110" s="477"/>
      <c r="SUC110" s="477"/>
      <c r="SUD110" s="477"/>
      <c r="SUE110" s="477"/>
      <c r="SUF110" s="477"/>
      <c r="SUG110" s="477"/>
      <c r="SUH110" s="477"/>
      <c r="SUI110" s="477"/>
      <c r="SUJ110" s="477"/>
      <c r="SUK110" s="477"/>
      <c r="SUL110" s="477"/>
      <c r="SUM110" s="477"/>
      <c r="SUN110" s="477"/>
      <c r="SUO110" s="477"/>
      <c r="SUP110" s="477"/>
      <c r="SUQ110" s="477"/>
      <c r="SUR110" s="477"/>
      <c r="SUS110" s="477"/>
      <c r="SUT110" s="477"/>
      <c r="SUU110" s="477"/>
      <c r="SUV110" s="477"/>
      <c r="SUW110" s="477"/>
      <c r="SUX110" s="477"/>
      <c r="SUY110" s="477"/>
      <c r="SUZ110" s="477"/>
      <c r="SVA110" s="477"/>
      <c r="SVB110" s="477"/>
      <c r="SVC110" s="477"/>
      <c r="SVD110" s="477"/>
      <c r="SVE110" s="477"/>
      <c r="SVF110" s="477"/>
      <c r="SVG110" s="477"/>
      <c r="SVH110" s="477"/>
      <c r="SVI110" s="477"/>
      <c r="SVJ110" s="477"/>
      <c r="SVK110" s="477"/>
      <c r="SVL110" s="477"/>
      <c r="SVM110" s="477"/>
      <c r="SVN110" s="477"/>
      <c r="SVO110" s="477"/>
      <c r="SVP110" s="477"/>
      <c r="SVQ110" s="477"/>
      <c r="SVR110" s="477"/>
      <c r="SVS110" s="477"/>
      <c r="SVT110" s="477"/>
      <c r="SVU110" s="477"/>
      <c r="SVV110" s="477"/>
      <c r="SVW110" s="477"/>
      <c r="SVX110" s="477"/>
      <c r="SVY110" s="477"/>
      <c r="SVZ110" s="477"/>
      <c r="SWA110" s="477"/>
      <c r="SWB110" s="477"/>
      <c r="SWC110" s="477"/>
      <c r="SWD110" s="477"/>
      <c r="SWE110" s="477"/>
      <c r="SWF110" s="477"/>
      <c r="SWG110" s="477"/>
      <c r="SWH110" s="477"/>
      <c r="SWI110" s="477"/>
      <c r="SWJ110" s="477"/>
      <c r="SWK110" s="477"/>
      <c r="SWL110" s="477"/>
      <c r="SWM110" s="477"/>
      <c r="SWN110" s="477"/>
      <c r="SWO110" s="477"/>
      <c r="SWP110" s="477"/>
      <c r="SWQ110" s="477"/>
      <c r="SWR110" s="477"/>
      <c r="SWS110" s="477"/>
      <c r="SWT110" s="477"/>
      <c r="SWU110" s="477"/>
      <c r="SWV110" s="477"/>
      <c r="SWW110" s="477"/>
      <c r="SWX110" s="477"/>
      <c r="SWY110" s="477"/>
      <c r="SWZ110" s="477"/>
      <c r="SXA110" s="477"/>
      <c r="SXB110" s="477"/>
      <c r="SXC110" s="477"/>
      <c r="SXD110" s="477"/>
      <c r="SXE110" s="477"/>
      <c r="SXF110" s="477"/>
      <c r="SXG110" s="477"/>
      <c r="SXH110" s="477"/>
      <c r="SXI110" s="477"/>
      <c r="SXJ110" s="477"/>
      <c r="SXK110" s="477"/>
      <c r="SXL110" s="477"/>
      <c r="SXM110" s="477"/>
      <c r="SXN110" s="477"/>
      <c r="SXO110" s="477"/>
      <c r="SXP110" s="477"/>
      <c r="SXQ110" s="477"/>
      <c r="SXR110" s="477"/>
      <c r="SXS110" s="477"/>
      <c r="SXT110" s="477"/>
      <c r="SXU110" s="477"/>
      <c r="SXV110" s="477"/>
      <c r="SXW110" s="477"/>
      <c r="SXX110" s="477"/>
      <c r="SXY110" s="477"/>
      <c r="SXZ110" s="477"/>
      <c r="SYA110" s="477"/>
      <c r="SYB110" s="477"/>
      <c r="SYC110" s="477"/>
      <c r="SYD110" s="477"/>
      <c r="SYE110" s="477"/>
      <c r="SYF110" s="477"/>
      <c r="SYG110" s="477"/>
      <c r="SYH110" s="477"/>
      <c r="SYI110" s="477"/>
      <c r="SYJ110" s="477"/>
      <c r="SYK110" s="477"/>
      <c r="SYL110" s="477"/>
      <c r="SYM110" s="477"/>
      <c r="SYN110" s="477"/>
      <c r="SYO110" s="477"/>
      <c r="SYP110" s="477"/>
      <c r="SYQ110" s="477"/>
      <c r="SYR110" s="477"/>
      <c r="SYS110" s="477"/>
      <c r="SYT110" s="477"/>
      <c r="SYU110" s="477"/>
      <c r="SYV110" s="477"/>
      <c r="SYW110" s="477"/>
      <c r="SYX110" s="477"/>
      <c r="SYY110" s="477"/>
      <c r="SYZ110" s="477"/>
      <c r="SZA110" s="477"/>
      <c r="SZB110" s="477"/>
      <c r="SZC110" s="477"/>
      <c r="SZD110" s="477"/>
      <c r="SZE110" s="477"/>
      <c r="SZF110" s="477"/>
      <c r="SZG110" s="477"/>
      <c r="SZH110" s="477"/>
      <c r="SZI110" s="477"/>
      <c r="SZJ110" s="477"/>
      <c r="SZK110" s="477"/>
      <c r="SZL110" s="477"/>
      <c r="SZM110" s="477"/>
      <c r="SZN110" s="477"/>
      <c r="SZO110" s="477"/>
      <c r="SZP110" s="477"/>
      <c r="SZQ110" s="477"/>
      <c r="SZR110" s="477"/>
      <c r="SZS110" s="477"/>
      <c r="SZT110" s="477"/>
      <c r="SZU110" s="477"/>
      <c r="SZV110" s="477"/>
      <c r="SZW110" s="477"/>
      <c r="SZX110" s="477"/>
      <c r="SZY110" s="477"/>
      <c r="SZZ110" s="477"/>
      <c r="TAA110" s="477"/>
      <c r="TAB110" s="477"/>
      <c r="TAC110" s="477"/>
      <c r="TAD110" s="477"/>
      <c r="TAE110" s="477"/>
      <c r="TAF110" s="477"/>
      <c r="TAG110" s="477"/>
      <c r="TAH110" s="477"/>
      <c r="TAI110" s="477"/>
      <c r="TAJ110" s="477"/>
      <c r="TAK110" s="477"/>
      <c r="TAL110" s="477"/>
      <c r="TAM110" s="477"/>
      <c r="TAN110" s="477"/>
      <c r="TAO110" s="477"/>
      <c r="TAP110" s="477"/>
      <c r="TAQ110" s="477"/>
      <c r="TAR110" s="477"/>
      <c r="TAS110" s="477"/>
      <c r="TAT110" s="477"/>
      <c r="TAU110" s="477"/>
      <c r="TAV110" s="477"/>
      <c r="TAW110" s="477"/>
      <c r="TAX110" s="477"/>
      <c r="TAY110" s="477"/>
      <c r="TAZ110" s="477"/>
      <c r="TBA110" s="477"/>
      <c r="TBB110" s="477"/>
      <c r="TBC110" s="477"/>
      <c r="TBD110" s="477"/>
      <c r="TBE110" s="477"/>
      <c r="TBF110" s="477"/>
      <c r="TBG110" s="477"/>
      <c r="TBH110" s="477"/>
      <c r="TBI110" s="477"/>
      <c r="TBJ110" s="477"/>
      <c r="TBK110" s="477"/>
      <c r="TBL110" s="477"/>
      <c r="TBM110" s="477"/>
      <c r="TBN110" s="477"/>
      <c r="TBO110" s="477"/>
      <c r="TBP110" s="477"/>
      <c r="TBQ110" s="477"/>
      <c r="TBR110" s="477"/>
      <c r="TBS110" s="477"/>
      <c r="TBT110" s="477"/>
      <c r="TBU110" s="477"/>
      <c r="TBV110" s="477"/>
      <c r="TBW110" s="477"/>
      <c r="TBX110" s="477"/>
      <c r="TBY110" s="477"/>
      <c r="TBZ110" s="477"/>
      <c r="TCA110" s="477"/>
      <c r="TCB110" s="477"/>
      <c r="TCC110" s="477"/>
      <c r="TCD110" s="477"/>
      <c r="TCE110" s="477"/>
      <c r="TCF110" s="477"/>
      <c r="TCG110" s="477"/>
      <c r="TCH110" s="477"/>
      <c r="TCI110" s="477"/>
      <c r="TCJ110" s="477"/>
      <c r="TCK110" s="477"/>
      <c r="TCL110" s="477"/>
      <c r="TCM110" s="477"/>
      <c r="TCN110" s="477"/>
      <c r="TCO110" s="477"/>
      <c r="TCP110" s="477"/>
      <c r="TCQ110" s="477"/>
      <c r="TCR110" s="477"/>
      <c r="TCS110" s="477"/>
      <c r="TCT110" s="477"/>
      <c r="TCU110" s="477"/>
      <c r="TCV110" s="477"/>
      <c r="TCW110" s="477"/>
      <c r="TCX110" s="477"/>
      <c r="TCY110" s="477"/>
      <c r="TCZ110" s="477"/>
      <c r="TDA110" s="477"/>
      <c r="TDB110" s="477"/>
      <c r="TDC110" s="477"/>
      <c r="TDD110" s="477"/>
      <c r="TDE110" s="477"/>
      <c r="TDF110" s="477"/>
      <c r="TDG110" s="477"/>
      <c r="TDH110" s="477"/>
      <c r="TDI110" s="477"/>
      <c r="TDJ110" s="477"/>
      <c r="TDK110" s="477"/>
      <c r="TDL110" s="477"/>
      <c r="TDM110" s="477"/>
      <c r="TDN110" s="477"/>
      <c r="TDO110" s="477"/>
      <c r="TDP110" s="477"/>
      <c r="TDQ110" s="477"/>
      <c r="TDR110" s="477"/>
      <c r="TDS110" s="477"/>
      <c r="TDT110" s="477"/>
      <c r="TDU110" s="477"/>
      <c r="TDV110" s="477"/>
      <c r="TDW110" s="477"/>
      <c r="TDX110" s="477"/>
      <c r="TDY110" s="477"/>
      <c r="TDZ110" s="477"/>
      <c r="TEA110" s="477"/>
      <c r="TEB110" s="477"/>
      <c r="TEC110" s="477"/>
      <c r="TED110" s="477"/>
      <c r="TEE110" s="477"/>
      <c r="TEF110" s="477"/>
      <c r="TEG110" s="477"/>
      <c r="TEH110" s="477"/>
      <c r="TEI110" s="477"/>
      <c r="TEJ110" s="477"/>
      <c r="TEK110" s="477"/>
      <c r="TEL110" s="477"/>
      <c r="TEM110" s="477"/>
      <c r="TEN110" s="477"/>
      <c r="TEO110" s="477"/>
      <c r="TEP110" s="477"/>
      <c r="TEQ110" s="477"/>
      <c r="TER110" s="477"/>
      <c r="TES110" s="477"/>
      <c r="TET110" s="477"/>
      <c r="TEU110" s="477"/>
      <c r="TEV110" s="477"/>
      <c r="TEW110" s="477"/>
      <c r="TEX110" s="477"/>
      <c r="TEY110" s="477"/>
      <c r="TEZ110" s="477"/>
      <c r="TFA110" s="477"/>
      <c r="TFB110" s="477"/>
      <c r="TFC110" s="477"/>
      <c r="TFD110" s="477"/>
      <c r="TFE110" s="477"/>
      <c r="TFF110" s="477"/>
      <c r="TFG110" s="477"/>
      <c r="TFH110" s="477"/>
      <c r="TFI110" s="477"/>
      <c r="TFJ110" s="477"/>
      <c r="TFK110" s="477"/>
      <c r="TFL110" s="477"/>
      <c r="TFM110" s="477"/>
      <c r="TFN110" s="477"/>
      <c r="TFO110" s="477"/>
      <c r="TFP110" s="477"/>
      <c r="TFQ110" s="477"/>
      <c r="TFR110" s="477"/>
      <c r="TFS110" s="477"/>
      <c r="TFT110" s="477"/>
      <c r="TFU110" s="477"/>
      <c r="TFV110" s="477"/>
      <c r="TFW110" s="477"/>
      <c r="TFX110" s="477"/>
      <c r="TFY110" s="477"/>
      <c r="TFZ110" s="477"/>
      <c r="TGA110" s="477"/>
      <c r="TGB110" s="477"/>
      <c r="TGC110" s="477"/>
      <c r="TGD110" s="477"/>
      <c r="TGE110" s="477"/>
      <c r="TGF110" s="477"/>
      <c r="TGG110" s="477"/>
      <c r="TGH110" s="477"/>
      <c r="TGI110" s="477"/>
      <c r="TGJ110" s="477"/>
      <c r="TGK110" s="477"/>
      <c r="TGL110" s="477"/>
      <c r="TGM110" s="477"/>
      <c r="TGN110" s="477"/>
      <c r="TGO110" s="477"/>
      <c r="TGP110" s="477"/>
      <c r="TGQ110" s="477"/>
      <c r="TGR110" s="477"/>
      <c r="TGS110" s="477"/>
      <c r="TGT110" s="477"/>
      <c r="TGU110" s="477"/>
      <c r="TGV110" s="477"/>
      <c r="TGW110" s="477"/>
      <c r="TGX110" s="477"/>
      <c r="TGY110" s="477"/>
      <c r="TGZ110" s="477"/>
      <c r="THA110" s="477"/>
      <c r="THB110" s="477"/>
      <c r="THC110" s="477"/>
      <c r="THD110" s="477"/>
      <c r="THE110" s="477"/>
      <c r="THF110" s="477"/>
      <c r="THG110" s="477"/>
      <c r="THH110" s="477"/>
      <c r="THI110" s="477"/>
      <c r="THJ110" s="477"/>
      <c r="THK110" s="477"/>
      <c r="THL110" s="477"/>
      <c r="THM110" s="477"/>
      <c r="THN110" s="477"/>
      <c r="THO110" s="477"/>
      <c r="THP110" s="477"/>
      <c r="THQ110" s="477"/>
      <c r="THR110" s="477"/>
      <c r="THS110" s="477"/>
      <c r="THT110" s="477"/>
      <c r="THU110" s="477"/>
      <c r="THV110" s="477"/>
      <c r="THW110" s="477"/>
      <c r="THX110" s="477"/>
      <c r="THY110" s="477"/>
      <c r="THZ110" s="477"/>
      <c r="TIA110" s="477"/>
      <c r="TIB110" s="477"/>
      <c r="TIC110" s="477"/>
      <c r="TID110" s="477"/>
      <c r="TIE110" s="477"/>
      <c r="TIF110" s="477"/>
      <c r="TIG110" s="477"/>
      <c r="TIH110" s="477"/>
      <c r="TII110" s="477"/>
      <c r="TIJ110" s="477"/>
      <c r="TIK110" s="477"/>
      <c r="TIL110" s="477"/>
      <c r="TIM110" s="477"/>
      <c r="TIN110" s="477"/>
      <c r="TIO110" s="477"/>
      <c r="TIP110" s="477"/>
      <c r="TIQ110" s="477"/>
      <c r="TIR110" s="477"/>
      <c r="TIS110" s="477"/>
      <c r="TIT110" s="477"/>
      <c r="TIU110" s="477"/>
      <c r="TIV110" s="477"/>
      <c r="TIW110" s="477"/>
      <c r="TIX110" s="477"/>
      <c r="TIY110" s="477"/>
      <c r="TIZ110" s="477"/>
      <c r="TJA110" s="477"/>
      <c r="TJB110" s="477"/>
      <c r="TJC110" s="477"/>
      <c r="TJD110" s="477"/>
      <c r="TJE110" s="477"/>
      <c r="TJF110" s="477"/>
      <c r="TJG110" s="477"/>
      <c r="TJH110" s="477"/>
      <c r="TJI110" s="477"/>
      <c r="TJJ110" s="477"/>
      <c r="TJK110" s="477"/>
      <c r="TJL110" s="477"/>
      <c r="TJM110" s="477"/>
      <c r="TJN110" s="477"/>
      <c r="TJO110" s="477"/>
      <c r="TJP110" s="477"/>
      <c r="TJQ110" s="477"/>
      <c r="TJR110" s="477"/>
      <c r="TJS110" s="477"/>
      <c r="TJT110" s="477"/>
      <c r="TJU110" s="477"/>
      <c r="TJV110" s="477"/>
      <c r="TJW110" s="477"/>
      <c r="TJX110" s="477"/>
      <c r="TJY110" s="477"/>
      <c r="TJZ110" s="477"/>
      <c r="TKA110" s="477"/>
      <c r="TKB110" s="477"/>
      <c r="TKC110" s="477"/>
      <c r="TKD110" s="477"/>
      <c r="TKE110" s="477"/>
      <c r="TKF110" s="477"/>
      <c r="TKG110" s="477"/>
      <c r="TKH110" s="477"/>
      <c r="TKI110" s="477"/>
      <c r="TKJ110" s="477"/>
      <c r="TKK110" s="477"/>
      <c r="TKL110" s="477"/>
      <c r="TKM110" s="477"/>
      <c r="TKN110" s="477"/>
      <c r="TKO110" s="477"/>
      <c r="TKP110" s="477"/>
      <c r="TKQ110" s="477"/>
      <c r="TKR110" s="477"/>
      <c r="TKS110" s="477"/>
      <c r="TKT110" s="477"/>
      <c r="TKU110" s="477"/>
      <c r="TKV110" s="477"/>
      <c r="TKW110" s="477"/>
      <c r="TKX110" s="477"/>
      <c r="TKY110" s="477"/>
      <c r="TKZ110" s="477"/>
      <c r="TLA110" s="477"/>
      <c r="TLB110" s="477"/>
      <c r="TLC110" s="477"/>
      <c r="TLD110" s="477"/>
      <c r="TLE110" s="477"/>
      <c r="TLF110" s="477"/>
      <c r="TLG110" s="477"/>
      <c r="TLH110" s="477"/>
      <c r="TLI110" s="477"/>
      <c r="TLJ110" s="477"/>
      <c r="TLK110" s="477"/>
      <c r="TLL110" s="477"/>
      <c r="TLM110" s="477"/>
      <c r="TLN110" s="477"/>
      <c r="TLO110" s="477"/>
      <c r="TLP110" s="477"/>
      <c r="TLQ110" s="477"/>
      <c r="TLR110" s="477"/>
      <c r="TLS110" s="477"/>
      <c r="TLT110" s="477"/>
      <c r="TLU110" s="477"/>
      <c r="TLV110" s="477"/>
      <c r="TLW110" s="477"/>
      <c r="TLX110" s="477"/>
      <c r="TLY110" s="477"/>
      <c r="TLZ110" s="477"/>
      <c r="TMA110" s="477"/>
      <c r="TMB110" s="477"/>
      <c r="TMC110" s="477"/>
      <c r="TMD110" s="477"/>
      <c r="TME110" s="477"/>
      <c r="TMF110" s="477"/>
      <c r="TMG110" s="477"/>
      <c r="TMH110" s="477"/>
      <c r="TMI110" s="477"/>
      <c r="TMJ110" s="477"/>
      <c r="TMK110" s="477"/>
      <c r="TML110" s="477"/>
      <c r="TMM110" s="477"/>
      <c r="TMN110" s="477"/>
      <c r="TMO110" s="477"/>
      <c r="TMP110" s="477"/>
      <c r="TMQ110" s="477"/>
      <c r="TMR110" s="477"/>
      <c r="TMS110" s="477"/>
      <c r="TMT110" s="477"/>
      <c r="TMU110" s="477"/>
      <c r="TMV110" s="477"/>
      <c r="TMW110" s="477"/>
      <c r="TMX110" s="477"/>
      <c r="TMY110" s="477"/>
      <c r="TMZ110" s="477"/>
      <c r="TNA110" s="477"/>
      <c r="TNB110" s="477"/>
      <c r="TNC110" s="477"/>
      <c r="TND110" s="477"/>
      <c r="TNE110" s="477"/>
      <c r="TNF110" s="477"/>
      <c r="TNG110" s="477"/>
      <c r="TNH110" s="477"/>
      <c r="TNI110" s="477"/>
      <c r="TNJ110" s="477"/>
      <c r="TNK110" s="477"/>
      <c r="TNL110" s="477"/>
      <c r="TNM110" s="477"/>
      <c r="TNN110" s="477"/>
      <c r="TNO110" s="477"/>
      <c r="TNP110" s="477"/>
      <c r="TNQ110" s="477"/>
      <c r="TNR110" s="477"/>
      <c r="TNS110" s="477"/>
      <c r="TNT110" s="477"/>
      <c r="TNU110" s="477"/>
      <c r="TNV110" s="477"/>
      <c r="TNW110" s="477"/>
      <c r="TNX110" s="477"/>
      <c r="TNY110" s="477"/>
      <c r="TNZ110" s="477"/>
      <c r="TOA110" s="477"/>
      <c r="TOB110" s="477"/>
      <c r="TOC110" s="477"/>
      <c r="TOD110" s="477"/>
      <c r="TOE110" s="477"/>
      <c r="TOF110" s="477"/>
      <c r="TOG110" s="477"/>
      <c r="TOH110" s="477"/>
      <c r="TOI110" s="477"/>
      <c r="TOJ110" s="477"/>
      <c r="TOK110" s="477"/>
      <c r="TOL110" s="477"/>
      <c r="TOM110" s="477"/>
      <c r="TON110" s="477"/>
      <c r="TOO110" s="477"/>
      <c r="TOP110" s="477"/>
      <c r="TOQ110" s="477"/>
      <c r="TOR110" s="477"/>
      <c r="TOS110" s="477"/>
      <c r="TOT110" s="477"/>
      <c r="TOU110" s="477"/>
      <c r="TOV110" s="477"/>
      <c r="TOW110" s="477"/>
      <c r="TOX110" s="477"/>
      <c r="TOY110" s="477"/>
      <c r="TOZ110" s="477"/>
      <c r="TPA110" s="477"/>
      <c r="TPB110" s="477"/>
      <c r="TPC110" s="477"/>
      <c r="TPD110" s="477"/>
      <c r="TPE110" s="477"/>
      <c r="TPF110" s="477"/>
      <c r="TPG110" s="477"/>
      <c r="TPH110" s="477"/>
      <c r="TPI110" s="477"/>
      <c r="TPJ110" s="477"/>
      <c r="TPK110" s="477"/>
      <c r="TPL110" s="477"/>
      <c r="TPM110" s="477"/>
      <c r="TPN110" s="477"/>
      <c r="TPO110" s="477"/>
      <c r="TPP110" s="477"/>
      <c r="TPQ110" s="477"/>
      <c r="TPR110" s="477"/>
      <c r="TPS110" s="477"/>
      <c r="TPT110" s="477"/>
      <c r="TPU110" s="477"/>
      <c r="TPV110" s="477"/>
      <c r="TPW110" s="477"/>
      <c r="TPX110" s="477"/>
      <c r="TPY110" s="477"/>
      <c r="TPZ110" s="477"/>
      <c r="TQA110" s="477"/>
      <c r="TQB110" s="477"/>
      <c r="TQC110" s="477"/>
      <c r="TQD110" s="477"/>
      <c r="TQE110" s="477"/>
      <c r="TQF110" s="477"/>
      <c r="TQG110" s="477"/>
      <c r="TQH110" s="477"/>
      <c r="TQI110" s="477"/>
      <c r="TQJ110" s="477"/>
      <c r="TQK110" s="477"/>
      <c r="TQL110" s="477"/>
      <c r="TQM110" s="477"/>
      <c r="TQN110" s="477"/>
      <c r="TQO110" s="477"/>
      <c r="TQP110" s="477"/>
      <c r="TQQ110" s="477"/>
      <c r="TQR110" s="477"/>
      <c r="TQS110" s="477"/>
      <c r="TQT110" s="477"/>
      <c r="TQU110" s="477"/>
      <c r="TQV110" s="477"/>
      <c r="TQW110" s="477"/>
      <c r="TQX110" s="477"/>
      <c r="TQY110" s="477"/>
      <c r="TQZ110" s="477"/>
      <c r="TRA110" s="477"/>
      <c r="TRB110" s="477"/>
      <c r="TRC110" s="477"/>
      <c r="TRD110" s="477"/>
      <c r="TRE110" s="477"/>
      <c r="TRF110" s="477"/>
      <c r="TRG110" s="477"/>
      <c r="TRH110" s="477"/>
      <c r="TRI110" s="477"/>
      <c r="TRJ110" s="477"/>
      <c r="TRK110" s="477"/>
      <c r="TRL110" s="477"/>
      <c r="TRM110" s="477"/>
      <c r="TRN110" s="477"/>
      <c r="TRO110" s="477"/>
      <c r="TRP110" s="477"/>
      <c r="TRQ110" s="477"/>
      <c r="TRR110" s="477"/>
      <c r="TRS110" s="477"/>
      <c r="TRT110" s="477"/>
      <c r="TRU110" s="477"/>
      <c r="TRV110" s="477"/>
      <c r="TRW110" s="477"/>
      <c r="TRX110" s="477"/>
      <c r="TRY110" s="477"/>
      <c r="TRZ110" s="477"/>
      <c r="TSA110" s="477"/>
      <c r="TSB110" s="477"/>
      <c r="TSC110" s="477"/>
      <c r="TSD110" s="477"/>
      <c r="TSE110" s="477"/>
      <c r="TSF110" s="477"/>
      <c r="TSG110" s="477"/>
      <c r="TSH110" s="477"/>
      <c r="TSI110" s="477"/>
      <c r="TSJ110" s="477"/>
      <c r="TSK110" s="477"/>
      <c r="TSL110" s="477"/>
      <c r="TSM110" s="477"/>
      <c r="TSN110" s="477"/>
      <c r="TSO110" s="477"/>
      <c r="TSP110" s="477"/>
      <c r="TSQ110" s="477"/>
      <c r="TSR110" s="477"/>
      <c r="TSS110" s="477"/>
      <c r="TST110" s="477"/>
      <c r="TSU110" s="477"/>
      <c r="TSV110" s="477"/>
      <c r="TSW110" s="477"/>
      <c r="TSX110" s="477"/>
      <c r="TSY110" s="477"/>
      <c r="TSZ110" s="477"/>
      <c r="TTA110" s="477"/>
      <c r="TTB110" s="477"/>
      <c r="TTC110" s="477"/>
      <c r="TTD110" s="477"/>
      <c r="TTE110" s="477"/>
      <c r="TTF110" s="477"/>
      <c r="TTG110" s="477"/>
      <c r="TTH110" s="477"/>
      <c r="TTI110" s="477"/>
      <c r="TTJ110" s="477"/>
      <c r="TTK110" s="477"/>
      <c r="TTL110" s="477"/>
      <c r="TTM110" s="477"/>
      <c r="TTN110" s="477"/>
      <c r="TTO110" s="477"/>
      <c r="TTP110" s="477"/>
      <c r="TTQ110" s="477"/>
      <c r="TTR110" s="477"/>
      <c r="TTS110" s="477"/>
      <c r="TTT110" s="477"/>
      <c r="TTU110" s="477"/>
      <c r="TTV110" s="477"/>
      <c r="TTW110" s="477"/>
      <c r="TTX110" s="477"/>
      <c r="TTY110" s="477"/>
      <c r="TTZ110" s="477"/>
      <c r="TUA110" s="477"/>
      <c r="TUB110" s="477"/>
      <c r="TUC110" s="477"/>
      <c r="TUD110" s="477"/>
      <c r="TUE110" s="477"/>
      <c r="TUF110" s="477"/>
      <c r="TUG110" s="477"/>
      <c r="TUH110" s="477"/>
      <c r="TUI110" s="477"/>
      <c r="TUJ110" s="477"/>
      <c r="TUK110" s="477"/>
      <c r="TUL110" s="477"/>
      <c r="TUM110" s="477"/>
      <c r="TUN110" s="477"/>
      <c r="TUO110" s="477"/>
      <c r="TUP110" s="477"/>
      <c r="TUQ110" s="477"/>
      <c r="TUR110" s="477"/>
      <c r="TUS110" s="477"/>
      <c r="TUT110" s="477"/>
      <c r="TUU110" s="477"/>
      <c r="TUV110" s="477"/>
      <c r="TUW110" s="477"/>
      <c r="TUX110" s="477"/>
      <c r="TUY110" s="477"/>
      <c r="TUZ110" s="477"/>
      <c r="TVA110" s="477"/>
      <c r="TVB110" s="477"/>
      <c r="TVC110" s="477"/>
      <c r="TVD110" s="477"/>
      <c r="TVE110" s="477"/>
      <c r="TVF110" s="477"/>
      <c r="TVG110" s="477"/>
      <c r="TVH110" s="477"/>
      <c r="TVI110" s="477"/>
      <c r="TVJ110" s="477"/>
      <c r="TVK110" s="477"/>
      <c r="TVL110" s="477"/>
      <c r="TVM110" s="477"/>
      <c r="TVN110" s="477"/>
      <c r="TVO110" s="477"/>
      <c r="TVP110" s="477"/>
      <c r="TVQ110" s="477"/>
      <c r="TVR110" s="477"/>
      <c r="TVS110" s="477"/>
      <c r="TVT110" s="477"/>
      <c r="TVU110" s="477"/>
      <c r="TVV110" s="477"/>
      <c r="TVW110" s="477"/>
      <c r="TVX110" s="477"/>
      <c r="TVY110" s="477"/>
      <c r="TVZ110" s="477"/>
      <c r="TWA110" s="477"/>
      <c r="TWB110" s="477"/>
      <c r="TWC110" s="477"/>
      <c r="TWD110" s="477"/>
      <c r="TWE110" s="477"/>
      <c r="TWF110" s="477"/>
      <c r="TWG110" s="477"/>
      <c r="TWH110" s="477"/>
      <c r="TWI110" s="477"/>
      <c r="TWJ110" s="477"/>
      <c r="TWK110" s="477"/>
      <c r="TWL110" s="477"/>
      <c r="TWM110" s="477"/>
      <c r="TWN110" s="477"/>
      <c r="TWO110" s="477"/>
      <c r="TWP110" s="477"/>
      <c r="TWQ110" s="477"/>
      <c r="TWR110" s="477"/>
      <c r="TWS110" s="477"/>
      <c r="TWT110" s="477"/>
      <c r="TWU110" s="477"/>
      <c r="TWV110" s="477"/>
      <c r="TWW110" s="477"/>
      <c r="TWX110" s="477"/>
      <c r="TWY110" s="477"/>
      <c r="TWZ110" s="477"/>
      <c r="TXA110" s="477"/>
      <c r="TXB110" s="477"/>
      <c r="TXC110" s="477"/>
      <c r="TXD110" s="477"/>
      <c r="TXE110" s="477"/>
      <c r="TXF110" s="477"/>
      <c r="TXG110" s="477"/>
      <c r="TXH110" s="477"/>
      <c r="TXI110" s="477"/>
      <c r="TXJ110" s="477"/>
      <c r="TXK110" s="477"/>
      <c r="TXL110" s="477"/>
      <c r="TXM110" s="477"/>
      <c r="TXN110" s="477"/>
      <c r="TXO110" s="477"/>
      <c r="TXP110" s="477"/>
      <c r="TXQ110" s="477"/>
      <c r="TXR110" s="477"/>
      <c r="TXS110" s="477"/>
      <c r="TXT110" s="477"/>
      <c r="TXU110" s="477"/>
      <c r="TXV110" s="477"/>
      <c r="TXW110" s="477"/>
      <c r="TXX110" s="477"/>
      <c r="TXY110" s="477"/>
      <c r="TXZ110" s="477"/>
      <c r="TYA110" s="477"/>
      <c r="TYB110" s="477"/>
      <c r="TYC110" s="477"/>
      <c r="TYD110" s="477"/>
      <c r="TYE110" s="477"/>
      <c r="TYF110" s="477"/>
      <c r="TYG110" s="477"/>
      <c r="TYH110" s="477"/>
      <c r="TYI110" s="477"/>
      <c r="TYJ110" s="477"/>
      <c r="TYK110" s="477"/>
      <c r="TYL110" s="477"/>
      <c r="TYM110" s="477"/>
      <c r="TYN110" s="477"/>
      <c r="TYO110" s="477"/>
      <c r="TYP110" s="477"/>
      <c r="TYQ110" s="477"/>
      <c r="TYR110" s="477"/>
      <c r="TYS110" s="477"/>
      <c r="TYT110" s="477"/>
      <c r="TYU110" s="477"/>
      <c r="TYV110" s="477"/>
      <c r="TYW110" s="477"/>
      <c r="TYX110" s="477"/>
      <c r="TYY110" s="477"/>
      <c r="TYZ110" s="477"/>
      <c r="TZA110" s="477"/>
      <c r="TZB110" s="477"/>
      <c r="TZC110" s="477"/>
      <c r="TZD110" s="477"/>
      <c r="TZE110" s="477"/>
      <c r="TZF110" s="477"/>
      <c r="TZG110" s="477"/>
      <c r="TZH110" s="477"/>
      <c r="TZI110" s="477"/>
      <c r="TZJ110" s="477"/>
      <c r="TZK110" s="477"/>
      <c r="TZL110" s="477"/>
      <c r="TZM110" s="477"/>
      <c r="TZN110" s="477"/>
      <c r="TZO110" s="477"/>
      <c r="TZP110" s="477"/>
      <c r="TZQ110" s="477"/>
      <c r="TZR110" s="477"/>
      <c r="TZS110" s="477"/>
      <c r="TZT110" s="477"/>
      <c r="TZU110" s="477"/>
      <c r="TZV110" s="477"/>
      <c r="TZW110" s="477"/>
      <c r="TZX110" s="477"/>
      <c r="TZY110" s="477"/>
      <c r="TZZ110" s="477"/>
      <c r="UAA110" s="477"/>
      <c r="UAB110" s="477"/>
      <c r="UAC110" s="477"/>
      <c r="UAD110" s="477"/>
      <c r="UAE110" s="477"/>
      <c r="UAF110" s="477"/>
      <c r="UAG110" s="477"/>
      <c r="UAH110" s="477"/>
      <c r="UAI110" s="477"/>
      <c r="UAJ110" s="477"/>
      <c r="UAK110" s="477"/>
      <c r="UAL110" s="477"/>
      <c r="UAM110" s="477"/>
      <c r="UAN110" s="477"/>
      <c r="UAO110" s="477"/>
      <c r="UAP110" s="477"/>
      <c r="UAQ110" s="477"/>
      <c r="UAR110" s="477"/>
      <c r="UAS110" s="477"/>
      <c r="UAT110" s="477"/>
      <c r="UAU110" s="477"/>
      <c r="UAV110" s="477"/>
      <c r="UAW110" s="477"/>
      <c r="UAX110" s="477"/>
      <c r="UAY110" s="477"/>
      <c r="UAZ110" s="477"/>
      <c r="UBA110" s="477"/>
      <c r="UBB110" s="477"/>
      <c r="UBC110" s="477"/>
      <c r="UBD110" s="477"/>
      <c r="UBE110" s="477"/>
      <c r="UBF110" s="477"/>
      <c r="UBG110" s="477"/>
      <c r="UBH110" s="477"/>
      <c r="UBI110" s="477"/>
      <c r="UBJ110" s="477"/>
      <c r="UBK110" s="477"/>
      <c r="UBL110" s="477"/>
      <c r="UBM110" s="477"/>
      <c r="UBN110" s="477"/>
      <c r="UBO110" s="477"/>
      <c r="UBP110" s="477"/>
      <c r="UBQ110" s="477"/>
      <c r="UBR110" s="477"/>
      <c r="UBS110" s="477"/>
      <c r="UBT110" s="477"/>
      <c r="UBU110" s="477"/>
      <c r="UBV110" s="477"/>
      <c r="UBW110" s="477"/>
      <c r="UBX110" s="477"/>
      <c r="UBY110" s="477"/>
      <c r="UBZ110" s="477"/>
      <c r="UCA110" s="477"/>
      <c r="UCB110" s="477"/>
      <c r="UCC110" s="477"/>
      <c r="UCD110" s="477"/>
      <c r="UCE110" s="477"/>
      <c r="UCF110" s="477"/>
      <c r="UCG110" s="477"/>
      <c r="UCH110" s="477"/>
      <c r="UCI110" s="477"/>
      <c r="UCJ110" s="477"/>
      <c r="UCK110" s="477"/>
      <c r="UCL110" s="477"/>
      <c r="UCM110" s="477"/>
      <c r="UCN110" s="477"/>
      <c r="UCO110" s="477"/>
      <c r="UCP110" s="477"/>
      <c r="UCQ110" s="477"/>
      <c r="UCR110" s="477"/>
      <c r="UCS110" s="477"/>
      <c r="UCT110" s="477"/>
      <c r="UCU110" s="477"/>
      <c r="UCV110" s="477"/>
      <c r="UCW110" s="477"/>
      <c r="UCX110" s="477"/>
      <c r="UCY110" s="477"/>
      <c r="UCZ110" s="477"/>
      <c r="UDA110" s="477"/>
      <c r="UDB110" s="477"/>
      <c r="UDC110" s="477"/>
      <c r="UDD110" s="477"/>
      <c r="UDE110" s="477"/>
      <c r="UDF110" s="477"/>
      <c r="UDG110" s="477"/>
      <c r="UDH110" s="477"/>
      <c r="UDI110" s="477"/>
      <c r="UDJ110" s="477"/>
      <c r="UDK110" s="477"/>
      <c r="UDL110" s="477"/>
      <c r="UDM110" s="477"/>
      <c r="UDN110" s="477"/>
      <c r="UDO110" s="477"/>
      <c r="UDP110" s="477"/>
      <c r="UDQ110" s="477"/>
      <c r="UDR110" s="477"/>
      <c r="UDS110" s="477"/>
      <c r="UDT110" s="477"/>
      <c r="UDU110" s="477"/>
      <c r="UDV110" s="477"/>
      <c r="UDW110" s="477"/>
      <c r="UDX110" s="477"/>
      <c r="UDY110" s="477"/>
      <c r="UDZ110" s="477"/>
      <c r="UEA110" s="477"/>
      <c r="UEB110" s="477"/>
      <c r="UEC110" s="477"/>
      <c r="UED110" s="477"/>
      <c r="UEE110" s="477"/>
      <c r="UEF110" s="477"/>
      <c r="UEG110" s="477"/>
      <c r="UEH110" s="477"/>
      <c r="UEI110" s="477"/>
      <c r="UEJ110" s="477"/>
      <c r="UEK110" s="477"/>
      <c r="UEL110" s="477"/>
      <c r="UEM110" s="477"/>
      <c r="UEN110" s="477"/>
      <c r="UEO110" s="477"/>
      <c r="UEP110" s="477"/>
      <c r="UEQ110" s="477"/>
      <c r="UER110" s="477"/>
      <c r="UES110" s="477"/>
      <c r="UET110" s="477"/>
      <c r="UEU110" s="477"/>
      <c r="UEV110" s="477"/>
      <c r="UEW110" s="477"/>
      <c r="UEX110" s="477"/>
      <c r="UEY110" s="477"/>
      <c r="UEZ110" s="477"/>
      <c r="UFA110" s="477"/>
      <c r="UFB110" s="477"/>
      <c r="UFC110" s="477"/>
      <c r="UFD110" s="477"/>
      <c r="UFE110" s="477"/>
      <c r="UFF110" s="477"/>
      <c r="UFG110" s="477"/>
      <c r="UFH110" s="477"/>
      <c r="UFI110" s="477"/>
      <c r="UFJ110" s="477"/>
      <c r="UFK110" s="477"/>
      <c r="UFL110" s="477"/>
      <c r="UFM110" s="477"/>
      <c r="UFN110" s="477"/>
      <c r="UFO110" s="477"/>
      <c r="UFP110" s="477"/>
      <c r="UFQ110" s="477"/>
      <c r="UFR110" s="477"/>
      <c r="UFS110" s="477"/>
      <c r="UFT110" s="477"/>
      <c r="UFU110" s="477"/>
      <c r="UFV110" s="477"/>
      <c r="UFW110" s="477"/>
      <c r="UFX110" s="477"/>
      <c r="UFY110" s="477"/>
      <c r="UFZ110" s="477"/>
      <c r="UGA110" s="477"/>
      <c r="UGB110" s="477"/>
      <c r="UGC110" s="477"/>
      <c r="UGD110" s="477"/>
      <c r="UGE110" s="477"/>
      <c r="UGF110" s="477"/>
      <c r="UGG110" s="477"/>
      <c r="UGH110" s="477"/>
      <c r="UGI110" s="477"/>
      <c r="UGJ110" s="477"/>
      <c r="UGK110" s="477"/>
      <c r="UGL110" s="477"/>
      <c r="UGM110" s="477"/>
      <c r="UGN110" s="477"/>
      <c r="UGO110" s="477"/>
      <c r="UGP110" s="477"/>
      <c r="UGQ110" s="477"/>
      <c r="UGR110" s="477"/>
      <c r="UGS110" s="477"/>
      <c r="UGT110" s="477"/>
      <c r="UGU110" s="477"/>
      <c r="UGV110" s="477"/>
      <c r="UGW110" s="477"/>
      <c r="UGX110" s="477"/>
      <c r="UGY110" s="477"/>
      <c r="UGZ110" s="477"/>
      <c r="UHA110" s="477"/>
      <c r="UHB110" s="477"/>
      <c r="UHC110" s="477"/>
      <c r="UHD110" s="477"/>
      <c r="UHE110" s="477"/>
      <c r="UHF110" s="477"/>
      <c r="UHG110" s="477"/>
      <c r="UHH110" s="477"/>
      <c r="UHI110" s="477"/>
      <c r="UHJ110" s="477"/>
      <c r="UHK110" s="477"/>
      <c r="UHL110" s="477"/>
      <c r="UHM110" s="477"/>
      <c r="UHN110" s="477"/>
      <c r="UHO110" s="477"/>
      <c r="UHP110" s="477"/>
      <c r="UHQ110" s="477"/>
      <c r="UHR110" s="477"/>
      <c r="UHS110" s="477"/>
      <c r="UHT110" s="477"/>
      <c r="UHU110" s="477"/>
      <c r="UHV110" s="477"/>
      <c r="UHW110" s="477"/>
      <c r="UHX110" s="477"/>
      <c r="UHY110" s="477"/>
      <c r="UHZ110" s="477"/>
      <c r="UIA110" s="477"/>
      <c r="UIB110" s="477"/>
      <c r="UIC110" s="477"/>
      <c r="UID110" s="477"/>
      <c r="UIE110" s="477"/>
      <c r="UIF110" s="477"/>
      <c r="UIG110" s="477"/>
      <c r="UIH110" s="477"/>
      <c r="UII110" s="477"/>
      <c r="UIJ110" s="477"/>
      <c r="UIK110" s="477"/>
      <c r="UIL110" s="477"/>
      <c r="UIM110" s="477"/>
      <c r="UIN110" s="477"/>
      <c r="UIO110" s="477"/>
      <c r="UIP110" s="477"/>
      <c r="UIQ110" s="477"/>
      <c r="UIR110" s="477"/>
      <c r="UIS110" s="477"/>
      <c r="UIT110" s="477"/>
      <c r="UIU110" s="477"/>
      <c r="UIV110" s="477"/>
      <c r="UIW110" s="477"/>
      <c r="UIX110" s="477"/>
      <c r="UIY110" s="477"/>
      <c r="UIZ110" s="477"/>
      <c r="UJA110" s="477"/>
      <c r="UJB110" s="477"/>
      <c r="UJC110" s="477"/>
      <c r="UJD110" s="477"/>
      <c r="UJE110" s="477"/>
      <c r="UJF110" s="477"/>
      <c r="UJG110" s="477"/>
      <c r="UJH110" s="477"/>
      <c r="UJI110" s="477"/>
      <c r="UJJ110" s="477"/>
      <c r="UJK110" s="477"/>
      <c r="UJL110" s="477"/>
      <c r="UJM110" s="477"/>
      <c r="UJN110" s="477"/>
      <c r="UJO110" s="477"/>
      <c r="UJP110" s="477"/>
      <c r="UJQ110" s="477"/>
      <c r="UJR110" s="477"/>
      <c r="UJS110" s="477"/>
      <c r="UJT110" s="477"/>
      <c r="UJU110" s="477"/>
      <c r="UJV110" s="477"/>
      <c r="UJW110" s="477"/>
      <c r="UJX110" s="477"/>
      <c r="UJY110" s="477"/>
      <c r="UJZ110" s="477"/>
      <c r="UKA110" s="477"/>
      <c r="UKB110" s="477"/>
      <c r="UKC110" s="477"/>
      <c r="UKD110" s="477"/>
      <c r="UKE110" s="477"/>
      <c r="UKF110" s="477"/>
      <c r="UKG110" s="477"/>
      <c r="UKH110" s="477"/>
      <c r="UKI110" s="477"/>
      <c r="UKJ110" s="477"/>
      <c r="UKK110" s="477"/>
      <c r="UKL110" s="477"/>
      <c r="UKM110" s="477"/>
      <c r="UKN110" s="477"/>
      <c r="UKO110" s="477"/>
      <c r="UKP110" s="477"/>
      <c r="UKQ110" s="477"/>
      <c r="UKR110" s="477"/>
      <c r="UKS110" s="477"/>
      <c r="UKT110" s="477"/>
      <c r="UKU110" s="477"/>
      <c r="UKV110" s="477"/>
      <c r="UKW110" s="477"/>
      <c r="UKX110" s="477"/>
      <c r="UKY110" s="477"/>
      <c r="UKZ110" s="477"/>
      <c r="ULA110" s="477"/>
      <c r="ULB110" s="477"/>
      <c r="ULC110" s="477"/>
      <c r="ULD110" s="477"/>
      <c r="ULE110" s="477"/>
      <c r="ULF110" s="477"/>
      <c r="ULG110" s="477"/>
      <c r="ULH110" s="477"/>
      <c r="ULI110" s="477"/>
      <c r="ULJ110" s="477"/>
      <c r="ULK110" s="477"/>
      <c r="ULL110" s="477"/>
      <c r="ULM110" s="477"/>
      <c r="ULN110" s="477"/>
      <c r="ULO110" s="477"/>
      <c r="ULP110" s="477"/>
      <c r="ULQ110" s="477"/>
      <c r="ULR110" s="477"/>
      <c r="ULS110" s="477"/>
      <c r="ULT110" s="477"/>
      <c r="ULU110" s="477"/>
      <c r="ULV110" s="477"/>
      <c r="ULW110" s="477"/>
      <c r="ULX110" s="477"/>
      <c r="ULY110" s="477"/>
      <c r="ULZ110" s="477"/>
      <c r="UMA110" s="477"/>
      <c r="UMB110" s="477"/>
      <c r="UMC110" s="477"/>
      <c r="UMD110" s="477"/>
      <c r="UME110" s="477"/>
      <c r="UMF110" s="477"/>
      <c r="UMG110" s="477"/>
      <c r="UMH110" s="477"/>
      <c r="UMI110" s="477"/>
      <c r="UMJ110" s="477"/>
      <c r="UMK110" s="477"/>
      <c r="UML110" s="477"/>
      <c r="UMM110" s="477"/>
      <c r="UMN110" s="477"/>
      <c r="UMO110" s="477"/>
      <c r="UMP110" s="477"/>
      <c r="UMQ110" s="477"/>
      <c r="UMR110" s="477"/>
      <c r="UMS110" s="477"/>
      <c r="UMT110" s="477"/>
      <c r="UMU110" s="477"/>
      <c r="UMV110" s="477"/>
      <c r="UMW110" s="477"/>
      <c r="UMX110" s="477"/>
      <c r="UMY110" s="477"/>
      <c r="UMZ110" s="477"/>
      <c r="UNA110" s="477"/>
      <c r="UNB110" s="477"/>
      <c r="UNC110" s="477"/>
      <c r="UND110" s="477"/>
      <c r="UNE110" s="477"/>
      <c r="UNF110" s="477"/>
      <c r="UNG110" s="477"/>
      <c r="UNH110" s="477"/>
      <c r="UNI110" s="477"/>
      <c r="UNJ110" s="477"/>
      <c r="UNK110" s="477"/>
      <c r="UNL110" s="477"/>
      <c r="UNM110" s="477"/>
      <c r="UNN110" s="477"/>
      <c r="UNO110" s="477"/>
      <c r="UNP110" s="477"/>
      <c r="UNQ110" s="477"/>
      <c r="UNR110" s="477"/>
      <c r="UNS110" s="477"/>
      <c r="UNT110" s="477"/>
      <c r="UNU110" s="477"/>
      <c r="UNV110" s="477"/>
      <c r="UNW110" s="477"/>
      <c r="UNX110" s="477"/>
      <c r="UNY110" s="477"/>
      <c r="UNZ110" s="477"/>
      <c r="UOA110" s="477"/>
      <c r="UOB110" s="477"/>
      <c r="UOC110" s="477"/>
      <c r="UOD110" s="477"/>
      <c r="UOE110" s="477"/>
      <c r="UOF110" s="477"/>
      <c r="UOG110" s="477"/>
      <c r="UOH110" s="477"/>
      <c r="UOI110" s="477"/>
      <c r="UOJ110" s="477"/>
      <c r="UOK110" s="477"/>
      <c r="UOL110" s="477"/>
      <c r="UOM110" s="477"/>
      <c r="UON110" s="477"/>
      <c r="UOO110" s="477"/>
      <c r="UOP110" s="477"/>
      <c r="UOQ110" s="477"/>
      <c r="UOR110" s="477"/>
      <c r="UOS110" s="477"/>
      <c r="UOT110" s="477"/>
      <c r="UOU110" s="477"/>
      <c r="UOV110" s="477"/>
      <c r="UOW110" s="477"/>
      <c r="UOX110" s="477"/>
      <c r="UOY110" s="477"/>
      <c r="UOZ110" s="477"/>
      <c r="UPA110" s="477"/>
      <c r="UPB110" s="477"/>
      <c r="UPC110" s="477"/>
      <c r="UPD110" s="477"/>
      <c r="UPE110" s="477"/>
      <c r="UPF110" s="477"/>
      <c r="UPG110" s="477"/>
      <c r="UPH110" s="477"/>
      <c r="UPI110" s="477"/>
      <c r="UPJ110" s="477"/>
      <c r="UPK110" s="477"/>
      <c r="UPL110" s="477"/>
      <c r="UPM110" s="477"/>
      <c r="UPN110" s="477"/>
      <c r="UPO110" s="477"/>
      <c r="UPP110" s="477"/>
      <c r="UPQ110" s="477"/>
      <c r="UPR110" s="477"/>
      <c r="UPS110" s="477"/>
      <c r="UPT110" s="477"/>
      <c r="UPU110" s="477"/>
      <c r="UPV110" s="477"/>
      <c r="UPW110" s="477"/>
      <c r="UPX110" s="477"/>
      <c r="UPY110" s="477"/>
      <c r="UPZ110" s="477"/>
      <c r="UQA110" s="477"/>
      <c r="UQB110" s="477"/>
      <c r="UQC110" s="477"/>
      <c r="UQD110" s="477"/>
      <c r="UQE110" s="477"/>
      <c r="UQF110" s="477"/>
      <c r="UQG110" s="477"/>
      <c r="UQH110" s="477"/>
      <c r="UQI110" s="477"/>
      <c r="UQJ110" s="477"/>
      <c r="UQK110" s="477"/>
      <c r="UQL110" s="477"/>
      <c r="UQM110" s="477"/>
      <c r="UQN110" s="477"/>
      <c r="UQO110" s="477"/>
      <c r="UQP110" s="477"/>
      <c r="UQQ110" s="477"/>
      <c r="UQR110" s="477"/>
      <c r="UQS110" s="477"/>
      <c r="UQT110" s="477"/>
      <c r="UQU110" s="477"/>
      <c r="UQV110" s="477"/>
      <c r="UQW110" s="477"/>
      <c r="UQX110" s="477"/>
      <c r="UQY110" s="477"/>
      <c r="UQZ110" s="477"/>
      <c r="URA110" s="477"/>
      <c r="URB110" s="477"/>
      <c r="URC110" s="477"/>
      <c r="URD110" s="477"/>
      <c r="URE110" s="477"/>
      <c r="URF110" s="477"/>
      <c r="URG110" s="477"/>
      <c r="URH110" s="477"/>
      <c r="URI110" s="477"/>
      <c r="URJ110" s="477"/>
      <c r="URK110" s="477"/>
      <c r="URL110" s="477"/>
      <c r="URM110" s="477"/>
      <c r="URN110" s="477"/>
      <c r="URO110" s="477"/>
      <c r="URP110" s="477"/>
      <c r="URQ110" s="477"/>
      <c r="URR110" s="477"/>
      <c r="URS110" s="477"/>
      <c r="URT110" s="477"/>
      <c r="URU110" s="477"/>
      <c r="URV110" s="477"/>
      <c r="URW110" s="477"/>
      <c r="URX110" s="477"/>
      <c r="URY110" s="477"/>
      <c r="URZ110" s="477"/>
      <c r="USA110" s="477"/>
      <c r="USB110" s="477"/>
      <c r="USC110" s="477"/>
      <c r="USD110" s="477"/>
      <c r="USE110" s="477"/>
      <c r="USF110" s="477"/>
      <c r="USG110" s="477"/>
      <c r="USH110" s="477"/>
      <c r="USI110" s="477"/>
      <c r="USJ110" s="477"/>
      <c r="USK110" s="477"/>
      <c r="USL110" s="477"/>
      <c r="USM110" s="477"/>
      <c r="USN110" s="477"/>
      <c r="USO110" s="477"/>
      <c r="USP110" s="477"/>
      <c r="USQ110" s="477"/>
      <c r="USR110" s="477"/>
      <c r="USS110" s="477"/>
      <c r="UST110" s="477"/>
      <c r="USU110" s="477"/>
      <c r="USV110" s="477"/>
      <c r="USW110" s="477"/>
      <c r="USX110" s="477"/>
      <c r="USY110" s="477"/>
      <c r="USZ110" s="477"/>
      <c r="UTA110" s="477"/>
      <c r="UTB110" s="477"/>
      <c r="UTC110" s="477"/>
      <c r="UTD110" s="477"/>
      <c r="UTE110" s="477"/>
      <c r="UTF110" s="477"/>
      <c r="UTG110" s="477"/>
      <c r="UTH110" s="477"/>
      <c r="UTI110" s="477"/>
      <c r="UTJ110" s="477"/>
      <c r="UTK110" s="477"/>
      <c r="UTL110" s="477"/>
      <c r="UTM110" s="477"/>
      <c r="UTN110" s="477"/>
      <c r="UTO110" s="477"/>
      <c r="UTP110" s="477"/>
      <c r="UTQ110" s="477"/>
      <c r="UTR110" s="477"/>
      <c r="UTS110" s="477"/>
      <c r="UTT110" s="477"/>
      <c r="UTU110" s="477"/>
      <c r="UTV110" s="477"/>
      <c r="UTW110" s="477"/>
      <c r="UTX110" s="477"/>
      <c r="UTY110" s="477"/>
      <c r="UTZ110" s="477"/>
      <c r="UUA110" s="477"/>
      <c r="UUB110" s="477"/>
      <c r="UUC110" s="477"/>
      <c r="UUD110" s="477"/>
      <c r="UUE110" s="477"/>
      <c r="UUF110" s="477"/>
      <c r="UUG110" s="477"/>
      <c r="UUH110" s="477"/>
      <c r="UUI110" s="477"/>
      <c r="UUJ110" s="477"/>
      <c r="UUK110" s="477"/>
      <c r="UUL110" s="477"/>
      <c r="UUM110" s="477"/>
      <c r="UUN110" s="477"/>
      <c r="UUO110" s="477"/>
      <c r="UUP110" s="477"/>
      <c r="UUQ110" s="477"/>
      <c r="UUR110" s="477"/>
      <c r="UUS110" s="477"/>
      <c r="UUT110" s="477"/>
      <c r="UUU110" s="477"/>
      <c r="UUV110" s="477"/>
      <c r="UUW110" s="477"/>
      <c r="UUX110" s="477"/>
      <c r="UUY110" s="477"/>
      <c r="UUZ110" s="477"/>
      <c r="UVA110" s="477"/>
      <c r="UVB110" s="477"/>
      <c r="UVC110" s="477"/>
      <c r="UVD110" s="477"/>
      <c r="UVE110" s="477"/>
      <c r="UVF110" s="477"/>
      <c r="UVG110" s="477"/>
      <c r="UVH110" s="477"/>
      <c r="UVI110" s="477"/>
      <c r="UVJ110" s="477"/>
      <c r="UVK110" s="477"/>
      <c r="UVL110" s="477"/>
      <c r="UVM110" s="477"/>
      <c r="UVN110" s="477"/>
      <c r="UVO110" s="477"/>
      <c r="UVP110" s="477"/>
      <c r="UVQ110" s="477"/>
      <c r="UVR110" s="477"/>
      <c r="UVS110" s="477"/>
      <c r="UVT110" s="477"/>
      <c r="UVU110" s="477"/>
      <c r="UVV110" s="477"/>
      <c r="UVW110" s="477"/>
      <c r="UVX110" s="477"/>
      <c r="UVY110" s="477"/>
      <c r="UVZ110" s="477"/>
      <c r="UWA110" s="477"/>
      <c r="UWB110" s="477"/>
      <c r="UWC110" s="477"/>
      <c r="UWD110" s="477"/>
      <c r="UWE110" s="477"/>
      <c r="UWF110" s="477"/>
      <c r="UWG110" s="477"/>
      <c r="UWH110" s="477"/>
      <c r="UWI110" s="477"/>
      <c r="UWJ110" s="477"/>
      <c r="UWK110" s="477"/>
      <c r="UWL110" s="477"/>
      <c r="UWM110" s="477"/>
      <c r="UWN110" s="477"/>
      <c r="UWO110" s="477"/>
      <c r="UWP110" s="477"/>
      <c r="UWQ110" s="477"/>
      <c r="UWR110" s="477"/>
      <c r="UWS110" s="477"/>
      <c r="UWT110" s="477"/>
      <c r="UWU110" s="477"/>
      <c r="UWV110" s="477"/>
      <c r="UWW110" s="477"/>
      <c r="UWX110" s="477"/>
      <c r="UWY110" s="477"/>
      <c r="UWZ110" s="477"/>
      <c r="UXA110" s="477"/>
      <c r="UXB110" s="477"/>
      <c r="UXC110" s="477"/>
      <c r="UXD110" s="477"/>
      <c r="UXE110" s="477"/>
      <c r="UXF110" s="477"/>
      <c r="UXG110" s="477"/>
      <c r="UXH110" s="477"/>
      <c r="UXI110" s="477"/>
      <c r="UXJ110" s="477"/>
      <c r="UXK110" s="477"/>
      <c r="UXL110" s="477"/>
      <c r="UXM110" s="477"/>
      <c r="UXN110" s="477"/>
      <c r="UXO110" s="477"/>
      <c r="UXP110" s="477"/>
      <c r="UXQ110" s="477"/>
      <c r="UXR110" s="477"/>
      <c r="UXS110" s="477"/>
      <c r="UXT110" s="477"/>
      <c r="UXU110" s="477"/>
      <c r="UXV110" s="477"/>
      <c r="UXW110" s="477"/>
      <c r="UXX110" s="477"/>
      <c r="UXY110" s="477"/>
      <c r="UXZ110" s="477"/>
      <c r="UYA110" s="477"/>
      <c r="UYB110" s="477"/>
      <c r="UYC110" s="477"/>
      <c r="UYD110" s="477"/>
      <c r="UYE110" s="477"/>
      <c r="UYF110" s="477"/>
      <c r="UYG110" s="477"/>
      <c r="UYH110" s="477"/>
      <c r="UYI110" s="477"/>
      <c r="UYJ110" s="477"/>
      <c r="UYK110" s="477"/>
      <c r="UYL110" s="477"/>
      <c r="UYM110" s="477"/>
      <c r="UYN110" s="477"/>
      <c r="UYO110" s="477"/>
      <c r="UYP110" s="477"/>
      <c r="UYQ110" s="477"/>
      <c r="UYR110" s="477"/>
      <c r="UYS110" s="477"/>
      <c r="UYT110" s="477"/>
      <c r="UYU110" s="477"/>
      <c r="UYV110" s="477"/>
      <c r="UYW110" s="477"/>
      <c r="UYX110" s="477"/>
      <c r="UYY110" s="477"/>
      <c r="UYZ110" s="477"/>
      <c r="UZA110" s="477"/>
      <c r="UZB110" s="477"/>
      <c r="UZC110" s="477"/>
      <c r="UZD110" s="477"/>
      <c r="UZE110" s="477"/>
      <c r="UZF110" s="477"/>
      <c r="UZG110" s="477"/>
      <c r="UZH110" s="477"/>
      <c r="UZI110" s="477"/>
      <c r="UZJ110" s="477"/>
      <c r="UZK110" s="477"/>
      <c r="UZL110" s="477"/>
      <c r="UZM110" s="477"/>
      <c r="UZN110" s="477"/>
      <c r="UZO110" s="477"/>
      <c r="UZP110" s="477"/>
      <c r="UZQ110" s="477"/>
      <c r="UZR110" s="477"/>
      <c r="UZS110" s="477"/>
      <c r="UZT110" s="477"/>
      <c r="UZU110" s="477"/>
      <c r="UZV110" s="477"/>
      <c r="UZW110" s="477"/>
      <c r="UZX110" s="477"/>
      <c r="UZY110" s="477"/>
      <c r="UZZ110" s="477"/>
      <c r="VAA110" s="477"/>
      <c r="VAB110" s="477"/>
      <c r="VAC110" s="477"/>
      <c r="VAD110" s="477"/>
      <c r="VAE110" s="477"/>
      <c r="VAF110" s="477"/>
      <c r="VAG110" s="477"/>
      <c r="VAH110" s="477"/>
      <c r="VAI110" s="477"/>
      <c r="VAJ110" s="477"/>
      <c r="VAK110" s="477"/>
      <c r="VAL110" s="477"/>
      <c r="VAM110" s="477"/>
      <c r="VAN110" s="477"/>
      <c r="VAO110" s="477"/>
      <c r="VAP110" s="477"/>
      <c r="VAQ110" s="477"/>
      <c r="VAR110" s="477"/>
      <c r="VAS110" s="477"/>
      <c r="VAT110" s="477"/>
      <c r="VAU110" s="477"/>
      <c r="VAV110" s="477"/>
      <c r="VAW110" s="477"/>
      <c r="VAX110" s="477"/>
      <c r="VAY110" s="477"/>
      <c r="VAZ110" s="477"/>
      <c r="VBA110" s="477"/>
      <c r="VBB110" s="477"/>
      <c r="VBC110" s="477"/>
      <c r="VBD110" s="477"/>
      <c r="VBE110" s="477"/>
      <c r="VBF110" s="477"/>
      <c r="VBG110" s="477"/>
      <c r="VBH110" s="477"/>
      <c r="VBI110" s="477"/>
      <c r="VBJ110" s="477"/>
      <c r="VBK110" s="477"/>
      <c r="VBL110" s="477"/>
      <c r="VBM110" s="477"/>
      <c r="VBN110" s="477"/>
      <c r="VBO110" s="477"/>
      <c r="VBP110" s="477"/>
      <c r="VBQ110" s="477"/>
      <c r="VBR110" s="477"/>
      <c r="VBS110" s="477"/>
      <c r="VBT110" s="477"/>
      <c r="VBU110" s="477"/>
      <c r="VBV110" s="477"/>
      <c r="VBW110" s="477"/>
      <c r="VBX110" s="477"/>
      <c r="VBY110" s="477"/>
      <c r="VBZ110" s="477"/>
      <c r="VCA110" s="477"/>
      <c r="VCB110" s="477"/>
      <c r="VCC110" s="477"/>
      <c r="VCD110" s="477"/>
      <c r="VCE110" s="477"/>
      <c r="VCF110" s="477"/>
      <c r="VCG110" s="477"/>
      <c r="VCH110" s="477"/>
      <c r="VCI110" s="477"/>
      <c r="VCJ110" s="477"/>
      <c r="VCK110" s="477"/>
      <c r="VCL110" s="477"/>
      <c r="VCM110" s="477"/>
      <c r="VCN110" s="477"/>
      <c r="VCO110" s="477"/>
      <c r="VCP110" s="477"/>
      <c r="VCQ110" s="477"/>
      <c r="VCR110" s="477"/>
      <c r="VCS110" s="477"/>
      <c r="VCT110" s="477"/>
      <c r="VCU110" s="477"/>
      <c r="VCV110" s="477"/>
      <c r="VCW110" s="477"/>
      <c r="VCX110" s="477"/>
      <c r="VCY110" s="477"/>
      <c r="VCZ110" s="477"/>
      <c r="VDA110" s="477"/>
      <c r="VDB110" s="477"/>
      <c r="VDC110" s="477"/>
      <c r="VDD110" s="477"/>
      <c r="VDE110" s="477"/>
      <c r="VDF110" s="477"/>
      <c r="VDG110" s="477"/>
      <c r="VDH110" s="477"/>
      <c r="VDI110" s="477"/>
      <c r="VDJ110" s="477"/>
      <c r="VDK110" s="477"/>
      <c r="VDL110" s="477"/>
      <c r="VDM110" s="477"/>
      <c r="VDN110" s="477"/>
      <c r="VDO110" s="477"/>
      <c r="VDP110" s="477"/>
      <c r="VDQ110" s="477"/>
      <c r="VDR110" s="477"/>
      <c r="VDS110" s="477"/>
      <c r="VDT110" s="477"/>
      <c r="VDU110" s="477"/>
      <c r="VDV110" s="477"/>
      <c r="VDW110" s="477"/>
      <c r="VDX110" s="477"/>
      <c r="VDY110" s="477"/>
      <c r="VDZ110" s="477"/>
      <c r="VEA110" s="477"/>
      <c r="VEB110" s="477"/>
      <c r="VEC110" s="477"/>
      <c r="VED110" s="477"/>
      <c r="VEE110" s="477"/>
      <c r="VEF110" s="477"/>
      <c r="VEG110" s="477"/>
      <c r="VEH110" s="477"/>
      <c r="VEI110" s="477"/>
      <c r="VEJ110" s="477"/>
      <c r="VEK110" s="477"/>
      <c r="VEL110" s="477"/>
      <c r="VEM110" s="477"/>
      <c r="VEN110" s="477"/>
      <c r="VEO110" s="477"/>
      <c r="VEP110" s="477"/>
      <c r="VEQ110" s="477"/>
      <c r="VER110" s="477"/>
      <c r="VES110" s="477"/>
      <c r="VET110" s="477"/>
      <c r="VEU110" s="477"/>
      <c r="VEV110" s="477"/>
      <c r="VEW110" s="477"/>
      <c r="VEX110" s="477"/>
      <c r="VEY110" s="477"/>
      <c r="VEZ110" s="477"/>
      <c r="VFA110" s="477"/>
      <c r="VFB110" s="477"/>
      <c r="VFC110" s="477"/>
      <c r="VFD110" s="477"/>
      <c r="VFE110" s="477"/>
      <c r="VFF110" s="477"/>
      <c r="VFG110" s="477"/>
      <c r="VFH110" s="477"/>
      <c r="VFI110" s="477"/>
      <c r="VFJ110" s="477"/>
      <c r="VFK110" s="477"/>
      <c r="VFL110" s="477"/>
      <c r="VFM110" s="477"/>
      <c r="VFN110" s="477"/>
      <c r="VFO110" s="477"/>
      <c r="VFP110" s="477"/>
      <c r="VFQ110" s="477"/>
      <c r="VFR110" s="477"/>
      <c r="VFS110" s="477"/>
      <c r="VFT110" s="477"/>
      <c r="VFU110" s="477"/>
      <c r="VFV110" s="477"/>
      <c r="VFW110" s="477"/>
      <c r="VFX110" s="477"/>
      <c r="VFY110" s="477"/>
      <c r="VFZ110" s="477"/>
      <c r="VGA110" s="477"/>
      <c r="VGB110" s="477"/>
      <c r="VGC110" s="477"/>
      <c r="VGD110" s="477"/>
      <c r="VGE110" s="477"/>
      <c r="VGF110" s="477"/>
      <c r="VGG110" s="477"/>
      <c r="VGH110" s="477"/>
      <c r="VGI110" s="477"/>
      <c r="VGJ110" s="477"/>
      <c r="VGK110" s="477"/>
      <c r="VGL110" s="477"/>
      <c r="VGM110" s="477"/>
      <c r="VGN110" s="477"/>
      <c r="VGO110" s="477"/>
      <c r="VGP110" s="477"/>
      <c r="VGQ110" s="477"/>
      <c r="VGR110" s="477"/>
      <c r="VGS110" s="477"/>
      <c r="VGT110" s="477"/>
      <c r="VGU110" s="477"/>
      <c r="VGV110" s="477"/>
      <c r="VGW110" s="477"/>
      <c r="VGX110" s="477"/>
      <c r="VGY110" s="477"/>
      <c r="VGZ110" s="477"/>
      <c r="VHA110" s="477"/>
      <c r="VHB110" s="477"/>
      <c r="VHC110" s="477"/>
      <c r="VHD110" s="477"/>
      <c r="VHE110" s="477"/>
      <c r="VHF110" s="477"/>
      <c r="VHG110" s="477"/>
      <c r="VHH110" s="477"/>
      <c r="VHI110" s="477"/>
      <c r="VHJ110" s="477"/>
      <c r="VHK110" s="477"/>
      <c r="VHL110" s="477"/>
      <c r="VHM110" s="477"/>
      <c r="VHN110" s="477"/>
      <c r="VHO110" s="477"/>
      <c r="VHP110" s="477"/>
      <c r="VHQ110" s="477"/>
      <c r="VHR110" s="477"/>
      <c r="VHS110" s="477"/>
      <c r="VHT110" s="477"/>
      <c r="VHU110" s="477"/>
      <c r="VHV110" s="477"/>
      <c r="VHW110" s="477"/>
      <c r="VHX110" s="477"/>
      <c r="VHY110" s="477"/>
      <c r="VHZ110" s="477"/>
      <c r="VIA110" s="477"/>
      <c r="VIB110" s="477"/>
      <c r="VIC110" s="477"/>
      <c r="VID110" s="477"/>
      <c r="VIE110" s="477"/>
      <c r="VIF110" s="477"/>
      <c r="VIG110" s="477"/>
      <c r="VIH110" s="477"/>
      <c r="VII110" s="477"/>
      <c r="VIJ110" s="477"/>
      <c r="VIK110" s="477"/>
      <c r="VIL110" s="477"/>
      <c r="VIM110" s="477"/>
      <c r="VIN110" s="477"/>
      <c r="VIO110" s="477"/>
      <c r="VIP110" s="477"/>
      <c r="VIQ110" s="477"/>
      <c r="VIR110" s="477"/>
      <c r="VIS110" s="477"/>
      <c r="VIT110" s="477"/>
      <c r="VIU110" s="477"/>
      <c r="VIV110" s="477"/>
      <c r="VIW110" s="477"/>
      <c r="VIX110" s="477"/>
      <c r="VIY110" s="477"/>
      <c r="VIZ110" s="477"/>
      <c r="VJA110" s="477"/>
      <c r="VJB110" s="477"/>
      <c r="VJC110" s="477"/>
      <c r="VJD110" s="477"/>
      <c r="VJE110" s="477"/>
      <c r="VJF110" s="477"/>
      <c r="VJG110" s="477"/>
      <c r="VJH110" s="477"/>
      <c r="VJI110" s="477"/>
      <c r="VJJ110" s="477"/>
      <c r="VJK110" s="477"/>
      <c r="VJL110" s="477"/>
      <c r="VJM110" s="477"/>
      <c r="VJN110" s="477"/>
      <c r="VJO110" s="477"/>
      <c r="VJP110" s="477"/>
      <c r="VJQ110" s="477"/>
      <c r="VJR110" s="477"/>
      <c r="VJS110" s="477"/>
      <c r="VJT110" s="477"/>
      <c r="VJU110" s="477"/>
      <c r="VJV110" s="477"/>
      <c r="VJW110" s="477"/>
      <c r="VJX110" s="477"/>
      <c r="VJY110" s="477"/>
      <c r="VJZ110" s="477"/>
      <c r="VKA110" s="477"/>
      <c r="VKB110" s="477"/>
      <c r="VKC110" s="477"/>
      <c r="VKD110" s="477"/>
      <c r="VKE110" s="477"/>
      <c r="VKF110" s="477"/>
      <c r="VKG110" s="477"/>
      <c r="VKH110" s="477"/>
      <c r="VKI110" s="477"/>
      <c r="VKJ110" s="477"/>
      <c r="VKK110" s="477"/>
      <c r="VKL110" s="477"/>
      <c r="VKM110" s="477"/>
      <c r="VKN110" s="477"/>
      <c r="VKO110" s="477"/>
      <c r="VKP110" s="477"/>
      <c r="VKQ110" s="477"/>
      <c r="VKR110" s="477"/>
      <c r="VKS110" s="477"/>
      <c r="VKT110" s="477"/>
      <c r="VKU110" s="477"/>
      <c r="VKV110" s="477"/>
      <c r="VKW110" s="477"/>
      <c r="VKX110" s="477"/>
      <c r="VKY110" s="477"/>
      <c r="VKZ110" s="477"/>
      <c r="VLA110" s="477"/>
      <c r="VLB110" s="477"/>
      <c r="VLC110" s="477"/>
      <c r="VLD110" s="477"/>
      <c r="VLE110" s="477"/>
      <c r="VLF110" s="477"/>
      <c r="VLG110" s="477"/>
      <c r="VLH110" s="477"/>
      <c r="VLI110" s="477"/>
      <c r="VLJ110" s="477"/>
      <c r="VLK110" s="477"/>
      <c r="VLL110" s="477"/>
      <c r="VLM110" s="477"/>
      <c r="VLN110" s="477"/>
      <c r="VLO110" s="477"/>
      <c r="VLP110" s="477"/>
      <c r="VLQ110" s="477"/>
      <c r="VLR110" s="477"/>
      <c r="VLS110" s="477"/>
      <c r="VLT110" s="477"/>
      <c r="VLU110" s="477"/>
      <c r="VLV110" s="477"/>
      <c r="VLW110" s="477"/>
      <c r="VLX110" s="477"/>
      <c r="VLY110" s="477"/>
      <c r="VLZ110" s="477"/>
      <c r="VMA110" s="477"/>
      <c r="VMB110" s="477"/>
      <c r="VMC110" s="477"/>
      <c r="VMD110" s="477"/>
      <c r="VME110" s="477"/>
      <c r="VMF110" s="477"/>
      <c r="VMG110" s="477"/>
      <c r="VMH110" s="477"/>
      <c r="VMI110" s="477"/>
      <c r="VMJ110" s="477"/>
      <c r="VMK110" s="477"/>
      <c r="VML110" s="477"/>
      <c r="VMM110" s="477"/>
      <c r="VMN110" s="477"/>
      <c r="VMO110" s="477"/>
      <c r="VMP110" s="477"/>
      <c r="VMQ110" s="477"/>
      <c r="VMR110" s="477"/>
      <c r="VMS110" s="477"/>
      <c r="VMT110" s="477"/>
      <c r="VMU110" s="477"/>
      <c r="VMV110" s="477"/>
      <c r="VMW110" s="477"/>
      <c r="VMX110" s="477"/>
      <c r="VMY110" s="477"/>
      <c r="VMZ110" s="477"/>
      <c r="VNA110" s="477"/>
      <c r="VNB110" s="477"/>
      <c r="VNC110" s="477"/>
      <c r="VND110" s="477"/>
      <c r="VNE110" s="477"/>
      <c r="VNF110" s="477"/>
      <c r="VNG110" s="477"/>
      <c r="VNH110" s="477"/>
      <c r="VNI110" s="477"/>
      <c r="VNJ110" s="477"/>
      <c r="VNK110" s="477"/>
      <c r="VNL110" s="477"/>
      <c r="VNM110" s="477"/>
      <c r="VNN110" s="477"/>
      <c r="VNO110" s="477"/>
      <c r="VNP110" s="477"/>
      <c r="VNQ110" s="477"/>
      <c r="VNR110" s="477"/>
      <c r="VNS110" s="477"/>
      <c r="VNT110" s="477"/>
      <c r="VNU110" s="477"/>
      <c r="VNV110" s="477"/>
      <c r="VNW110" s="477"/>
      <c r="VNX110" s="477"/>
      <c r="VNY110" s="477"/>
      <c r="VNZ110" s="477"/>
      <c r="VOA110" s="477"/>
      <c r="VOB110" s="477"/>
      <c r="VOC110" s="477"/>
      <c r="VOD110" s="477"/>
      <c r="VOE110" s="477"/>
      <c r="VOF110" s="477"/>
      <c r="VOG110" s="477"/>
      <c r="VOH110" s="477"/>
      <c r="VOI110" s="477"/>
      <c r="VOJ110" s="477"/>
      <c r="VOK110" s="477"/>
      <c r="VOL110" s="477"/>
      <c r="VOM110" s="477"/>
      <c r="VON110" s="477"/>
      <c r="VOO110" s="477"/>
      <c r="VOP110" s="477"/>
      <c r="VOQ110" s="477"/>
      <c r="VOR110" s="477"/>
      <c r="VOS110" s="477"/>
      <c r="VOT110" s="477"/>
      <c r="VOU110" s="477"/>
      <c r="VOV110" s="477"/>
      <c r="VOW110" s="477"/>
      <c r="VOX110" s="477"/>
      <c r="VOY110" s="477"/>
      <c r="VOZ110" s="477"/>
      <c r="VPA110" s="477"/>
      <c r="VPB110" s="477"/>
      <c r="VPC110" s="477"/>
      <c r="VPD110" s="477"/>
      <c r="VPE110" s="477"/>
      <c r="VPF110" s="477"/>
      <c r="VPG110" s="477"/>
      <c r="VPH110" s="477"/>
      <c r="VPI110" s="477"/>
      <c r="VPJ110" s="477"/>
      <c r="VPK110" s="477"/>
      <c r="VPL110" s="477"/>
      <c r="VPM110" s="477"/>
      <c r="VPN110" s="477"/>
      <c r="VPO110" s="477"/>
      <c r="VPP110" s="477"/>
      <c r="VPQ110" s="477"/>
      <c r="VPR110" s="477"/>
      <c r="VPS110" s="477"/>
      <c r="VPT110" s="477"/>
      <c r="VPU110" s="477"/>
      <c r="VPV110" s="477"/>
      <c r="VPW110" s="477"/>
      <c r="VPX110" s="477"/>
      <c r="VPY110" s="477"/>
      <c r="VPZ110" s="477"/>
      <c r="VQA110" s="477"/>
      <c r="VQB110" s="477"/>
      <c r="VQC110" s="477"/>
      <c r="VQD110" s="477"/>
      <c r="VQE110" s="477"/>
      <c r="VQF110" s="477"/>
      <c r="VQG110" s="477"/>
      <c r="VQH110" s="477"/>
      <c r="VQI110" s="477"/>
      <c r="VQJ110" s="477"/>
      <c r="VQK110" s="477"/>
      <c r="VQL110" s="477"/>
      <c r="VQM110" s="477"/>
      <c r="VQN110" s="477"/>
      <c r="VQO110" s="477"/>
      <c r="VQP110" s="477"/>
      <c r="VQQ110" s="477"/>
      <c r="VQR110" s="477"/>
      <c r="VQS110" s="477"/>
      <c r="VQT110" s="477"/>
      <c r="VQU110" s="477"/>
      <c r="VQV110" s="477"/>
      <c r="VQW110" s="477"/>
      <c r="VQX110" s="477"/>
      <c r="VQY110" s="477"/>
      <c r="VQZ110" s="477"/>
      <c r="VRA110" s="477"/>
      <c r="VRB110" s="477"/>
      <c r="VRC110" s="477"/>
      <c r="VRD110" s="477"/>
      <c r="VRE110" s="477"/>
      <c r="VRF110" s="477"/>
      <c r="VRG110" s="477"/>
      <c r="VRH110" s="477"/>
      <c r="VRI110" s="477"/>
      <c r="VRJ110" s="477"/>
      <c r="VRK110" s="477"/>
      <c r="VRL110" s="477"/>
      <c r="VRM110" s="477"/>
      <c r="VRN110" s="477"/>
      <c r="VRO110" s="477"/>
      <c r="VRP110" s="477"/>
      <c r="VRQ110" s="477"/>
      <c r="VRR110" s="477"/>
      <c r="VRS110" s="477"/>
      <c r="VRT110" s="477"/>
      <c r="VRU110" s="477"/>
      <c r="VRV110" s="477"/>
      <c r="VRW110" s="477"/>
      <c r="VRX110" s="477"/>
      <c r="VRY110" s="477"/>
      <c r="VRZ110" s="477"/>
      <c r="VSA110" s="477"/>
      <c r="VSB110" s="477"/>
      <c r="VSC110" s="477"/>
      <c r="VSD110" s="477"/>
      <c r="VSE110" s="477"/>
      <c r="VSF110" s="477"/>
      <c r="VSG110" s="477"/>
      <c r="VSH110" s="477"/>
      <c r="VSI110" s="477"/>
      <c r="VSJ110" s="477"/>
      <c r="VSK110" s="477"/>
      <c r="VSL110" s="477"/>
      <c r="VSM110" s="477"/>
      <c r="VSN110" s="477"/>
      <c r="VSO110" s="477"/>
      <c r="VSP110" s="477"/>
      <c r="VSQ110" s="477"/>
      <c r="VSR110" s="477"/>
      <c r="VSS110" s="477"/>
      <c r="VST110" s="477"/>
      <c r="VSU110" s="477"/>
      <c r="VSV110" s="477"/>
      <c r="VSW110" s="477"/>
      <c r="VSX110" s="477"/>
      <c r="VSY110" s="477"/>
      <c r="VSZ110" s="477"/>
      <c r="VTA110" s="477"/>
      <c r="VTB110" s="477"/>
      <c r="VTC110" s="477"/>
      <c r="VTD110" s="477"/>
      <c r="VTE110" s="477"/>
      <c r="VTF110" s="477"/>
      <c r="VTG110" s="477"/>
      <c r="VTH110" s="477"/>
      <c r="VTI110" s="477"/>
      <c r="VTJ110" s="477"/>
      <c r="VTK110" s="477"/>
      <c r="VTL110" s="477"/>
      <c r="VTM110" s="477"/>
      <c r="VTN110" s="477"/>
      <c r="VTO110" s="477"/>
      <c r="VTP110" s="477"/>
      <c r="VTQ110" s="477"/>
      <c r="VTR110" s="477"/>
      <c r="VTS110" s="477"/>
      <c r="VTT110" s="477"/>
      <c r="VTU110" s="477"/>
      <c r="VTV110" s="477"/>
      <c r="VTW110" s="477"/>
      <c r="VTX110" s="477"/>
      <c r="VTY110" s="477"/>
      <c r="VTZ110" s="477"/>
      <c r="VUA110" s="477"/>
      <c r="VUB110" s="477"/>
      <c r="VUC110" s="477"/>
      <c r="VUD110" s="477"/>
      <c r="VUE110" s="477"/>
      <c r="VUF110" s="477"/>
      <c r="VUG110" s="477"/>
      <c r="VUH110" s="477"/>
      <c r="VUI110" s="477"/>
      <c r="VUJ110" s="477"/>
      <c r="VUK110" s="477"/>
      <c r="VUL110" s="477"/>
      <c r="VUM110" s="477"/>
      <c r="VUN110" s="477"/>
      <c r="VUO110" s="477"/>
      <c r="VUP110" s="477"/>
      <c r="VUQ110" s="477"/>
      <c r="VUR110" s="477"/>
      <c r="VUS110" s="477"/>
      <c r="VUT110" s="477"/>
      <c r="VUU110" s="477"/>
      <c r="VUV110" s="477"/>
      <c r="VUW110" s="477"/>
      <c r="VUX110" s="477"/>
      <c r="VUY110" s="477"/>
      <c r="VUZ110" s="477"/>
      <c r="VVA110" s="477"/>
      <c r="VVB110" s="477"/>
      <c r="VVC110" s="477"/>
      <c r="VVD110" s="477"/>
      <c r="VVE110" s="477"/>
      <c r="VVF110" s="477"/>
      <c r="VVG110" s="477"/>
      <c r="VVH110" s="477"/>
      <c r="VVI110" s="477"/>
      <c r="VVJ110" s="477"/>
      <c r="VVK110" s="477"/>
      <c r="VVL110" s="477"/>
      <c r="VVM110" s="477"/>
      <c r="VVN110" s="477"/>
      <c r="VVO110" s="477"/>
      <c r="VVP110" s="477"/>
      <c r="VVQ110" s="477"/>
      <c r="VVR110" s="477"/>
      <c r="VVS110" s="477"/>
      <c r="VVT110" s="477"/>
      <c r="VVU110" s="477"/>
      <c r="VVV110" s="477"/>
      <c r="VVW110" s="477"/>
      <c r="VVX110" s="477"/>
      <c r="VVY110" s="477"/>
      <c r="VVZ110" s="477"/>
      <c r="VWA110" s="477"/>
      <c r="VWB110" s="477"/>
      <c r="VWC110" s="477"/>
      <c r="VWD110" s="477"/>
      <c r="VWE110" s="477"/>
      <c r="VWF110" s="477"/>
      <c r="VWG110" s="477"/>
      <c r="VWH110" s="477"/>
      <c r="VWI110" s="477"/>
      <c r="VWJ110" s="477"/>
      <c r="VWK110" s="477"/>
      <c r="VWL110" s="477"/>
      <c r="VWM110" s="477"/>
      <c r="VWN110" s="477"/>
      <c r="VWO110" s="477"/>
      <c r="VWP110" s="477"/>
      <c r="VWQ110" s="477"/>
      <c r="VWR110" s="477"/>
      <c r="VWS110" s="477"/>
      <c r="VWT110" s="477"/>
      <c r="VWU110" s="477"/>
      <c r="VWV110" s="477"/>
      <c r="VWW110" s="477"/>
      <c r="VWX110" s="477"/>
      <c r="VWY110" s="477"/>
      <c r="VWZ110" s="477"/>
      <c r="VXA110" s="477"/>
      <c r="VXB110" s="477"/>
      <c r="VXC110" s="477"/>
      <c r="VXD110" s="477"/>
      <c r="VXE110" s="477"/>
      <c r="VXF110" s="477"/>
      <c r="VXG110" s="477"/>
      <c r="VXH110" s="477"/>
      <c r="VXI110" s="477"/>
      <c r="VXJ110" s="477"/>
      <c r="VXK110" s="477"/>
      <c r="VXL110" s="477"/>
      <c r="VXM110" s="477"/>
      <c r="VXN110" s="477"/>
      <c r="VXO110" s="477"/>
      <c r="VXP110" s="477"/>
      <c r="VXQ110" s="477"/>
      <c r="VXR110" s="477"/>
      <c r="VXS110" s="477"/>
      <c r="VXT110" s="477"/>
      <c r="VXU110" s="477"/>
      <c r="VXV110" s="477"/>
      <c r="VXW110" s="477"/>
      <c r="VXX110" s="477"/>
      <c r="VXY110" s="477"/>
      <c r="VXZ110" s="477"/>
      <c r="VYA110" s="477"/>
      <c r="VYB110" s="477"/>
      <c r="VYC110" s="477"/>
      <c r="VYD110" s="477"/>
      <c r="VYE110" s="477"/>
      <c r="VYF110" s="477"/>
      <c r="VYG110" s="477"/>
      <c r="VYH110" s="477"/>
      <c r="VYI110" s="477"/>
      <c r="VYJ110" s="477"/>
      <c r="VYK110" s="477"/>
      <c r="VYL110" s="477"/>
      <c r="VYM110" s="477"/>
      <c r="VYN110" s="477"/>
      <c r="VYO110" s="477"/>
      <c r="VYP110" s="477"/>
      <c r="VYQ110" s="477"/>
      <c r="VYR110" s="477"/>
      <c r="VYS110" s="477"/>
      <c r="VYT110" s="477"/>
      <c r="VYU110" s="477"/>
      <c r="VYV110" s="477"/>
      <c r="VYW110" s="477"/>
      <c r="VYX110" s="477"/>
      <c r="VYY110" s="477"/>
      <c r="VYZ110" s="477"/>
      <c r="VZA110" s="477"/>
      <c r="VZB110" s="477"/>
      <c r="VZC110" s="477"/>
      <c r="VZD110" s="477"/>
      <c r="VZE110" s="477"/>
      <c r="VZF110" s="477"/>
      <c r="VZG110" s="477"/>
      <c r="VZH110" s="477"/>
      <c r="VZI110" s="477"/>
      <c r="VZJ110" s="477"/>
      <c r="VZK110" s="477"/>
      <c r="VZL110" s="477"/>
      <c r="VZM110" s="477"/>
      <c r="VZN110" s="477"/>
      <c r="VZO110" s="477"/>
      <c r="VZP110" s="477"/>
      <c r="VZQ110" s="477"/>
      <c r="VZR110" s="477"/>
      <c r="VZS110" s="477"/>
      <c r="VZT110" s="477"/>
      <c r="VZU110" s="477"/>
      <c r="VZV110" s="477"/>
      <c r="VZW110" s="477"/>
      <c r="VZX110" s="477"/>
      <c r="VZY110" s="477"/>
      <c r="VZZ110" s="477"/>
      <c r="WAA110" s="477"/>
      <c r="WAB110" s="477"/>
      <c r="WAC110" s="477"/>
      <c r="WAD110" s="477"/>
      <c r="WAE110" s="477"/>
      <c r="WAF110" s="477"/>
      <c r="WAG110" s="477"/>
      <c r="WAH110" s="477"/>
      <c r="WAI110" s="477"/>
      <c r="WAJ110" s="477"/>
      <c r="WAK110" s="477"/>
      <c r="WAL110" s="477"/>
      <c r="WAM110" s="477"/>
      <c r="WAN110" s="477"/>
      <c r="WAO110" s="477"/>
      <c r="WAP110" s="477"/>
      <c r="WAQ110" s="477"/>
      <c r="WAR110" s="477"/>
      <c r="WAS110" s="477"/>
      <c r="WAT110" s="477"/>
      <c r="WAU110" s="477"/>
      <c r="WAV110" s="477"/>
      <c r="WAW110" s="477"/>
      <c r="WAX110" s="477"/>
      <c r="WAY110" s="477"/>
      <c r="WAZ110" s="477"/>
      <c r="WBA110" s="477"/>
      <c r="WBB110" s="477"/>
      <c r="WBC110" s="477"/>
      <c r="WBD110" s="477"/>
      <c r="WBE110" s="477"/>
      <c r="WBF110" s="477"/>
      <c r="WBG110" s="477"/>
      <c r="WBH110" s="477"/>
      <c r="WBI110" s="477"/>
      <c r="WBJ110" s="477"/>
      <c r="WBK110" s="477"/>
      <c r="WBL110" s="477"/>
      <c r="WBM110" s="477"/>
      <c r="WBN110" s="477"/>
      <c r="WBO110" s="477"/>
      <c r="WBP110" s="477"/>
      <c r="WBQ110" s="477"/>
      <c r="WBR110" s="477"/>
      <c r="WBS110" s="477"/>
      <c r="WBT110" s="477"/>
      <c r="WBU110" s="477"/>
      <c r="WBV110" s="477"/>
      <c r="WBW110" s="477"/>
      <c r="WBX110" s="477"/>
      <c r="WBY110" s="477"/>
      <c r="WBZ110" s="477"/>
      <c r="WCA110" s="477"/>
      <c r="WCB110" s="477"/>
      <c r="WCC110" s="477"/>
      <c r="WCD110" s="477"/>
      <c r="WCE110" s="477"/>
      <c r="WCF110" s="477"/>
      <c r="WCG110" s="477"/>
      <c r="WCH110" s="477"/>
      <c r="WCI110" s="477"/>
      <c r="WCJ110" s="477"/>
      <c r="WCK110" s="477"/>
      <c r="WCL110" s="477"/>
      <c r="WCM110" s="477"/>
      <c r="WCN110" s="477"/>
      <c r="WCO110" s="477"/>
      <c r="WCP110" s="477"/>
      <c r="WCQ110" s="477"/>
      <c r="WCR110" s="477"/>
      <c r="WCS110" s="477"/>
      <c r="WCT110" s="477"/>
      <c r="WCU110" s="477"/>
      <c r="WCV110" s="477"/>
      <c r="WCW110" s="477"/>
      <c r="WCX110" s="477"/>
      <c r="WCY110" s="477"/>
      <c r="WCZ110" s="477"/>
      <c r="WDA110" s="477"/>
      <c r="WDB110" s="477"/>
      <c r="WDC110" s="477"/>
      <c r="WDD110" s="477"/>
      <c r="WDE110" s="477"/>
      <c r="WDF110" s="477"/>
      <c r="WDG110" s="477"/>
      <c r="WDH110" s="477"/>
      <c r="WDI110" s="477"/>
      <c r="WDJ110" s="477"/>
      <c r="WDK110" s="477"/>
      <c r="WDL110" s="477"/>
      <c r="WDM110" s="477"/>
      <c r="WDN110" s="477"/>
      <c r="WDO110" s="477"/>
      <c r="WDP110" s="477"/>
      <c r="WDQ110" s="477"/>
      <c r="WDR110" s="477"/>
      <c r="WDS110" s="477"/>
      <c r="WDT110" s="477"/>
      <c r="WDU110" s="477"/>
      <c r="WDV110" s="477"/>
      <c r="WDW110" s="477"/>
      <c r="WDX110" s="477"/>
      <c r="WDY110" s="477"/>
      <c r="WDZ110" s="477"/>
      <c r="WEA110" s="477"/>
      <c r="WEB110" s="477"/>
      <c r="WEC110" s="477"/>
      <c r="WED110" s="477"/>
      <c r="WEE110" s="477"/>
      <c r="WEF110" s="477"/>
      <c r="WEG110" s="477"/>
      <c r="WEH110" s="477"/>
      <c r="WEI110" s="477"/>
      <c r="WEJ110" s="477"/>
      <c r="WEK110" s="477"/>
      <c r="WEL110" s="477"/>
      <c r="WEM110" s="477"/>
      <c r="WEN110" s="477"/>
      <c r="WEO110" s="477"/>
      <c r="WEP110" s="477"/>
      <c r="WEQ110" s="477"/>
      <c r="WER110" s="477"/>
      <c r="WES110" s="477"/>
      <c r="WET110" s="477"/>
      <c r="WEU110" s="477"/>
      <c r="WEV110" s="477"/>
      <c r="WEW110" s="477"/>
      <c r="WEX110" s="477"/>
      <c r="WEY110" s="477"/>
      <c r="WEZ110" s="477"/>
      <c r="WFA110" s="477"/>
      <c r="WFB110" s="477"/>
      <c r="WFC110" s="477"/>
      <c r="WFD110" s="477"/>
      <c r="WFE110" s="477"/>
      <c r="WFF110" s="477"/>
      <c r="WFG110" s="477"/>
      <c r="WFH110" s="477"/>
      <c r="WFI110" s="477"/>
      <c r="WFJ110" s="477"/>
      <c r="WFK110" s="477"/>
      <c r="WFL110" s="477"/>
      <c r="WFM110" s="477"/>
      <c r="WFN110" s="477"/>
      <c r="WFO110" s="477"/>
      <c r="WFP110" s="477"/>
      <c r="WFQ110" s="477"/>
      <c r="WFR110" s="477"/>
      <c r="WFS110" s="477"/>
      <c r="WFT110" s="477"/>
      <c r="WFU110" s="477"/>
      <c r="WFV110" s="477"/>
      <c r="WFW110" s="477"/>
      <c r="WFX110" s="477"/>
      <c r="WFY110" s="477"/>
      <c r="WFZ110" s="477"/>
      <c r="WGA110" s="477"/>
      <c r="WGB110" s="477"/>
      <c r="WGC110" s="477"/>
      <c r="WGD110" s="477"/>
      <c r="WGE110" s="477"/>
      <c r="WGF110" s="477"/>
      <c r="WGG110" s="477"/>
      <c r="WGH110" s="477"/>
      <c r="WGI110" s="477"/>
      <c r="WGJ110" s="477"/>
      <c r="WGK110" s="477"/>
      <c r="WGL110" s="477"/>
      <c r="WGM110" s="477"/>
      <c r="WGN110" s="477"/>
      <c r="WGO110" s="477"/>
      <c r="WGP110" s="477"/>
      <c r="WGQ110" s="477"/>
      <c r="WGR110" s="477"/>
      <c r="WGS110" s="477"/>
      <c r="WGT110" s="477"/>
      <c r="WGU110" s="477"/>
      <c r="WGV110" s="477"/>
      <c r="WGW110" s="477"/>
      <c r="WGX110" s="477"/>
      <c r="WGY110" s="477"/>
      <c r="WGZ110" s="477"/>
      <c r="WHA110" s="477"/>
      <c r="WHB110" s="477"/>
      <c r="WHC110" s="477"/>
      <c r="WHD110" s="477"/>
      <c r="WHE110" s="477"/>
      <c r="WHF110" s="477"/>
      <c r="WHG110" s="477"/>
      <c r="WHH110" s="477"/>
      <c r="WHI110" s="477"/>
      <c r="WHJ110" s="477"/>
      <c r="WHK110" s="477"/>
      <c r="WHL110" s="477"/>
      <c r="WHM110" s="477"/>
      <c r="WHN110" s="477"/>
      <c r="WHO110" s="477"/>
      <c r="WHP110" s="477"/>
      <c r="WHQ110" s="477"/>
      <c r="WHR110" s="477"/>
      <c r="WHS110" s="477"/>
      <c r="WHT110" s="477"/>
      <c r="WHU110" s="477"/>
      <c r="WHV110" s="477"/>
      <c r="WHW110" s="477"/>
      <c r="WHX110" s="477"/>
      <c r="WHY110" s="477"/>
      <c r="WHZ110" s="477"/>
      <c r="WIA110" s="477"/>
      <c r="WIB110" s="477"/>
      <c r="WIC110" s="477"/>
      <c r="WID110" s="477"/>
      <c r="WIE110" s="477"/>
      <c r="WIF110" s="477"/>
      <c r="WIG110" s="477"/>
      <c r="WIH110" s="477"/>
      <c r="WII110" s="477"/>
      <c r="WIJ110" s="477"/>
      <c r="WIK110" s="477"/>
      <c r="WIL110" s="477"/>
      <c r="WIM110" s="477"/>
      <c r="WIN110" s="477"/>
      <c r="WIO110" s="477"/>
      <c r="WIP110" s="477"/>
      <c r="WIQ110" s="477"/>
      <c r="WIR110" s="477"/>
      <c r="WIS110" s="477"/>
      <c r="WIT110" s="477"/>
      <c r="WIU110" s="477"/>
      <c r="WIV110" s="477"/>
      <c r="WIW110" s="477"/>
      <c r="WIX110" s="477"/>
      <c r="WIY110" s="477"/>
      <c r="WIZ110" s="477"/>
      <c r="WJA110" s="477"/>
      <c r="WJB110" s="477"/>
      <c r="WJC110" s="477"/>
      <c r="WJD110" s="477"/>
      <c r="WJE110" s="477"/>
      <c r="WJF110" s="477"/>
      <c r="WJG110" s="477"/>
      <c r="WJH110" s="477"/>
      <c r="WJI110" s="477"/>
      <c r="WJJ110" s="477"/>
      <c r="WJK110" s="477"/>
      <c r="WJL110" s="477"/>
      <c r="WJM110" s="477"/>
      <c r="WJN110" s="477"/>
      <c r="WJO110" s="477"/>
      <c r="WJP110" s="477"/>
      <c r="WJQ110" s="477"/>
      <c r="WJR110" s="477"/>
      <c r="WJS110" s="477"/>
      <c r="WJT110" s="477"/>
      <c r="WJU110" s="477"/>
      <c r="WJV110" s="477"/>
      <c r="WJW110" s="477"/>
      <c r="WJX110" s="477"/>
      <c r="WJY110" s="477"/>
      <c r="WJZ110" s="477"/>
      <c r="WKA110" s="477"/>
      <c r="WKB110" s="477"/>
      <c r="WKC110" s="477"/>
      <c r="WKD110" s="477"/>
      <c r="WKE110" s="477"/>
      <c r="WKF110" s="477"/>
      <c r="WKG110" s="477"/>
      <c r="WKH110" s="477"/>
      <c r="WKI110" s="477"/>
      <c r="WKJ110" s="477"/>
      <c r="WKK110" s="477"/>
      <c r="WKL110" s="477"/>
      <c r="WKM110" s="477"/>
      <c r="WKN110" s="477"/>
      <c r="WKO110" s="477"/>
      <c r="WKP110" s="477"/>
      <c r="WKQ110" s="477"/>
      <c r="WKR110" s="477"/>
      <c r="WKS110" s="477"/>
      <c r="WKT110" s="477"/>
      <c r="WKU110" s="477"/>
      <c r="WKV110" s="477"/>
      <c r="WKW110" s="477"/>
      <c r="WKX110" s="477"/>
      <c r="WKY110" s="477"/>
      <c r="WKZ110" s="477"/>
      <c r="WLA110" s="477"/>
      <c r="WLB110" s="477"/>
      <c r="WLC110" s="477"/>
      <c r="WLD110" s="477"/>
      <c r="WLE110" s="477"/>
      <c r="WLF110" s="477"/>
      <c r="WLG110" s="477"/>
      <c r="WLH110" s="477"/>
      <c r="WLI110" s="477"/>
      <c r="WLJ110" s="477"/>
      <c r="WLK110" s="477"/>
      <c r="WLL110" s="477"/>
      <c r="WLM110" s="477"/>
      <c r="WLN110" s="477"/>
      <c r="WLO110" s="477"/>
      <c r="WLP110" s="477"/>
      <c r="WLQ110" s="477"/>
      <c r="WLR110" s="477"/>
      <c r="WLS110" s="477"/>
      <c r="WLT110" s="477"/>
      <c r="WLU110" s="477"/>
      <c r="WLV110" s="477"/>
      <c r="WLW110" s="477"/>
      <c r="WLX110" s="477"/>
      <c r="WLY110" s="477"/>
      <c r="WLZ110" s="477"/>
      <c r="WMA110" s="477"/>
      <c r="WMB110" s="477"/>
      <c r="WMC110" s="477"/>
      <c r="WMD110" s="477"/>
      <c r="WME110" s="477"/>
      <c r="WMF110" s="477"/>
      <c r="WMG110" s="477"/>
      <c r="WMH110" s="477"/>
      <c r="WMI110" s="477"/>
      <c r="WMJ110" s="477"/>
      <c r="WMK110" s="477"/>
      <c r="WML110" s="477"/>
      <c r="WMM110" s="477"/>
      <c r="WMN110" s="477"/>
      <c r="WMO110" s="477"/>
      <c r="WMP110" s="477"/>
      <c r="WMQ110" s="477"/>
      <c r="WMR110" s="477"/>
      <c r="WMS110" s="477"/>
      <c r="WMT110" s="477"/>
      <c r="WMU110" s="477"/>
      <c r="WMV110" s="477"/>
      <c r="WMW110" s="477"/>
      <c r="WMX110" s="477"/>
      <c r="WMY110" s="477"/>
      <c r="WMZ110" s="477"/>
      <c r="WNA110" s="477"/>
      <c r="WNB110" s="477"/>
      <c r="WNC110" s="477"/>
      <c r="WND110" s="477"/>
      <c r="WNE110" s="477"/>
      <c r="WNF110" s="477"/>
      <c r="WNG110" s="477"/>
      <c r="WNH110" s="477"/>
      <c r="WNI110" s="477"/>
      <c r="WNJ110" s="477"/>
      <c r="WNK110" s="477"/>
      <c r="WNL110" s="477"/>
      <c r="WNM110" s="477"/>
      <c r="WNN110" s="477"/>
      <c r="WNO110" s="477"/>
      <c r="WNP110" s="477"/>
      <c r="WNQ110" s="477"/>
      <c r="WNR110" s="477"/>
      <c r="WNS110" s="477"/>
      <c r="WNT110" s="477"/>
      <c r="WNU110" s="477"/>
      <c r="WNV110" s="477"/>
      <c r="WNW110" s="477"/>
      <c r="WNX110" s="477"/>
      <c r="WNY110" s="477"/>
      <c r="WNZ110" s="477"/>
      <c r="WOA110" s="477"/>
      <c r="WOB110" s="477"/>
      <c r="WOC110" s="477"/>
      <c r="WOD110" s="477"/>
      <c r="WOE110" s="477"/>
      <c r="WOF110" s="477"/>
      <c r="WOG110" s="477"/>
      <c r="WOH110" s="477"/>
      <c r="WOI110" s="477"/>
      <c r="WOJ110" s="477"/>
      <c r="WOK110" s="477"/>
      <c r="WOL110" s="477"/>
      <c r="WOM110" s="477"/>
      <c r="WON110" s="477"/>
      <c r="WOO110" s="477"/>
      <c r="WOP110" s="477"/>
      <c r="WOQ110" s="477"/>
      <c r="WOR110" s="477"/>
      <c r="WOS110" s="477"/>
      <c r="WOT110" s="477"/>
      <c r="WOU110" s="477"/>
      <c r="WOV110" s="477"/>
      <c r="WOW110" s="477"/>
      <c r="WOX110" s="477"/>
      <c r="WOY110" s="477"/>
      <c r="WOZ110" s="477"/>
      <c r="WPA110" s="477"/>
      <c r="WPB110" s="477"/>
      <c r="WPC110" s="477"/>
      <c r="WPD110" s="477"/>
      <c r="WPE110" s="477"/>
      <c r="WPF110" s="477"/>
      <c r="WPG110" s="477"/>
      <c r="WPH110" s="477"/>
      <c r="WPI110" s="477"/>
      <c r="WPJ110" s="477"/>
      <c r="WPK110" s="477"/>
      <c r="WPL110" s="477"/>
      <c r="WPM110" s="477"/>
      <c r="WPN110" s="477"/>
      <c r="WPO110" s="477"/>
      <c r="WPP110" s="477"/>
      <c r="WPQ110" s="477"/>
      <c r="WPR110" s="477"/>
      <c r="WPS110" s="477"/>
      <c r="WPT110" s="477"/>
      <c r="WPU110" s="477"/>
      <c r="WPV110" s="477"/>
      <c r="WPW110" s="477"/>
      <c r="WPX110" s="477"/>
      <c r="WPY110" s="477"/>
      <c r="WPZ110" s="477"/>
      <c r="WQA110" s="477"/>
      <c r="WQB110" s="477"/>
      <c r="WQC110" s="477"/>
      <c r="WQD110" s="477"/>
      <c r="WQE110" s="477"/>
      <c r="WQF110" s="477"/>
      <c r="WQG110" s="477"/>
      <c r="WQH110" s="477"/>
      <c r="WQI110" s="477"/>
      <c r="WQJ110" s="477"/>
      <c r="WQK110" s="477"/>
      <c r="WQL110" s="477"/>
      <c r="WQM110" s="477"/>
      <c r="WQN110" s="477"/>
      <c r="WQO110" s="477"/>
      <c r="WQP110" s="477"/>
      <c r="WQQ110" s="477"/>
      <c r="WQR110" s="477"/>
      <c r="WQS110" s="477"/>
      <c r="WQT110" s="477"/>
      <c r="WQU110" s="477"/>
      <c r="WQV110" s="477"/>
      <c r="WQW110" s="477"/>
      <c r="WQX110" s="477"/>
      <c r="WQY110" s="477"/>
      <c r="WQZ110" s="477"/>
      <c r="WRA110" s="477"/>
      <c r="WRB110" s="477"/>
      <c r="WRC110" s="477"/>
      <c r="WRD110" s="477"/>
      <c r="WRE110" s="477"/>
      <c r="WRF110" s="477"/>
      <c r="WRG110" s="477"/>
      <c r="WRH110" s="477"/>
      <c r="WRI110" s="477"/>
      <c r="WRJ110" s="477"/>
      <c r="WRK110" s="477"/>
      <c r="WRL110" s="477"/>
      <c r="WRM110" s="477"/>
      <c r="WRN110" s="477"/>
      <c r="WRO110" s="477"/>
      <c r="WRP110" s="477"/>
      <c r="WRQ110" s="477"/>
      <c r="WRR110" s="477"/>
      <c r="WRS110" s="477"/>
      <c r="WRT110" s="477"/>
      <c r="WRU110" s="477"/>
      <c r="WRV110" s="477"/>
      <c r="WRW110" s="477"/>
      <c r="WRX110" s="477"/>
      <c r="WRY110" s="477"/>
      <c r="WRZ110" s="477"/>
      <c r="WSA110" s="477"/>
      <c r="WSB110" s="477"/>
      <c r="WSC110" s="477"/>
      <c r="WSD110" s="477"/>
      <c r="WSE110" s="477"/>
      <c r="WSF110" s="477"/>
      <c r="WSG110" s="477"/>
      <c r="WSH110" s="477"/>
      <c r="WSI110" s="477"/>
      <c r="WSJ110" s="477"/>
      <c r="WSK110" s="477"/>
      <c r="WSL110" s="477"/>
      <c r="WSM110" s="477"/>
      <c r="WSN110" s="477"/>
      <c r="WSO110" s="477"/>
      <c r="WSP110" s="477"/>
      <c r="WSQ110" s="477"/>
      <c r="WSR110" s="477"/>
      <c r="WSS110" s="477"/>
      <c r="WST110" s="477"/>
      <c r="WSU110" s="477"/>
      <c r="WSV110" s="477"/>
      <c r="WSW110" s="477"/>
      <c r="WSX110" s="477"/>
      <c r="WSY110" s="477"/>
      <c r="WSZ110" s="477"/>
      <c r="WTA110" s="477"/>
      <c r="WTB110" s="477"/>
      <c r="WTC110" s="477"/>
      <c r="WTD110" s="477"/>
      <c r="WTE110" s="477"/>
      <c r="WTF110" s="477"/>
      <c r="WTG110" s="477"/>
      <c r="WTH110" s="477"/>
      <c r="WTI110" s="477"/>
      <c r="WTJ110" s="477"/>
      <c r="WTK110" s="477"/>
      <c r="WTL110" s="477"/>
      <c r="WTM110" s="477"/>
      <c r="WTN110" s="477"/>
      <c r="WTO110" s="477"/>
      <c r="WTP110" s="477"/>
      <c r="WTQ110" s="477"/>
      <c r="WTR110" s="477"/>
      <c r="WTS110" s="477"/>
      <c r="WTT110" s="477"/>
      <c r="WTU110" s="477"/>
      <c r="WTV110" s="477"/>
      <c r="WTW110" s="477"/>
      <c r="WTX110" s="477"/>
      <c r="WTY110" s="477"/>
      <c r="WTZ110" s="477"/>
      <c r="WUA110" s="477"/>
      <c r="WUB110" s="477"/>
      <c r="WUC110" s="477"/>
      <c r="WUD110" s="477"/>
      <c r="WUE110" s="477"/>
      <c r="WUF110" s="477"/>
      <c r="WUG110" s="477"/>
      <c r="WUH110" s="477"/>
      <c r="WUI110" s="477"/>
      <c r="WUJ110" s="477"/>
      <c r="WUK110" s="477"/>
      <c r="WUL110" s="477"/>
      <c r="WUM110" s="477"/>
      <c r="WUN110" s="477"/>
      <c r="WUO110" s="477"/>
      <c r="WUP110" s="477"/>
      <c r="WUQ110" s="477"/>
      <c r="WUR110" s="477"/>
      <c r="WUS110" s="477"/>
      <c r="WUT110" s="477"/>
      <c r="WUU110" s="477"/>
      <c r="WUV110" s="477"/>
      <c r="WUW110" s="477"/>
      <c r="WUX110" s="477"/>
      <c r="WUY110" s="477"/>
      <c r="WUZ110" s="477"/>
      <c r="WVA110" s="477"/>
      <c r="WVB110" s="477"/>
      <c r="WVC110" s="477"/>
      <c r="WVD110" s="477"/>
      <c r="WVE110" s="477"/>
      <c r="WVF110" s="477"/>
      <c r="WVG110" s="477"/>
      <c r="WVH110" s="477"/>
      <c r="WVI110" s="477"/>
      <c r="WVJ110" s="477"/>
      <c r="WVK110" s="477"/>
      <c r="WVL110" s="477"/>
      <c r="WVM110" s="477"/>
      <c r="WVN110" s="588"/>
      <c r="WVO110" s="589"/>
      <c r="WVP110" s="590"/>
      <c r="WVQ110" s="591"/>
      <c r="WVR110" s="592"/>
      <c r="WVS110" s="591"/>
      <c r="WVT110" s="593"/>
      <c r="WVU110" s="593"/>
      <c r="WVV110" s="591"/>
      <c r="WVW110" s="594"/>
      <c r="WVX110" s="595"/>
      <c r="WVY110" s="596"/>
      <c r="WVZ110" s="477"/>
      <c r="WWA110" s="477"/>
      <c r="WWB110" s="477"/>
      <c r="WWC110" s="477"/>
      <c r="WWD110" s="477"/>
      <c r="WWE110" s="477"/>
      <c r="WWF110" s="477"/>
      <c r="WWG110" s="477"/>
      <c r="WWH110" s="477"/>
      <c r="WWI110" s="477"/>
      <c r="WWJ110" s="477"/>
      <c r="WWK110" s="477"/>
      <c r="WWL110" s="477"/>
      <c r="WWM110" s="477"/>
      <c r="WWN110" s="477"/>
      <c r="WWO110" s="477"/>
      <c r="WWP110" s="477"/>
      <c r="WWQ110" s="477"/>
      <c r="WWR110" s="477"/>
      <c r="WWS110" s="477"/>
      <c r="WWT110" s="477"/>
      <c r="WWU110" s="477"/>
      <c r="WWV110" s="477"/>
      <c r="WWW110" s="477"/>
      <c r="WWX110" s="477"/>
      <c r="WWY110" s="477"/>
      <c r="WWZ110" s="477"/>
      <c r="WXA110" s="477"/>
      <c r="WXB110" s="477"/>
      <c r="WXC110" s="477"/>
      <c r="WXD110" s="477"/>
      <c r="WXE110" s="477"/>
      <c r="WXF110" s="477"/>
      <c r="WXG110" s="477"/>
      <c r="WXH110" s="477"/>
      <c r="WXI110" s="477"/>
      <c r="WXJ110" s="477"/>
      <c r="WXK110" s="477"/>
      <c r="WXL110" s="477"/>
      <c r="WXM110" s="477"/>
      <c r="WXN110" s="477"/>
      <c r="WXO110" s="588"/>
      <c r="WXP110" s="589"/>
      <c r="WXQ110" s="590"/>
      <c r="WXR110" s="591"/>
      <c r="WXS110" s="592"/>
      <c r="WXT110" s="591"/>
      <c r="WXU110" s="593"/>
      <c r="WXV110" s="593"/>
      <c r="WXW110" s="591"/>
      <c r="WXX110" s="594"/>
      <c r="WXY110" s="595"/>
      <c r="WXZ110" s="596"/>
    </row>
    <row r="111" spans="1:16198" ht="70.5">
      <c r="A111" s="622">
        <v>1</v>
      </c>
      <c r="B111" s="623" t="s">
        <v>791</v>
      </c>
      <c r="C111" s="622" t="s">
        <v>98</v>
      </c>
      <c r="D111" s="624">
        <v>1.07</v>
      </c>
      <c r="E111" s="624"/>
      <c r="F111" s="624"/>
      <c r="G111" s="624">
        <v>1.07</v>
      </c>
      <c r="H111" s="625" t="s">
        <v>390</v>
      </c>
      <c r="I111" s="626"/>
      <c r="J111" s="624"/>
      <c r="K111" s="624">
        <v>1.07</v>
      </c>
      <c r="L111" s="605" t="s">
        <v>792</v>
      </c>
    </row>
    <row r="112" spans="1:16198" ht="15.4" customHeight="1"/>
    <row r="126" spans="1:12">
      <c r="A126" s="477"/>
      <c r="C126" s="477"/>
      <c r="H126" s="477"/>
      <c r="I126" s="477"/>
      <c r="L126" s="477"/>
    </row>
    <row r="127" spans="1:12">
      <c r="A127" s="477"/>
      <c r="C127" s="477"/>
      <c r="H127" s="477"/>
      <c r="I127" s="477"/>
      <c r="L127" s="477"/>
    </row>
    <row r="128" spans="1:12">
      <c r="A128" s="477"/>
      <c r="C128" s="477"/>
      <c r="H128" s="477"/>
      <c r="I128" s="477"/>
      <c r="L128" s="477"/>
    </row>
    <row r="129" spans="1:12">
      <c r="A129" s="477"/>
      <c r="C129" s="477"/>
      <c r="H129" s="477"/>
      <c r="I129" s="477"/>
      <c r="L129" s="477"/>
    </row>
    <row r="130" spans="1:12">
      <c r="A130" s="477"/>
      <c r="C130" s="477"/>
      <c r="H130" s="477"/>
      <c r="I130" s="477"/>
      <c r="L130" s="477"/>
    </row>
    <row r="131" spans="1:12">
      <c r="A131" s="477"/>
      <c r="C131" s="477"/>
      <c r="H131" s="477"/>
      <c r="I131" s="477"/>
      <c r="L131" s="477"/>
    </row>
    <row r="132" spans="1:12">
      <c r="A132" s="477"/>
      <c r="C132" s="477"/>
      <c r="H132" s="477"/>
      <c r="I132" s="477"/>
      <c r="L132" s="477"/>
    </row>
    <row r="133" spans="1:12">
      <c r="A133" s="477"/>
      <c r="C133" s="477"/>
      <c r="H133" s="477"/>
      <c r="I133" s="477"/>
      <c r="L133" s="477"/>
    </row>
    <row r="134" spans="1:12">
      <c r="A134" s="477"/>
      <c r="C134" s="477"/>
      <c r="H134" s="477"/>
      <c r="I134" s="477"/>
      <c r="L134" s="477"/>
    </row>
    <row r="135" spans="1:12">
      <c r="A135" s="477"/>
      <c r="C135" s="477"/>
      <c r="H135" s="477"/>
      <c r="I135" s="477"/>
      <c r="L135" s="477"/>
    </row>
    <row r="136" spans="1:12">
      <c r="A136" s="477"/>
      <c r="C136" s="477"/>
      <c r="H136" s="477"/>
      <c r="I136" s="477"/>
      <c r="L136" s="477"/>
    </row>
    <row r="137" spans="1:12">
      <c r="A137" s="477"/>
      <c r="C137" s="477"/>
      <c r="H137" s="477"/>
      <c r="I137" s="477"/>
      <c r="L137" s="477"/>
    </row>
    <row r="138" spans="1:12">
      <c r="A138" s="477"/>
      <c r="C138" s="477"/>
      <c r="H138" s="477"/>
      <c r="I138" s="477"/>
      <c r="L138" s="477"/>
    </row>
    <row r="139" spans="1:12">
      <c r="A139" s="477"/>
      <c r="C139" s="477"/>
      <c r="H139" s="477"/>
      <c r="I139" s="477"/>
      <c r="L139" s="477"/>
    </row>
    <row r="140" spans="1:12">
      <c r="A140" s="477"/>
      <c r="C140" s="477"/>
      <c r="H140" s="477"/>
      <c r="I140" s="477"/>
      <c r="L140" s="477"/>
    </row>
    <row r="141" spans="1:12">
      <c r="A141" s="477"/>
      <c r="C141" s="477"/>
      <c r="H141" s="477"/>
      <c r="I141" s="477"/>
      <c r="L141" s="477"/>
    </row>
    <row r="142" spans="1:12">
      <c r="A142" s="477"/>
      <c r="C142" s="477"/>
      <c r="H142" s="477"/>
      <c r="I142" s="477"/>
      <c r="L142" s="477"/>
    </row>
    <row r="143" spans="1:12">
      <c r="A143" s="477"/>
      <c r="C143" s="477"/>
      <c r="H143" s="477"/>
      <c r="I143" s="477"/>
      <c r="L143" s="477"/>
    </row>
    <row r="144" spans="1:12">
      <c r="A144" s="477"/>
      <c r="C144" s="477"/>
      <c r="H144" s="477"/>
      <c r="I144" s="477"/>
      <c r="L144" s="477"/>
    </row>
    <row r="145" spans="1:12">
      <c r="A145" s="477"/>
      <c r="C145" s="477"/>
      <c r="H145" s="477"/>
      <c r="I145" s="477"/>
      <c r="L145" s="477"/>
    </row>
    <row r="146" spans="1:12">
      <c r="A146" s="477"/>
      <c r="C146" s="477"/>
      <c r="H146" s="477"/>
      <c r="I146" s="477"/>
      <c r="L146" s="477"/>
    </row>
    <row r="147" spans="1:12">
      <c r="A147" s="477"/>
      <c r="C147" s="477"/>
      <c r="H147" s="477"/>
      <c r="I147" s="477"/>
      <c r="L147" s="477"/>
    </row>
    <row r="148" spans="1:12">
      <c r="A148" s="477"/>
      <c r="C148" s="477"/>
      <c r="H148" s="477"/>
      <c r="I148" s="477"/>
      <c r="L148" s="477"/>
    </row>
    <row r="149" spans="1:12">
      <c r="A149" s="477"/>
      <c r="C149" s="477"/>
      <c r="H149" s="477"/>
      <c r="I149" s="477"/>
      <c r="L149" s="477"/>
    </row>
    <row r="150" spans="1:12">
      <c r="A150" s="477"/>
      <c r="C150" s="477"/>
      <c r="H150" s="477"/>
      <c r="I150" s="477"/>
      <c r="L150" s="477"/>
    </row>
    <row r="151" spans="1:12">
      <c r="A151" s="477"/>
      <c r="C151" s="477"/>
      <c r="H151" s="477"/>
      <c r="I151" s="477"/>
      <c r="L151" s="477"/>
    </row>
    <row r="152" spans="1:12">
      <c r="A152" s="477"/>
      <c r="C152" s="477"/>
      <c r="H152" s="477"/>
      <c r="I152" s="477"/>
      <c r="L152" s="477"/>
    </row>
    <row r="153" spans="1:12">
      <c r="A153" s="477"/>
      <c r="C153" s="477"/>
      <c r="H153" s="477"/>
      <c r="I153" s="477"/>
      <c r="L153" s="477"/>
    </row>
    <row r="154" spans="1:12">
      <c r="A154" s="477"/>
      <c r="C154" s="477"/>
      <c r="H154" s="477"/>
      <c r="I154" s="477"/>
      <c r="L154" s="477"/>
    </row>
    <row r="155" spans="1:12">
      <c r="A155" s="477"/>
      <c r="C155" s="477"/>
      <c r="H155" s="477"/>
      <c r="I155" s="477"/>
      <c r="L155" s="477"/>
    </row>
    <row r="156" spans="1:12">
      <c r="A156" s="477"/>
      <c r="C156" s="477"/>
      <c r="H156" s="477"/>
      <c r="I156" s="477"/>
      <c r="L156" s="477"/>
    </row>
    <row r="157" spans="1:12">
      <c r="A157" s="477"/>
      <c r="C157" s="477"/>
      <c r="H157" s="477"/>
      <c r="I157" s="477"/>
      <c r="L157" s="477"/>
    </row>
    <row r="158" spans="1:12">
      <c r="A158" s="477"/>
      <c r="C158" s="477"/>
      <c r="H158" s="477"/>
      <c r="I158" s="477"/>
      <c r="L158" s="477"/>
    </row>
    <row r="159" spans="1:12">
      <c r="A159" s="477"/>
      <c r="C159" s="477"/>
      <c r="H159" s="477"/>
      <c r="I159" s="477"/>
      <c r="L159" s="477"/>
    </row>
    <row r="160" spans="1:12">
      <c r="A160" s="477"/>
      <c r="C160" s="477"/>
      <c r="H160" s="477"/>
      <c r="I160" s="477"/>
      <c r="L160" s="477"/>
    </row>
    <row r="161" spans="1:12">
      <c r="A161" s="477"/>
      <c r="C161" s="477"/>
      <c r="H161" s="477"/>
      <c r="I161" s="477"/>
      <c r="L161" s="477"/>
    </row>
    <row r="162" spans="1:12">
      <c r="A162" s="477"/>
      <c r="C162" s="477"/>
      <c r="H162" s="477"/>
      <c r="I162" s="477"/>
      <c r="L162" s="477"/>
    </row>
    <row r="163" spans="1:12">
      <c r="A163" s="477"/>
      <c r="C163" s="477"/>
      <c r="H163" s="477"/>
      <c r="I163" s="477"/>
      <c r="L163" s="477"/>
    </row>
    <row r="164" spans="1:12">
      <c r="A164" s="477"/>
      <c r="C164" s="477"/>
      <c r="H164" s="477"/>
      <c r="I164" s="477"/>
      <c r="L164" s="477"/>
    </row>
    <row r="165" spans="1:12">
      <c r="A165" s="477"/>
      <c r="C165" s="477"/>
      <c r="H165" s="477"/>
      <c r="I165" s="477"/>
      <c r="L165" s="477"/>
    </row>
    <row r="166" spans="1:12">
      <c r="A166" s="477"/>
      <c r="C166" s="477"/>
      <c r="H166" s="477"/>
      <c r="I166" s="477"/>
      <c r="L166" s="477"/>
    </row>
    <row r="167" spans="1:12">
      <c r="A167" s="477"/>
      <c r="C167" s="477"/>
      <c r="H167" s="477"/>
      <c r="I167" s="477"/>
      <c r="L167" s="477"/>
    </row>
    <row r="168" spans="1:12">
      <c r="A168" s="477"/>
      <c r="C168" s="477"/>
      <c r="H168" s="477"/>
      <c r="I168" s="477"/>
      <c r="L168" s="477"/>
    </row>
    <row r="169" spans="1:12">
      <c r="A169" s="477"/>
      <c r="C169" s="477"/>
      <c r="H169" s="477"/>
      <c r="I169" s="477"/>
      <c r="L169" s="477"/>
    </row>
    <row r="170" spans="1:12">
      <c r="A170" s="477"/>
      <c r="C170" s="477"/>
      <c r="H170" s="477"/>
      <c r="I170" s="477"/>
      <c r="L170" s="477"/>
    </row>
    <row r="171" spans="1:12">
      <c r="A171" s="477"/>
      <c r="C171" s="477"/>
      <c r="H171" s="477"/>
      <c r="I171" s="477"/>
      <c r="L171" s="477"/>
    </row>
    <row r="172" spans="1:12">
      <c r="A172" s="477"/>
      <c r="C172" s="477"/>
      <c r="H172" s="477"/>
      <c r="I172" s="477"/>
      <c r="L172" s="477"/>
    </row>
    <row r="173" spans="1:12">
      <c r="A173" s="477"/>
      <c r="C173" s="477"/>
      <c r="H173" s="477"/>
      <c r="I173" s="477"/>
      <c r="L173" s="477"/>
    </row>
    <row r="174" spans="1:12">
      <c r="A174" s="477"/>
      <c r="C174" s="477"/>
      <c r="H174" s="477"/>
      <c r="I174" s="477"/>
      <c r="L174" s="477"/>
    </row>
    <row r="175" spans="1:12">
      <c r="A175" s="477"/>
      <c r="C175" s="477"/>
      <c r="H175" s="477"/>
      <c r="I175" s="477"/>
      <c r="L175" s="477"/>
    </row>
    <row r="176" spans="1:12">
      <c r="A176" s="477"/>
      <c r="C176" s="477"/>
      <c r="H176" s="477"/>
      <c r="I176" s="477"/>
      <c r="L176" s="477"/>
    </row>
    <row r="177" spans="1:12">
      <c r="A177" s="477"/>
      <c r="C177" s="477"/>
      <c r="H177" s="477"/>
      <c r="I177" s="477"/>
      <c r="L177" s="477"/>
    </row>
    <row r="178" spans="1:12">
      <c r="A178" s="477"/>
      <c r="C178" s="477"/>
      <c r="H178" s="477"/>
      <c r="I178" s="477"/>
      <c r="L178" s="477"/>
    </row>
    <row r="179" spans="1:12">
      <c r="A179" s="477"/>
      <c r="C179" s="477"/>
      <c r="H179" s="477"/>
      <c r="I179" s="477"/>
      <c r="L179" s="477"/>
    </row>
    <row r="180" spans="1:12">
      <c r="A180" s="477"/>
      <c r="C180" s="477"/>
      <c r="H180" s="477"/>
      <c r="I180" s="477"/>
      <c r="L180" s="477"/>
    </row>
    <row r="181" spans="1:12">
      <c r="A181" s="477"/>
      <c r="C181" s="477"/>
      <c r="H181" s="477"/>
      <c r="I181" s="477"/>
      <c r="L181" s="477"/>
    </row>
    <row r="182" spans="1:12">
      <c r="A182" s="477"/>
      <c r="C182" s="477"/>
      <c r="H182" s="477"/>
      <c r="I182" s="477"/>
      <c r="L182" s="477"/>
    </row>
    <row r="183" spans="1:12">
      <c r="A183" s="477"/>
      <c r="C183" s="477"/>
      <c r="H183" s="477"/>
      <c r="I183" s="477"/>
      <c r="L183" s="477"/>
    </row>
    <row r="184" spans="1:12">
      <c r="A184" s="477"/>
      <c r="C184" s="477"/>
      <c r="H184" s="477"/>
      <c r="I184" s="477"/>
      <c r="L184" s="477"/>
    </row>
    <row r="185" spans="1:12">
      <c r="A185" s="477"/>
      <c r="C185" s="477"/>
      <c r="H185" s="477"/>
      <c r="I185" s="477"/>
      <c r="L185" s="477"/>
    </row>
    <row r="186" spans="1:12">
      <c r="A186" s="477"/>
      <c r="C186" s="477"/>
      <c r="H186" s="477"/>
      <c r="I186" s="477"/>
      <c r="L186" s="477"/>
    </row>
    <row r="187" spans="1:12">
      <c r="A187" s="477"/>
      <c r="C187" s="477"/>
      <c r="H187" s="477"/>
      <c r="I187" s="477"/>
      <c r="L187" s="477"/>
    </row>
    <row r="188" spans="1:12">
      <c r="A188" s="477"/>
      <c r="C188" s="477"/>
      <c r="H188" s="477"/>
      <c r="I188" s="477"/>
      <c r="L188" s="477"/>
    </row>
    <row r="189" spans="1:12">
      <c r="A189" s="477"/>
      <c r="C189" s="477"/>
      <c r="H189" s="477"/>
      <c r="I189" s="477"/>
      <c r="L189" s="477"/>
    </row>
    <row r="190" spans="1:12">
      <c r="A190" s="477"/>
      <c r="C190" s="477"/>
      <c r="H190" s="477"/>
      <c r="I190" s="477"/>
      <c r="L190" s="477"/>
    </row>
    <row r="191" spans="1:12">
      <c r="A191" s="477"/>
      <c r="C191" s="477"/>
      <c r="H191" s="477"/>
      <c r="I191" s="477"/>
      <c r="L191" s="477"/>
    </row>
    <row r="192" spans="1:12">
      <c r="A192" s="477"/>
      <c r="C192" s="477"/>
      <c r="H192" s="477"/>
      <c r="I192" s="477"/>
      <c r="L192" s="477"/>
    </row>
    <row r="193" spans="1:12">
      <c r="A193" s="477"/>
      <c r="C193" s="477"/>
      <c r="H193" s="477"/>
      <c r="I193" s="477"/>
      <c r="L193" s="477"/>
    </row>
    <row r="194" spans="1:12">
      <c r="A194" s="477"/>
      <c r="C194" s="477"/>
      <c r="H194" s="477"/>
      <c r="I194" s="477"/>
      <c r="L194" s="477"/>
    </row>
    <row r="195" spans="1:12">
      <c r="A195" s="477"/>
      <c r="C195" s="477"/>
      <c r="H195" s="477"/>
      <c r="I195" s="477"/>
      <c r="L195" s="477"/>
    </row>
    <row r="196" spans="1:12">
      <c r="A196" s="477"/>
      <c r="C196" s="477"/>
      <c r="H196" s="477"/>
      <c r="I196" s="477"/>
      <c r="L196" s="477"/>
    </row>
    <row r="197" spans="1:12">
      <c r="A197" s="477"/>
      <c r="C197" s="477"/>
      <c r="H197" s="477"/>
      <c r="I197" s="477"/>
      <c r="L197" s="477"/>
    </row>
    <row r="198" spans="1:12">
      <c r="A198" s="477"/>
      <c r="C198" s="477"/>
      <c r="H198" s="477"/>
      <c r="I198" s="477"/>
      <c r="L198" s="477"/>
    </row>
    <row r="199" spans="1:12">
      <c r="A199" s="477"/>
      <c r="C199" s="477"/>
      <c r="H199" s="477"/>
      <c r="I199" s="477"/>
      <c r="L199" s="477"/>
    </row>
    <row r="200" spans="1:12">
      <c r="A200" s="477"/>
      <c r="C200" s="477"/>
      <c r="H200" s="477"/>
      <c r="I200" s="477"/>
      <c r="L200" s="477"/>
    </row>
    <row r="201" spans="1:12">
      <c r="A201" s="477"/>
      <c r="C201" s="477"/>
      <c r="H201" s="477"/>
      <c r="I201" s="477"/>
      <c r="L201" s="477"/>
    </row>
    <row r="202" spans="1:12">
      <c r="A202" s="477"/>
      <c r="C202" s="477"/>
      <c r="H202" s="477"/>
      <c r="I202" s="477"/>
      <c r="L202" s="477"/>
    </row>
    <row r="203" spans="1:12">
      <c r="A203" s="477"/>
      <c r="C203" s="477"/>
      <c r="H203" s="477"/>
      <c r="I203" s="477"/>
      <c r="L203" s="477"/>
    </row>
    <row r="204" spans="1:12">
      <c r="A204" s="477"/>
      <c r="C204" s="477"/>
      <c r="H204" s="477"/>
      <c r="I204" s="477"/>
      <c r="L204" s="477"/>
    </row>
    <row r="205" spans="1:12">
      <c r="A205" s="477"/>
      <c r="C205" s="477"/>
      <c r="H205" s="477"/>
      <c r="I205" s="477"/>
      <c r="L205" s="477"/>
    </row>
    <row r="206" spans="1:12">
      <c r="A206" s="477"/>
      <c r="C206" s="477"/>
      <c r="H206" s="477"/>
      <c r="I206" s="477"/>
      <c r="L206" s="477"/>
    </row>
    <row r="207" spans="1:12">
      <c r="A207" s="477"/>
      <c r="C207" s="477"/>
      <c r="H207" s="477"/>
      <c r="I207" s="477"/>
      <c r="L207" s="477"/>
    </row>
    <row r="208" spans="1:12">
      <c r="A208" s="477"/>
      <c r="C208" s="477"/>
      <c r="H208" s="477"/>
      <c r="I208" s="477"/>
      <c r="L208" s="477"/>
    </row>
    <row r="209" spans="1:12">
      <c r="A209" s="477"/>
      <c r="C209" s="477"/>
      <c r="H209" s="477"/>
      <c r="I209" s="477"/>
      <c r="L209" s="477"/>
    </row>
    <row r="210" spans="1:12">
      <c r="A210" s="477"/>
      <c r="C210" s="477"/>
      <c r="H210" s="477"/>
      <c r="I210" s="477"/>
      <c r="L210" s="477"/>
    </row>
    <row r="211" spans="1:12">
      <c r="A211" s="477"/>
      <c r="C211" s="477"/>
      <c r="H211" s="477"/>
      <c r="I211" s="477"/>
      <c r="L211" s="477"/>
    </row>
    <row r="212" spans="1:12">
      <c r="A212" s="477"/>
      <c r="C212" s="477"/>
      <c r="H212" s="477"/>
      <c r="I212" s="477"/>
      <c r="L212" s="477"/>
    </row>
    <row r="213" spans="1:12">
      <c r="A213" s="477"/>
      <c r="C213" s="477"/>
      <c r="H213" s="477"/>
      <c r="I213" s="477"/>
      <c r="L213" s="477"/>
    </row>
    <row r="214" spans="1:12">
      <c r="A214" s="477"/>
      <c r="C214" s="477"/>
      <c r="H214" s="477"/>
      <c r="I214" s="477"/>
      <c r="L214" s="477"/>
    </row>
    <row r="215" spans="1:12">
      <c r="A215" s="477"/>
      <c r="C215" s="477"/>
      <c r="H215" s="477"/>
      <c r="I215" s="477"/>
      <c r="L215" s="477"/>
    </row>
    <row r="216" spans="1:12">
      <c r="A216" s="477"/>
      <c r="C216" s="477"/>
      <c r="H216" s="477"/>
      <c r="I216" s="477"/>
      <c r="L216" s="477"/>
    </row>
    <row r="217" spans="1:12">
      <c r="A217" s="477"/>
      <c r="C217" s="477"/>
      <c r="H217" s="477"/>
      <c r="I217" s="477"/>
      <c r="L217" s="477"/>
    </row>
    <row r="218" spans="1:12">
      <c r="A218" s="477"/>
      <c r="C218" s="477"/>
      <c r="H218" s="477"/>
      <c r="I218" s="477"/>
      <c r="L218" s="477"/>
    </row>
    <row r="219" spans="1:12">
      <c r="A219" s="477"/>
      <c r="C219" s="477"/>
      <c r="H219" s="477"/>
      <c r="I219" s="477"/>
      <c r="L219" s="477"/>
    </row>
    <row r="220" spans="1:12">
      <c r="A220" s="477"/>
      <c r="C220" s="477"/>
      <c r="H220" s="477"/>
      <c r="I220" s="477"/>
      <c r="L220" s="477"/>
    </row>
    <row r="221" spans="1:12">
      <c r="A221" s="477"/>
      <c r="C221" s="477"/>
      <c r="H221" s="477"/>
      <c r="I221" s="477"/>
      <c r="L221" s="477"/>
    </row>
    <row r="222" spans="1:12">
      <c r="A222" s="477"/>
      <c r="C222" s="477"/>
      <c r="H222" s="477"/>
      <c r="I222" s="477"/>
      <c r="L222" s="477"/>
    </row>
    <row r="223" spans="1:12">
      <c r="A223" s="477"/>
      <c r="C223" s="477"/>
      <c r="H223" s="477"/>
      <c r="I223" s="477"/>
      <c r="L223" s="477"/>
    </row>
    <row r="224" spans="1:12">
      <c r="A224" s="477"/>
      <c r="C224" s="477"/>
      <c r="H224" s="477"/>
      <c r="I224" s="477"/>
      <c r="L224" s="477"/>
    </row>
    <row r="225" spans="1:12">
      <c r="A225" s="477"/>
      <c r="C225" s="477"/>
      <c r="H225" s="477"/>
      <c r="I225" s="477"/>
      <c r="L225" s="477"/>
    </row>
    <row r="226" spans="1:12">
      <c r="A226" s="477"/>
      <c r="C226" s="477"/>
      <c r="H226" s="477"/>
      <c r="I226" s="477"/>
      <c r="L226" s="477"/>
    </row>
    <row r="227" spans="1:12">
      <c r="A227" s="477"/>
      <c r="C227" s="477"/>
      <c r="H227" s="477"/>
      <c r="I227" s="477"/>
      <c r="L227" s="477"/>
    </row>
    <row r="228" spans="1:12">
      <c r="A228" s="477"/>
      <c r="C228" s="477"/>
      <c r="H228" s="477"/>
      <c r="I228" s="477"/>
      <c r="L228" s="477"/>
    </row>
    <row r="229" spans="1:12">
      <c r="A229" s="477"/>
      <c r="C229" s="477"/>
      <c r="H229" s="477"/>
      <c r="I229" s="477"/>
      <c r="L229" s="477"/>
    </row>
    <row r="230" spans="1:12">
      <c r="A230" s="477"/>
      <c r="C230" s="477"/>
      <c r="H230" s="477"/>
      <c r="I230" s="477"/>
      <c r="L230" s="477"/>
    </row>
    <row r="231" spans="1:12">
      <c r="A231" s="477"/>
      <c r="C231" s="477"/>
      <c r="H231" s="477"/>
      <c r="I231" s="477"/>
      <c r="L231" s="477"/>
    </row>
    <row r="232" spans="1:12">
      <c r="A232" s="477"/>
      <c r="C232" s="477"/>
      <c r="H232" s="477"/>
      <c r="I232" s="477"/>
      <c r="L232" s="477"/>
    </row>
    <row r="233" spans="1:12">
      <c r="A233" s="477"/>
      <c r="C233" s="477"/>
      <c r="H233" s="477"/>
      <c r="I233" s="477"/>
      <c r="L233" s="477"/>
    </row>
    <row r="234" spans="1:12">
      <c r="A234" s="477"/>
      <c r="C234" s="477"/>
      <c r="H234" s="477"/>
      <c r="I234" s="477"/>
      <c r="L234" s="477"/>
    </row>
    <row r="235" spans="1:12">
      <c r="A235" s="477"/>
      <c r="C235" s="477"/>
      <c r="H235" s="477"/>
      <c r="I235" s="477"/>
      <c r="L235" s="477"/>
    </row>
    <row r="236" spans="1:12">
      <c r="A236" s="477"/>
      <c r="C236" s="477"/>
      <c r="H236" s="477"/>
      <c r="I236" s="477"/>
      <c r="L236" s="477"/>
    </row>
    <row r="237" spans="1:12">
      <c r="A237" s="477"/>
      <c r="C237" s="477"/>
      <c r="H237" s="477"/>
      <c r="I237" s="477"/>
      <c r="L237" s="477"/>
    </row>
    <row r="238" spans="1:12">
      <c r="A238" s="477"/>
      <c r="C238" s="477"/>
      <c r="H238" s="477"/>
      <c r="I238" s="477"/>
      <c r="L238" s="477"/>
    </row>
    <row r="239" spans="1:12">
      <c r="A239" s="477"/>
      <c r="C239" s="477"/>
      <c r="H239" s="477"/>
      <c r="I239" s="477"/>
      <c r="L239" s="477"/>
    </row>
    <row r="240" spans="1:12">
      <c r="A240" s="477"/>
      <c r="C240" s="477"/>
      <c r="H240" s="477"/>
      <c r="I240" s="477"/>
      <c r="L240" s="477"/>
    </row>
    <row r="241" spans="1:12">
      <c r="A241" s="477"/>
      <c r="C241" s="477"/>
      <c r="H241" s="477"/>
      <c r="I241" s="477"/>
      <c r="L241" s="477"/>
    </row>
    <row r="242" spans="1:12">
      <c r="A242" s="477"/>
      <c r="C242" s="477"/>
      <c r="H242" s="477"/>
      <c r="I242" s="477"/>
      <c r="L242" s="477"/>
    </row>
    <row r="243" spans="1:12">
      <c r="A243" s="477"/>
      <c r="C243" s="477"/>
      <c r="H243" s="477"/>
      <c r="I243" s="477"/>
      <c r="L243" s="477"/>
    </row>
    <row r="244" spans="1:12">
      <c r="A244" s="477"/>
      <c r="C244" s="477"/>
      <c r="H244" s="477"/>
      <c r="I244" s="477"/>
      <c r="L244" s="477"/>
    </row>
    <row r="245" spans="1:12">
      <c r="A245" s="477"/>
      <c r="C245" s="477"/>
      <c r="H245" s="477"/>
      <c r="I245" s="477"/>
      <c r="L245" s="477"/>
    </row>
    <row r="246" spans="1:12">
      <c r="A246" s="477"/>
      <c r="C246" s="477"/>
      <c r="H246" s="477"/>
      <c r="I246" s="477"/>
      <c r="L246" s="477"/>
    </row>
    <row r="247" spans="1:12">
      <c r="A247" s="477"/>
      <c r="C247" s="477"/>
      <c r="H247" s="477"/>
      <c r="I247" s="477"/>
      <c r="L247" s="477"/>
    </row>
    <row r="248" spans="1:12">
      <c r="A248" s="477"/>
      <c r="C248" s="477"/>
      <c r="H248" s="477"/>
      <c r="I248" s="477"/>
      <c r="L248" s="477"/>
    </row>
    <row r="249" spans="1:12">
      <c r="A249" s="477"/>
      <c r="C249" s="477"/>
      <c r="H249" s="477"/>
      <c r="I249" s="477"/>
      <c r="L249" s="477"/>
    </row>
    <row r="250" spans="1:12">
      <c r="A250" s="477"/>
      <c r="C250" s="477"/>
      <c r="H250" s="477"/>
      <c r="I250" s="477"/>
      <c r="L250" s="477"/>
    </row>
    <row r="251" spans="1:12">
      <c r="A251" s="477"/>
      <c r="C251" s="477"/>
      <c r="H251" s="477"/>
      <c r="I251" s="477"/>
      <c r="L251" s="477"/>
    </row>
    <row r="252" spans="1:12">
      <c r="A252" s="477"/>
      <c r="C252" s="477"/>
      <c r="H252" s="477"/>
      <c r="I252" s="477"/>
      <c r="L252" s="477"/>
    </row>
    <row r="253" spans="1:12">
      <c r="A253" s="477"/>
      <c r="C253" s="477"/>
      <c r="H253" s="477"/>
      <c r="I253" s="477"/>
      <c r="L253" s="477"/>
    </row>
    <row r="254" spans="1:12">
      <c r="A254" s="477"/>
      <c r="C254" s="477"/>
      <c r="H254" s="477"/>
      <c r="I254" s="477"/>
      <c r="L254" s="477"/>
    </row>
    <row r="255" spans="1:12">
      <c r="A255" s="477"/>
      <c r="C255" s="477"/>
      <c r="H255" s="477"/>
      <c r="I255" s="477"/>
      <c r="L255" s="477"/>
    </row>
    <row r="256" spans="1:12">
      <c r="A256" s="477"/>
      <c r="C256" s="477"/>
      <c r="H256" s="477"/>
      <c r="I256" s="477"/>
      <c r="L256" s="477"/>
    </row>
    <row r="257" spans="1:12">
      <c r="A257" s="477"/>
      <c r="C257" s="477"/>
      <c r="H257" s="477"/>
      <c r="I257" s="477"/>
      <c r="L257" s="477"/>
    </row>
    <row r="258" spans="1:12">
      <c r="A258" s="477"/>
      <c r="C258" s="477"/>
      <c r="H258" s="477"/>
      <c r="I258" s="477"/>
      <c r="L258" s="477"/>
    </row>
    <row r="259" spans="1:12">
      <c r="A259" s="477"/>
      <c r="C259" s="477"/>
      <c r="H259" s="477"/>
      <c r="I259" s="477"/>
      <c r="L259" s="477"/>
    </row>
    <row r="260" spans="1:12">
      <c r="A260" s="477"/>
      <c r="C260" s="477"/>
      <c r="H260" s="477"/>
      <c r="I260" s="477"/>
      <c r="L260" s="477"/>
    </row>
    <row r="261" spans="1:12">
      <c r="A261" s="477"/>
      <c r="C261" s="477"/>
      <c r="H261" s="477"/>
      <c r="I261" s="477"/>
      <c r="L261" s="477"/>
    </row>
    <row r="262" spans="1:12">
      <c r="A262" s="477"/>
      <c r="C262" s="477"/>
      <c r="H262" s="477"/>
      <c r="I262" s="477"/>
      <c r="L262" s="477"/>
    </row>
    <row r="263" spans="1:12">
      <c r="A263" s="477"/>
      <c r="C263" s="477"/>
      <c r="H263" s="477"/>
      <c r="I263" s="477"/>
      <c r="L263" s="477"/>
    </row>
    <row r="264" spans="1:12">
      <c r="A264" s="477"/>
      <c r="C264" s="477"/>
      <c r="H264" s="477"/>
      <c r="I264" s="477"/>
      <c r="L264" s="477"/>
    </row>
    <row r="265" spans="1:12">
      <c r="A265" s="477"/>
      <c r="C265" s="477"/>
      <c r="H265" s="477"/>
      <c r="I265" s="477"/>
      <c r="L265" s="477"/>
    </row>
    <row r="266" spans="1:12">
      <c r="A266" s="477"/>
      <c r="C266" s="477"/>
      <c r="H266" s="477"/>
      <c r="I266" s="477"/>
      <c r="L266" s="477"/>
    </row>
    <row r="267" spans="1:12">
      <c r="A267" s="477"/>
      <c r="C267" s="477"/>
      <c r="H267" s="477"/>
      <c r="I267" s="477"/>
      <c r="L267" s="477"/>
    </row>
    <row r="268" spans="1:12">
      <c r="A268" s="477"/>
      <c r="C268" s="477"/>
      <c r="H268" s="477"/>
      <c r="I268" s="477"/>
      <c r="L268" s="477"/>
    </row>
    <row r="269" spans="1:12">
      <c r="A269" s="477"/>
      <c r="C269" s="477"/>
      <c r="H269" s="477"/>
      <c r="I269" s="477"/>
      <c r="L269" s="477"/>
    </row>
    <row r="270" spans="1:12">
      <c r="A270" s="477"/>
      <c r="C270" s="477"/>
      <c r="H270" s="477"/>
      <c r="I270" s="477"/>
      <c r="L270" s="477"/>
    </row>
    <row r="271" spans="1:12">
      <c r="A271" s="477"/>
      <c r="C271" s="477"/>
      <c r="H271" s="477"/>
      <c r="I271" s="477"/>
      <c r="L271" s="477"/>
    </row>
    <row r="272" spans="1:12">
      <c r="A272" s="477"/>
      <c r="C272" s="477"/>
      <c r="H272" s="477"/>
      <c r="I272" s="477"/>
      <c r="L272" s="477"/>
    </row>
    <row r="273" spans="1:12">
      <c r="A273" s="477"/>
      <c r="C273" s="477"/>
      <c r="H273" s="477"/>
      <c r="I273" s="477"/>
      <c r="L273" s="477"/>
    </row>
    <row r="274" spans="1:12">
      <c r="A274" s="477"/>
      <c r="C274" s="477"/>
      <c r="H274" s="477"/>
      <c r="I274" s="477"/>
      <c r="L274" s="477"/>
    </row>
    <row r="275" spans="1:12">
      <c r="A275" s="477"/>
      <c r="C275" s="477"/>
      <c r="H275" s="477"/>
      <c r="I275" s="477"/>
      <c r="L275" s="477"/>
    </row>
    <row r="276" spans="1:12">
      <c r="A276" s="477"/>
      <c r="C276" s="477"/>
      <c r="H276" s="477"/>
      <c r="I276" s="477"/>
      <c r="L276" s="477"/>
    </row>
    <row r="277" spans="1:12">
      <c r="A277" s="477"/>
      <c r="C277" s="477"/>
      <c r="H277" s="477"/>
      <c r="I277" s="477"/>
      <c r="L277" s="477"/>
    </row>
    <row r="278" spans="1:12">
      <c r="A278" s="477"/>
      <c r="C278" s="477"/>
      <c r="H278" s="477"/>
      <c r="I278" s="477"/>
      <c r="L278" s="477"/>
    </row>
    <row r="279" spans="1:12">
      <c r="A279" s="477"/>
      <c r="C279" s="477"/>
      <c r="H279" s="477"/>
      <c r="I279" s="477"/>
      <c r="L279" s="477"/>
    </row>
    <row r="280" spans="1:12">
      <c r="A280" s="477"/>
      <c r="C280" s="477"/>
      <c r="H280" s="477"/>
      <c r="I280" s="477"/>
      <c r="L280" s="477"/>
    </row>
    <row r="281" spans="1:12">
      <c r="A281" s="477"/>
      <c r="C281" s="477"/>
      <c r="H281" s="477"/>
      <c r="I281" s="477"/>
      <c r="L281" s="477"/>
    </row>
    <row r="282" spans="1:12">
      <c r="A282" s="477"/>
      <c r="C282" s="477"/>
      <c r="H282" s="477"/>
      <c r="I282" s="477"/>
      <c r="L282" s="477"/>
    </row>
    <row r="283" spans="1:12">
      <c r="A283" s="477"/>
      <c r="C283" s="477"/>
      <c r="H283" s="477"/>
      <c r="I283" s="477"/>
      <c r="L283" s="477"/>
    </row>
    <row r="284" spans="1:12">
      <c r="A284" s="477"/>
      <c r="C284" s="477"/>
      <c r="H284" s="477"/>
      <c r="I284" s="477"/>
      <c r="L284" s="477"/>
    </row>
    <row r="285" spans="1:12">
      <c r="A285" s="477"/>
      <c r="C285" s="477"/>
      <c r="H285" s="477"/>
      <c r="I285" s="477"/>
      <c r="L285" s="477"/>
    </row>
    <row r="286" spans="1:12">
      <c r="A286" s="477"/>
      <c r="C286" s="477"/>
      <c r="H286" s="477"/>
      <c r="I286" s="477"/>
      <c r="L286" s="477"/>
    </row>
    <row r="287" spans="1:12">
      <c r="A287" s="477"/>
      <c r="C287" s="477"/>
      <c r="H287" s="477"/>
      <c r="I287" s="477"/>
      <c r="L287" s="477"/>
    </row>
    <row r="288" spans="1:12">
      <c r="A288" s="477"/>
      <c r="C288" s="477"/>
      <c r="H288" s="477"/>
      <c r="I288" s="477"/>
      <c r="L288" s="477"/>
    </row>
    <row r="289" spans="1:12">
      <c r="A289" s="477"/>
      <c r="C289" s="477"/>
      <c r="H289" s="477"/>
      <c r="I289" s="477"/>
      <c r="L289" s="477"/>
    </row>
    <row r="290" spans="1:12">
      <c r="A290" s="477"/>
      <c r="C290" s="477"/>
      <c r="H290" s="477"/>
      <c r="I290" s="477"/>
      <c r="L290" s="477"/>
    </row>
    <row r="291" spans="1:12">
      <c r="A291" s="477"/>
      <c r="C291" s="477"/>
      <c r="H291" s="477"/>
      <c r="I291" s="477"/>
      <c r="L291" s="477"/>
    </row>
    <row r="292" spans="1:12">
      <c r="A292" s="477"/>
      <c r="C292" s="477"/>
      <c r="H292" s="477"/>
      <c r="I292" s="477"/>
      <c r="L292" s="477"/>
    </row>
    <row r="293" spans="1:12">
      <c r="A293" s="477"/>
      <c r="C293" s="477"/>
      <c r="H293" s="477"/>
      <c r="I293" s="477"/>
      <c r="L293" s="477"/>
    </row>
    <row r="294" spans="1:12">
      <c r="A294" s="477"/>
      <c r="C294" s="477"/>
      <c r="H294" s="477"/>
      <c r="I294" s="477"/>
      <c r="L294" s="477"/>
    </row>
    <row r="295" spans="1:12">
      <c r="A295" s="477"/>
      <c r="C295" s="477"/>
      <c r="H295" s="477"/>
      <c r="I295" s="477"/>
      <c r="L295" s="477"/>
    </row>
    <row r="296" spans="1:12">
      <c r="A296" s="477"/>
      <c r="C296" s="477"/>
      <c r="H296" s="477"/>
      <c r="I296" s="477"/>
      <c r="L296" s="477"/>
    </row>
    <row r="297" spans="1:12">
      <c r="A297" s="477"/>
      <c r="C297" s="477"/>
      <c r="H297" s="477"/>
      <c r="I297" s="477"/>
      <c r="L297" s="477"/>
    </row>
    <row r="298" spans="1:12">
      <c r="A298" s="477"/>
      <c r="C298" s="477"/>
      <c r="H298" s="477"/>
      <c r="I298" s="477"/>
      <c r="L298" s="477"/>
    </row>
    <row r="299" spans="1:12">
      <c r="A299" s="477"/>
      <c r="C299" s="477"/>
      <c r="H299" s="477"/>
      <c r="I299" s="477"/>
      <c r="L299" s="477"/>
    </row>
    <row r="300" spans="1:12">
      <c r="A300" s="477"/>
      <c r="C300" s="477"/>
      <c r="H300" s="477"/>
      <c r="I300" s="477"/>
      <c r="L300" s="477"/>
    </row>
    <row r="301" spans="1:12">
      <c r="A301" s="477"/>
      <c r="C301" s="477"/>
      <c r="H301" s="477"/>
      <c r="I301" s="477"/>
      <c r="L301" s="477"/>
    </row>
    <row r="302" spans="1:12">
      <c r="A302" s="477"/>
      <c r="C302" s="477"/>
      <c r="H302" s="477"/>
      <c r="I302" s="477"/>
      <c r="L302" s="477"/>
    </row>
    <row r="303" spans="1:12">
      <c r="A303" s="477"/>
      <c r="C303" s="477"/>
      <c r="H303" s="477"/>
      <c r="I303" s="477"/>
      <c r="L303" s="477"/>
    </row>
    <row r="304" spans="1:12">
      <c r="A304" s="477"/>
      <c r="C304" s="477"/>
      <c r="H304" s="477"/>
      <c r="I304" s="477"/>
      <c r="L304" s="477"/>
    </row>
    <row r="305" spans="1:12">
      <c r="A305" s="477"/>
      <c r="C305" s="477"/>
      <c r="H305" s="477"/>
      <c r="I305" s="477"/>
      <c r="L305" s="477"/>
    </row>
    <row r="306" spans="1:12">
      <c r="A306" s="477"/>
      <c r="C306" s="477"/>
      <c r="H306" s="477"/>
      <c r="I306" s="477"/>
      <c r="L306" s="477"/>
    </row>
    <row r="307" spans="1:12">
      <c r="A307" s="477"/>
      <c r="C307" s="477"/>
      <c r="H307" s="477"/>
      <c r="I307" s="477"/>
      <c r="L307" s="477"/>
    </row>
    <row r="308" spans="1:12">
      <c r="A308" s="477"/>
      <c r="C308" s="477"/>
      <c r="H308" s="477"/>
      <c r="I308" s="477"/>
      <c r="L308" s="477"/>
    </row>
    <row r="309" spans="1:12">
      <c r="A309" s="477"/>
      <c r="C309" s="477"/>
      <c r="H309" s="477"/>
      <c r="I309" s="477"/>
      <c r="L309" s="477"/>
    </row>
    <row r="310" spans="1:12">
      <c r="A310" s="477"/>
      <c r="C310" s="477"/>
      <c r="H310" s="477"/>
      <c r="I310" s="477"/>
      <c r="L310" s="477"/>
    </row>
    <row r="311" spans="1:12">
      <c r="A311" s="477"/>
      <c r="C311" s="477"/>
      <c r="H311" s="477"/>
      <c r="I311" s="477"/>
      <c r="L311" s="477"/>
    </row>
    <row r="312" spans="1:12">
      <c r="A312" s="477"/>
      <c r="C312" s="477"/>
      <c r="H312" s="477"/>
      <c r="I312" s="477"/>
      <c r="L312" s="477"/>
    </row>
    <row r="313" spans="1:12">
      <c r="A313" s="477"/>
      <c r="C313" s="477"/>
      <c r="H313" s="477"/>
      <c r="I313" s="477"/>
      <c r="L313" s="477"/>
    </row>
    <row r="314" spans="1:12">
      <c r="A314" s="477"/>
      <c r="C314" s="477"/>
      <c r="H314" s="477"/>
      <c r="I314" s="477"/>
      <c r="L314" s="477"/>
    </row>
    <row r="315" spans="1:12">
      <c r="A315" s="477"/>
      <c r="C315" s="477"/>
      <c r="H315" s="477"/>
      <c r="I315" s="477"/>
      <c r="L315" s="477"/>
    </row>
    <row r="316" spans="1:12">
      <c r="A316" s="477"/>
      <c r="C316" s="477"/>
      <c r="H316" s="477"/>
      <c r="I316" s="477"/>
      <c r="L316" s="477"/>
    </row>
    <row r="317" spans="1:12">
      <c r="A317" s="477"/>
      <c r="C317" s="477"/>
      <c r="H317" s="477"/>
      <c r="I317" s="477"/>
      <c r="L317" s="477"/>
    </row>
    <row r="318" spans="1:12">
      <c r="A318" s="477"/>
      <c r="C318" s="477"/>
      <c r="H318" s="477"/>
      <c r="I318" s="477"/>
      <c r="L318" s="477"/>
    </row>
    <row r="319" spans="1:12">
      <c r="A319" s="477"/>
      <c r="C319" s="477"/>
      <c r="H319" s="477"/>
      <c r="I319" s="477"/>
      <c r="L319" s="477"/>
    </row>
    <row r="320" spans="1:12">
      <c r="A320" s="477"/>
      <c r="C320" s="477"/>
      <c r="H320" s="477"/>
      <c r="I320" s="477"/>
      <c r="L320" s="477"/>
    </row>
    <row r="321" spans="1:12">
      <c r="A321" s="477"/>
      <c r="C321" s="477"/>
      <c r="H321" s="477"/>
      <c r="I321" s="477"/>
      <c r="L321" s="477"/>
    </row>
    <row r="322" spans="1:12">
      <c r="A322" s="477"/>
      <c r="C322" s="477"/>
      <c r="H322" s="477"/>
      <c r="I322" s="477"/>
      <c r="L322" s="477"/>
    </row>
    <row r="323" spans="1:12">
      <c r="A323" s="477"/>
      <c r="C323" s="477"/>
      <c r="H323" s="477"/>
      <c r="I323" s="477"/>
      <c r="L323" s="477"/>
    </row>
    <row r="324" spans="1:12">
      <c r="A324" s="477"/>
      <c r="C324" s="477"/>
      <c r="H324" s="477"/>
      <c r="I324" s="477"/>
      <c r="L324" s="477"/>
    </row>
    <row r="325" spans="1:12">
      <c r="A325" s="477"/>
      <c r="C325" s="477"/>
      <c r="H325" s="477"/>
      <c r="I325" s="477"/>
      <c r="L325" s="477"/>
    </row>
    <row r="326" spans="1:12">
      <c r="A326" s="477"/>
      <c r="C326" s="477"/>
      <c r="H326" s="477"/>
      <c r="I326" s="477"/>
      <c r="L326" s="477"/>
    </row>
    <row r="327" spans="1:12">
      <c r="A327" s="477"/>
      <c r="C327" s="477"/>
      <c r="H327" s="477"/>
      <c r="I327" s="477"/>
      <c r="L327" s="477"/>
    </row>
    <row r="328" spans="1:12">
      <c r="A328" s="477"/>
      <c r="C328" s="477"/>
      <c r="H328" s="477"/>
      <c r="I328" s="477"/>
      <c r="L328" s="477"/>
    </row>
    <row r="329" spans="1:12">
      <c r="A329" s="477"/>
      <c r="C329" s="477"/>
      <c r="H329" s="477"/>
      <c r="I329" s="477"/>
      <c r="L329" s="477"/>
    </row>
    <row r="330" spans="1:12">
      <c r="A330" s="477"/>
      <c r="C330" s="477"/>
      <c r="H330" s="477"/>
      <c r="I330" s="477"/>
      <c r="L330" s="477"/>
    </row>
    <row r="331" spans="1:12">
      <c r="A331" s="477"/>
      <c r="C331" s="477"/>
      <c r="H331" s="477"/>
      <c r="I331" s="477"/>
      <c r="L331" s="477"/>
    </row>
    <row r="332" spans="1:12">
      <c r="A332" s="477"/>
      <c r="C332" s="477"/>
      <c r="H332" s="477"/>
      <c r="I332" s="477"/>
      <c r="L332" s="477"/>
    </row>
    <row r="333" spans="1:12">
      <c r="A333" s="477"/>
      <c r="C333" s="477"/>
      <c r="H333" s="477"/>
      <c r="I333" s="477"/>
      <c r="L333" s="477"/>
    </row>
    <row r="334" spans="1:12">
      <c r="A334" s="477"/>
      <c r="C334" s="477"/>
      <c r="H334" s="477"/>
      <c r="I334" s="477"/>
      <c r="L334" s="477"/>
    </row>
    <row r="335" spans="1:12">
      <c r="A335" s="477"/>
      <c r="C335" s="477"/>
      <c r="H335" s="477"/>
      <c r="I335" s="477"/>
      <c r="L335" s="477"/>
    </row>
    <row r="336" spans="1:12">
      <c r="A336" s="477"/>
      <c r="C336" s="477"/>
      <c r="H336" s="477"/>
      <c r="I336" s="477"/>
      <c r="L336" s="477"/>
    </row>
    <row r="337" spans="1:12">
      <c r="A337" s="477"/>
      <c r="C337" s="477"/>
      <c r="H337" s="477"/>
      <c r="I337" s="477"/>
      <c r="L337" s="477"/>
    </row>
    <row r="338" spans="1:12">
      <c r="A338" s="477"/>
      <c r="C338" s="477"/>
      <c r="H338" s="477"/>
      <c r="I338" s="477"/>
      <c r="L338" s="477"/>
    </row>
    <row r="339" spans="1:12">
      <c r="A339" s="477"/>
      <c r="C339" s="477"/>
      <c r="H339" s="477"/>
      <c r="I339" s="477"/>
      <c r="L339" s="477"/>
    </row>
    <row r="340" spans="1:12">
      <c r="A340" s="477"/>
      <c r="C340" s="477"/>
      <c r="H340" s="477"/>
      <c r="I340" s="477"/>
      <c r="L340" s="477"/>
    </row>
    <row r="341" spans="1:12">
      <c r="A341" s="477"/>
      <c r="C341" s="477"/>
      <c r="H341" s="477"/>
      <c r="I341" s="477"/>
      <c r="L341" s="477"/>
    </row>
    <row r="342" spans="1:12">
      <c r="A342" s="477"/>
      <c r="C342" s="477"/>
      <c r="H342" s="477"/>
      <c r="I342" s="477"/>
      <c r="L342" s="477"/>
    </row>
    <row r="343" spans="1:12">
      <c r="A343" s="477"/>
      <c r="C343" s="477"/>
      <c r="H343" s="477"/>
      <c r="I343" s="477"/>
      <c r="L343" s="477"/>
    </row>
    <row r="344" spans="1:12">
      <c r="A344" s="477"/>
      <c r="C344" s="477"/>
      <c r="H344" s="477"/>
      <c r="I344" s="477"/>
      <c r="L344" s="477"/>
    </row>
    <row r="345" spans="1:12">
      <c r="A345" s="477"/>
      <c r="C345" s="477"/>
      <c r="H345" s="477"/>
      <c r="I345" s="477"/>
      <c r="L345" s="477"/>
    </row>
    <row r="346" spans="1:12">
      <c r="A346" s="477"/>
      <c r="C346" s="477"/>
      <c r="H346" s="477"/>
      <c r="I346" s="477"/>
      <c r="L346" s="477"/>
    </row>
    <row r="349" spans="1:12">
      <c r="A349" s="477"/>
      <c r="C349" s="477"/>
      <c r="H349" s="477"/>
      <c r="I349" s="477"/>
      <c r="L349" s="477"/>
    </row>
    <row r="350" spans="1:12">
      <c r="A350" s="477"/>
      <c r="C350" s="477"/>
      <c r="H350" s="477"/>
      <c r="I350" s="477"/>
      <c r="L350" s="477"/>
    </row>
    <row r="351" spans="1:12">
      <c r="A351" s="477"/>
      <c r="C351" s="477"/>
      <c r="H351" s="477"/>
      <c r="I351" s="477"/>
      <c r="L351" s="477"/>
    </row>
    <row r="352" spans="1:12">
      <c r="A352" s="477"/>
      <c r="C352" s="477"/>
      <c r="H352" s="477"/>
      <c r="I352" s="477"/>
      <c r="L352" s="477"/>
    </row>
    <row r="353" spans="1:12">
      <c r="A353" s="477"/>
      <c r="C353" s="477"/>
      <c r="H353" s="477"/>
      <c r="I353" s="477"/>
      <c r="L353" s="477"/>
    </row>
    <row r="354" spans="1:12">
      <c r="A354" s="477"/>
      <c r="C354" s="477"/>
      <c r="H354" s="477"/>
      <c r="I354" s="477"/>
      <c r="L354" s="477"/>
    </row>
    <row r="355" spans="1:12">
      <c r="A355" s="477"/>
      <c r="C355" s="477"/>
      <c r="H355" s="477"/>
      <c r="I355" s="477"/>
      <c r="L355" s="477"/>
    </row>
    <row r="356" spans="1:12">
      <c r="A356" s="477"/>
      <c r="C356" s="477"/>
      <c r="H356" s="477"/>
      <c r="I356" s="477"/>
      <c r="L356" s="477"/>
    </row>
    <row r="357" spans="1:12">
      <c r="A357" s="477"/>
      <c r="C357" s="477"/>
      <c r="H357" s="477"/>
      <c r="I357" s="477"/>
      <c r="L357" s="477"/>
    </row>
    <row r="358" spans="1:12">
      <c r="A358" s="477"/>
      <c r="C358" s="477"/>
      <c r="H358" s="477"/>
      <c r="I358" s="477"/>
      <c r="L358" s="477"/>
    </row>
    <row r="359" spans="1:12">
      <c r="A359" s="477"/>
      <c r="C359" s="477"/>
      <c r="H359" s="477"/>
      <c r="I359" s="477"/>
      <c r="L359" s="477"/>
    </row>
    <row r="360" spans="1:12">
      <c r="A360" s="477"/>
      <c r="C360" s="477"/>
      <c r="H360" s="477"/>
      <c r="I360" s="477"/>
      <c r="L360" s="477"/>
    </row>
    <row r="361" spans="1:12">
      <c r="A361" s="477"/>
      <c r="C361" s="477"/>
      <c r="H361" s="477"/>
      <c r="I361" s="477"/>
      <c r="L361" s="477"/>
    </row>
    <row r="362" spans="1:12">
      <c r="A362" s="477"/>
      <c r="C362" s="477"/>
      <c r="H362" s="477"/>
      <c r="I362" s="477"/>
      <c r="L362" s="477"/>
    </row>
    <row r="363" spans="1:12">
      <c r="A363" s="477"/>
      <c r="C363" s="477"/>
      <c r="H363" s="477"/>
      <c r="I363" s="477"/>
      <c r="L363" s="477"/>
    </row>
    <row r="364" spans="1:12">
      <c r="A364" s="477"/>
      <c r="C364" s="477"/>
      <c r="H364" s="477"/>
      <c r="I364" s="477"/>
      <c r="L364" s="477"/>
    </row>
    <row r="365" spans="1:12">
      <c r="A365" s="477"/>
      <c r="C365" s="477"/>
      <c r="H365" s="477"/>
      <c r="I365" s="477"/>
      <c r="L365" s="477"/>
    </row>
    <row r="366" spans="1:12">
      <c r="A366" s="477"/>
      <c r="C366" s="477"/>
      <c r="H366" s="477"/>
      <c r="I366" s="477"/>
      <c r="L366" s="477"/>
    </row>
    <row r="367" spans="1:12">
      <c r="A367" s="477"/>
      <c r="C367" s="477"/>
      <c r="H367" s="477"/>
      <c r="I367" s="477"/>
      <c r="L367" s="477"/>
    </row>
    <row r="368" spans="1:12">
      <c r="A368" s="477"/>
      <c r="C368" s="477"/>
      <c r="H368" s="477"/>
      <c r="I368" s="477"/>
      <c r="L368" s="477"/>
    </row>
    <row r="369" spans="1:12">
      <c r="A369" s="477"/>
      <c r="C369" s="477"/>
      <c r="H369" s="477"/>
      <c r="I369" s="477"/>
      <c r="L369" s="477"/>
    </row>
    <row r="370" spans="1:12">
      <c r="A370" s="477"/>
      <c r="C370" s="477"/>
      <c r="H370" s="477"/>
      <c r="I370" s="477"/>
      <c r="L370" s="477"/>
    </row>
    <row r="371" spans="1:12">
      <c r="A371" s="477"/>
      <c r="C371" s="477"/>
      <c r="H371" s="477"/>
      <c r="I371" s="477"/>
      <c r="L371" s="477"/>
    </row>
    <row r="372" spans="1:12">
      <c r="A372" s="477"/>
      <c r="C372" s="477"/>
      <c r="H372" s="477"/>
      <c r="I372" s="477"/>
      <c r="L372" s="477"/>
    </row>
    <row r="373" spans="1:12">
      <c r="A373" s="477"/>
      <c r="C373" s="477"/>
      <c r="H373" s="477"/>
      <c r="I373" s="477"/>
      <c r="L373" s="477"/>
    </row>
    <row r="374" spans="1:12">
      <c r="A374" s="477"/>
      <c r="C374" s="477"/>
      <c r="H374" s="477"/>
      <c r="I374" s="477"/>
      <c r="L374" s="477"/>
    </row>
    <row r="375" spans="1:12">
      <c r="A375" s="477"/>
      <c r="C375" s="477"/>
      <c r="H375" s="477"/>
      <c r="I375" s="477"/>
      <c r="L375" s="477"/>
    </row>
    <row r="376" spans="1:12">
      <c r="A376" s="477"/>
      <c r="C376" s="477"/>
      <c r="H376" s="477"/>
      <c r="I376" s="477"/>
      <c r="L376" s="477"/>
    </row>
    <row r="377" spans="1:12">
      <c r="A377" s="477"/>
      <c r="C377" s="477"/>
      <c r="H377" s="477"/>
      <c r="I377" s="477"/>
      <c r="L377" s="477"/>
    </row>
    <row r="378" spans="1:12">
      <c r="A378" s="477"/>
      <c r="C378" s="477"/>
      <c r="H378" s="477"/>
      <c r="I378" s="477"/>
      <c r="L378" s="477"/>
    </row>
    <row r="379" spans="1:12">
      <c r="A379" s="477"/>
      <c r="C379" s="477"/>
      <c r="H379" s="477"/>
      <c r="I379" s="477"/>
      <c r="L379" s="477"/>
    </row>
    <row r="380" spans="1:12">
      <c r="A380" s="477"/>
      <c r="C380" s="477"/>
      <c r="H380" s="477"/>
      <c r="I380" s="477"/>
      <c r="L380" s="477"/>
    </row>
    <row r="381" spans="1:12">
      <c r="A381" s="477"/>
      <c r="C381" s="477"/>
      <c r="H381" s="477"/>
      <c r="I381" s="477"/>
      <c r="L381" s="477"/>
    </row>
    <row r="382" spans="1:12">
      <c r="A382" s="477"/>
      <c r="C382" s="477"/>
      <c r="H382" s="477"/>
      <c r="I382" s="477"/>
      <c r="L382" s="477"/>
    </row>
    <row r="383" spans="1:12">
      <c r="A383" s="477"/>
      <c r="C383" s="477"/>
      <c r="H383" s="477"/>
      <c r="I383" s="477"/>
      <c r="L383" s="477"/>
    </row>
    <row r="384" spans="1:12">
      <c r="A384" s="477"/>
      <c r="C384" s="477"/>
      <c r="H384" s="477"/>
      <c r="I384" s="477"/>
      <c r="L384" s="477"/>
    </row>
    <row r="385" spans="1:12">
      <c r="A385" s="477"/>
      <c r="C385" s="477"/>
      <c r="H385" s="477"/>
      <c r="I385" s="477"/>
      <c r="L385" s="477"/>
    </row>
    <row r="386" spans="1:12">
      <c r="A386" s="477"/>
      <c r="C386" s="477"/>
      <c r="H386" s="477"/>
      <c r="I386" s="477"/>
      <c r="L386" s="477"/>
    </row>
    <row r="387" spans="1:12">
      <c r="A387" s="477"/>
      <c r="C387" s="477"/>
      <c r="H387" s="477"/>
      <c r="I387" s="477"/>
      <c r="L387" s="477"/>
    </row>
    <row r="388" spans="1:12">
      <c r="A388" s="477"/>
      <c r="C388" s="477"/>
      <c r="H388" s="477"/>
      <c r="I388" s="477"/>
      <c r="L388" s="477"/>
    </row>
    <row r="389" spans="1:12">
      <c r="A389" s="477"/>
      <c r="C389" s="477"/>
      <c r="H389" s="477"/>
      <c r="I389" s="477"/>
      <c r="L389" s="477"/>
    </row>
    <row r="390" spans="1:12">
      <c r="A390" s="477"/>
      <c r="C390" s="477"/>
      <c r="H390" s="477"/>
      <c r="I390" s="477"/>
      <c r="L390" s="477"/>
    </row>
    <row r="391" spans="1:12">
      <c r="A391" s="477"/>
      <c r="C391" s="477"/>
      <c r="H391" s="477"/>
      <c r="I391" s="477"/>
      <c r="L391" s="477"/>
    </row>
    <row r="400" spans="1:12">
      <c r="A400" s="477"/>
      <c r="C400" s="477"/>
      <c r="H400" s="477"/>
      <c r="I400" s="477"/>
      <c r="L400" s="477"/>
    </row>
    <row r="401" spans="1:12">
      <c r="A401" s="477"/>
      <c r="C401" s="477"/>
      <c r="H401" s="477"/>
      <c r="I401" s="477"/>
      <c r="L401" s="477"/>
    </row>
    <row r="402" spans="1:12">
      <c r="A402" s="477"/>
      <c r="C402" s="477"/>
      <c r="H402" s="477"/>
      <c r="I402" s="477"/>
      <c r="L402" s="477"/>
    </row>
    <row r="403" spans="1:12">
      <c r="A403" s="477"/>
      <c r="C403" s="477"/>
      <c r="H403" s="477"/>
      <c r="I403" s="477"/>
      <c r="L403" s="477"/>
    </row>
  </sheetData>
  <mergeCells count="11">
    <mergeCell ref="L2:L3"/>
    <mergeCell ref="A1:L1"/>
    <mergeCell ref="A2:A3"/>
    <mergeCell ref="B2:B3"/>
    <mergeCell ref="C2:C3"/>
    <mergeCell ref="D2:D3"/>
    <mergeCell ref="E2:E3"/>
    <mergeCell ref="G2:G3"/>
    <mergeCell ref="H2:H3"/>
    <mergeCell ref="I2:J2"/>
    <mergeCell ref="K2:K3"/>
  </mergeCells>
  <pageMargins left="0.7" right="0.7" top="0.75" bottom="0.75" header="0.3" footer="0.3"/>
  <legacy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21"/>
  <sheetViews>
    <sheetView workbookViewId="0">
      <selection sqref="A1:N1"/>
    </sheetView>
  </sheetViews>
  <sheetFormatPr defaultRowHeight="15.3"/>
  <cols>
    <col min="1" max="1" width="4.86328125" style="468" customWidth="1"/>
    <col min="2" max="2" width="47" style="676" customWidth="1"/>
    <col min="3" max="3" width="7" style="468" customWidth="1"/>
    <col min="4" max="4" width="10.6796875" style="385" customWidth="1"/>
    <col min="5" max="9" width="8.31640625" style="385" hidden="1" customWidth="1"/>
    <col min="10" max="12" width="8.31640625" style="385" customWidth="1"/>
    <col min="13" max="13" width="18.54296875" style="736" customWidth="1"/>
    <col min="14" max="14" width="31.54296875" style="680" customWidth="1"/>
    <col min="15" max="15" width="25" style="680" hidden="1" customWidth="1"/>
    <col min="16" max="16" width="18.453125" style="385" hidden="1" customWidth="1"/>
    <col min="17" max="17" width="8.86328125" style="385" hidden="1" customWidth="1"/>
    <col min="18" max="135" width="8.7265625" style="385"/>
    <col min="136" max="136" width="4.86328125" style="385" customWidth="1"/>
    <col min="137" max="137" width="49.86328125" style="385" customWidth="1"/>
    <col min="138" max="138" width="6.86328125" style="385" customWidth="1"/>
    <col min="139" max="139" width="10.6796875" style="385" customWidth="1"/>
    <col min="140" max="140" width="13.31640625" style="385" customWidth="1"/>
    <col min="141" max="141" width="14.08984375" style="385" customWidth="1"/>
    <col min="142" max="142" width="19.08984375" style="385" customWidth="1"/>
    <col min="143" max="143" width="33.31640625" style="385" customWidth="1"/>
    <col min="144" max="144" width="35.31640625" style="385" customWidth="1"/>
    <col min="145" max="196" width="8.86328125" style="385" customWidth="1"/>
    <col min="197" max="197" width="46.6796875" style="385" customWidth="1"/>
    <col min="198" max="256" width="8.7265625" style="385"/>
    <col min="257" max="257" width="4.86328125" style="385" customWidth="1"/>
    <col min="258" max="258" width="48.6796875" style="385" customWidth="1"/>
    <col min="259" max="259" width="7" style="385" customWidth="1"/>
    <col min="260" max="260" width="10.6796875" style="385" customWidth="1"/>
    <col min="261" max="261" width="10.31640625" style="385" customWidth="1"/>
    <col min="262" max="262" width="7.54296875" style="385" customWidth="1"/>
    <col min="263" max="269" width="8.31640625" style="385" customWidth="1"/>
    <col min="270" max="270" width="23.76953125" style="385" bestFit="1" customWidth="1"/>
    <col min="271" max="271" width="26" style="385" customWidth="1"/>
    <col min="272" max="272" width="13.76953125" style="385" customWidth="1"/>
    <col min="273" max="391" width="8.7265625" style="385"/>
    <col min="392" max="392" width="4.86328125" style="385" customWidth="1"/>
    <col min="393" max="393" width="49.86328125" style="385" customWidth="1"/>
    <col min="394" max="394" width="6.86328125" style="385" customWidth="1"/>
    <col min="395" max="395" width="10.6796875" style="385" customWidth="1"/>
    <col min="396" max="396" width="13.31640625" style="385" customWidth="1"/>
    <col min="397" max="397" width="14.08984375" style="385" customWidth="1"/>
    <col min="398" max="398" width="19.08984375" style="385" customWidth="1"/>
    <col min="399" max="399" width="33.31640625" style="385" customWidth="1"/>
    <col min="400" max="400" width="35.31640625" style="385" customWidth="1"/>
    <col min="401" max="452" width="8.86328125" style="385" customWidth="1"/>
    <col min="453" max="453" width="46.6796875" style="385" customWidth="1"/>
    <col min="454" max="512" width="8.7265625" style="385"/>
    <col min="513" max="513" width="4.86328125" style="385" customWidth="1"/>
    <col min="514" max="514" width="48.6796875" style="385" customWidth="1"/>
    <col min="515" max="515" width="7" style="385" customWidth="1"/>
    <col min="516" max="516" width="10.6796875" style="385" customWidth="1"/>
    <col min="517" max="517" width="10.31640625" style="385" customWidth="1"/>
    <col min="518" max="518" width="7.54296875" style="385" customWidth="1"/>
    <col min="519" max="525" width="8.31640625" style="385" customWidth="1"/>
    <col min="526" max="526" width="23.76953125" style="385" bestFit="1" customWidth="1"/>
    <col min="527" max="527" width="26" style="385" customWidth="1"/>
    <col min="528" max="528" width="13.76953125" style="385" customWidth="1"/>
    <col min="529" max="647" width="8.7265625" style="385"/>
    <col min="648" max="648" width="4.86328125" style="385" customWidth="1"/>
    <col min="649" max="649" width="49.86328125" style="385" customWidth="1"/>
    <col min="650" max="650" width="6.86328125" style="385" customWidth="1"/>
    <col min="651" max="651" width="10.6796875" style="385" customWidth="1"/>
    <col min="652" max="652" width="13.31640625" style="385" customWidth="1"/>
    <col min="653" max="653" width="14.08984375" style="385" customWidth="1"/>
    <col min="654" max="654" width="19.08984375" style="385" customWidth="1"/>
    <col min="655" max="655" width="33.31640625" style="385" customWidth="1"/>
    <col min="656" max="656" width="35.31640625" style="385" customWidth="1"/>
    <col min="657" max="708" width="8.86328125" style="385" customWidth="1"/>
    <col min="709" max="709" width="46.6796875" style="385" customWidth="1"/>
    <col min="710" max="768" width="8.7265625" style="385"/>
    <col min="769" max="769" width="4.86328125" style="385" customWidth="1"/>
    <col min="770" max="770" width="48.6796875" style="385" customWidth="1"/>
    <col min="771" max="771" width="7" style="385" customWidth="1"/>
    <col min="772" max="772" width="10.6796875" style="385" customWidth="1"/>
    <col min="773" max="773" width="10.31640625" style="385" customWidth="1"/>
    <col min="774" max="774" width="7.54296875" style="385" customWidth="1"/>
    <col min="775" max="781" width="8.31640625" style="385" customWidth="1"/>
    <col min="782" max="782" width="23.76953125" style="385" bestFit="1" customWidth="1"/>
    <col min="783" max="783" width="26" style="385" customWidth="1"/>
    <col min="784" max="784" width="13.76953125" style="385" customWidth="1"/>
    <col min="785" max="903" width="8.7265625" style="385"/>
    <col min="904" max="904" width="4.86328125" style="385" customWidth="1"/>
    <col min="905" max="905" width="49.86328125" style="385" customWidth="1"/>
    <col min="906" max="906" width="6.86328125" style="385" customWidth="1"/>
    <col min="907" max="907" width="10.6796875" style="385" customWidth="1"/>
    <col min="908" max="908" width="13.31640625" style="385" customWidth="1"/>
    <col min="909" max="909" width="14.08984375" style="385" customWidth="1"/>
    <col min="910" max="910" width="19.08984375" style="385" customWidth="1"/>
    <col min="911" max="911" width="33.31640625" style="385" customWidth="1"/>
    <col min="912" max="912" width="35.31640625" style="385" customWidth="1"/>
    <col min="913" max="964" width="8.86328125" style="385" customWidth="1"/>
    <col min="965" max="965" width="46.6796875" style="385" customWidth="1"/>
    <col min="966" max="1024" width="8.7265625" style="385"/>
    <col min="1025" max="1025" width="4.86328125" style="385" customWidth="1"/>
    <col min="1026" max="1026" width="48.6796875" style="385" customWidth="1"/>
    <col min="1027" max="1027" width="7" style="385" customWidth="1"/>
    <col min="1028" max="1028" width="10.6796875" style="385" customWidth="1"/>
    <col min="1029" max="1029" width="10.31640625" style="385" customWidth="1"/>
    <col min="1030" max="1030" width="7.54296875" style="385" customWidth="1"/>
    <col min="1031" max="1037" width="8.31640625" style="385" customWidth="1"/>
    <col min="1038" max="1038" width="23.76953125" style="385" bestFit="1" customWidth="1"/>
    <col min="1039" max="1039" width="26" style="385" customWidth="1"/>
    <col min="1040" max="1040" width="13.76953125" style="385" customWidth="1"/>
    <col min="1041" max="1159" width="8.7265625" style="385"/>
    <col min="1160" max="1160" width="4.86328125" style="385" customWidth="1"/>
    <col min="1161" max="1161" width="49.86328125" style="385" customWidth="1"/>
    <col min="1162" max="1162" width="6.86328125" style="385" customWidth="1"/>
    <col min="1163" max="1163" width="10.6796875" style="385" customWidth="1"/>
    <col min="1164" max="1164" width="13.31640625" style="385" customWidth="1"/>
    <col min="1165" max="1165" width="14.08984375" style="385" customWidth="1"/>
    <col min="1166" max="1166" width="19.08984375" style="385" customWidth="1"/>
    <col min="1167" max="1167" width="33.31640625" style="385" customWidth="1"/>
    <col min="1168" max="1168" width="35.31640625" style="385" customWidth="1"/>
    <col min="1169" max="1220" width="8.86328125" style="385" customWidth="1"/>
    <col min="1221" max="1221" width="46.6796875" style="385" customWidth="1"/>
    <col min="1222" max="1280" width="8.7265625" style="385"/>
    <col min="1281" max="1281" width="4.86328125" style="385" customWidth="1"/>
    <col min="1282" max="1282" width="48.6796875" style="385" customWidth="1"/>
    <col min="1283" max="1283" width="7" style="385" customWidth="1"/>
    <col min="1284" max="1284" width="10.6796875" style="385" customWidth="1"/>
    <col min="1285" max="1285" width="10.31640625" style="385" customWidth="1"/>
    <col min="1286" max="1286" width="7.54296875" style="385" customWidth="1"/>
    <col min="1287" max="1293" width="8.31640625" style="385" customWidth="1"/>
    <col min="1294" max="1294" width="23.76953125" style="385" bestFit="1" customWidth="1"/>
    <col min="1295" max="1295" width="26" style="385" customWidth="1"/>
    <col min="1296" max="1296" width="13.76953125" style="385" customWidth="1"/>
    <col min="1297" max="1415" width="8.7265625" style="385"/>
    <col min="1416" max="1416" width="4.86328125" style="385" customWidth="1"/>
    <col min="1417" max="1417" width="49.86328125" style="385" customWidth="1"/>
    <col min="1418" max="1418" width="6.86328125" style="385" customWidth="1"/>
    <col min="1419" max="1419" width="10.6796875" style="385" customWidth="1"/>
    <col min="1420" max="1420" width="13.31640625" style="385" customWidth="1"/>
    <col min="1421" max="1421" width="14.08984375" style="385" customWidth="1"/>
    <col min="1422" max="1422" width="19.08984375" style="385" customWidth="1"/>
    <col min="1423" max="1423" width="33.31640625" style="385" customWidth="1"/>
    <col min="1424" max="1424" width="35.31640625" style="385" customWidth="1"/>
    <col min="1425" max="1476" width="8.86328125" style="385" customWidth="1"/>
    <col min="1477" max="1477" width="46.6796875" style="385" customWidth="1"/>
    <col min="1478" max="1536" width="8.7265625" style="385"/>
    <col min="1537" max="1537" width="4.86328125" style="385" customWidth="1"/>
    <col min="1538" max="1538" width="48.6796875" style="385" customWidth="1"/>
    <col min="1539" max="1539" width="7" style="385" customWidth="1"/>
    <col min="1540" max="1540" width="10.6796875" style="385" customWidth="1"/>
    <col min="1541" max="1541" width="10.31640625" style="385" customWidth="1"/>
    <col min="1542" max="1542" width="7.54296875" style="385" customWidth="1"/>
    <col min="1543" max="1549" width="8.31640625" style="385" customWidth="1"/>
    <col min="1550" max="1550" width="23.76953125" style="385" bestFit="1" customWidth="1"/>
    <col min="1551" max="1551" width="26" style="385" customWidth="1"/>
    <col min="1552" max="1552" width="13.76953125" style="385" customWidth="1"/>
    <col min="1553" max="1671" width="8.7265625" style="385"/>
    <col min="1672" max="1672" width="4.86328125" style="385" customWidth="1"/>
    <col min="1673" max="1673" width="49.86328125" style="385" customWidth="1"/>
    <col min="1674" max="1674" width="6.86328125" style="385" customWidth="1"/>
    <col min="1675" max="1675" width="10.6796875" style="385" customWidth="1"/>
    <col min="1676" max="1676" width="13.31640625" style="385" customWidth="1"/>
    <col min="1677" max="1677" width="14.08984375" style="385" customWidth="1"/>
    <col min="1678" max="1678" width="19.08984375" style="385" customWidth="1"/>
    <col min="1679" max="1679" width="33.31640625" style="385" customWidth="1"/>
    <col min="1680" max="1680" width="35.31640625" style="385" customWidth="1"/>
    <col min="1681" max="1732" width="8.86328125" style="385" customWidth="1"/>
    <col min="1733" max="1733" width="46.6796875" style="385" customWidth="1"/>
    <col min="1734" max="1792" width="8.7265625" style="385"/>
    <col min="1793" max="1793" width="4.86328125" style="385" customWidth="1"/>
    <col min="1794" max="1794" width="48.6796875" style="385" customWidth="1"/>
    <col min="1795" max="1795" width="7" style="385" customWidth="1"/>
    <col min="1796" max="1796" width="10.6796875" style="385" customWidth="1"/>
    <col min="1797" max="1797" width="10.31640625" style="385" customWidth="1"/>
    <col min="1798" max="1798" width="7.54296875" style="385" customWidth="1"/>
    <col min="1799" max="1805" width="8.31640625" style="385" customWidth="1"/>
    <col min="1806" max="1806" width="23.76953125" style="385" bestFit="1" customWidth="1"/>
    <col min="1807" max="1807" width="26" style="385" customWidth="1"/>
    <col min="1808" max="1808" width="13.76953125" style="385" customWidth="1"/>
    <col min="1809" max="1927" width="8.7265625" style="385"/>
    <col min="1928" max="1928" width="4.86328125" style="385" customWidth="1"/>
    <col min="1929" max="1929" width="49.86328125" style="385" customWidth="1"/>
    <col min="1930" max="1930" width="6.86328125" style="385" customWidth="1"/>
    <col min="1931" max="1931" width="10.6796875" style="385" customWidth="1"/>
    <col min="1932" max="1932" width="13.31640625" style="385" customWidth="1"/>
    <col min="1933" max="1933" width="14.08984375" style="385" customWidth="1"/>
    <col min="1934" max="1934" width="19.08984375" style="385" customWidth="1"/>
    <col min="1935" max="1935" width="33.31640625" style="385" customWidth="1"/>
    <col min="1936" max="1936" width="35.31640625" style="385" customWidth="1"/>
    <col min="1937" max="1988" width="8.86328125" style="385" customWidth="1"/>
    <col min="1989" max="1989" width="46.6796875" style="385" customWidth="1"/>
    <col min="1990" max="2048" width="8.7265625" style="385"/>
    <col min="2049" max="2049" width="4.86328125" style="385" customWidth="1"/>
    <col min="2050" max="2050" width="48.6796875" style="385" customWidth="1"/>
    <col min="2051" max="2051" width="7" style="385" customWidth="1"/>
    <col min="2052" max="2052" width="10.6796875" style="385" customWidth="1"/>
    <col min="2053" max="2053" width="10.31640625" style="385" customWidth="1"/>
    <col min="2054" max="2054" width="7.54296875" style="385" customWidth="1"/>
    <col min="2055" max="2061" width="8.31640625" style="385" customWidth="1"/>
    <col min="2062" max="2062" width="23.76953125" style="385" bestFit="1" customWidth="1"/>
    <col min="2063" max="2063" width="26" style="385" customWidth="1"/>
    <col min="2064" max="2064" width="13.76953125" style="385" customWidth="1"/>
    <col min="2065" max="2183" width="8.7265625" style="385"/>
    <col min="2184" max="2184" width="4.86328125" style="385" customWidth="1"/>
    <col min="2185" max="2185" width="49.86328125" style="385" customWidth="1"/>
    <col min="2186" max="2186" width="6.86328125" style="385" customWidth="1"/>
    <col min="2187" max="2187" width="10.6796875" style="385" customWidth="1"/>
    <col min="2188" max="2188" width="13.31640625" style="385" customWidth="1"/>
    <col min="2189" max="2189" width="14.08984375" style="385" customWidth="1"/>
    <col min="2190" max="2190" width="19.08984375" style="385" customWidth="1"/>
    <col min="2191" max="2191" width="33.31640625" style="385" customWidth="1"/>
    <col min="2192" max="2192" width="35.31640625" style="385" customWidth="1"/>
    <col min="2193" max="2244" width="8.86328125" style="385" customWidth="1"/>
    <col min="2245" max="2245" width="46.6796875" style="385" customWidth="1"/>
    <col min="2246" max="2304" width="8.7265625" style="385"/>
    <col min="2305" max="2305" width="4.86328125" style="385" customWidth="1"/>
    <col min="2306" max="2306" width="48.6796875" style="385" customWidth="1"/>
    <col min="2307" max="2307" width="7" style="385" customWidth="1"/>
    <col min="2308" max="2308" width="10.6796875" style="385" customWidth="1"/>
    <col min="2309" max="2309" width="10.31640625" style="385" customWidth="1"/>
    <col min="2310" max="2310" width="7.54296875" style="385" customWidth="1"/>
    <col min="2311" max="2317" width="8.31640625" style="385" customWidth="1"/>
    <col min="2318" max="2318" width="23.76953125" style="385" bestFit="1" customWidth="1"/>
    <col min="2319" max="2319" width="26" style="385" customWidth="1"/>
    <col min="2320" max="2320" width="13.76953125" style="385" customWidth="1"/>
    <col min="2321" max="2439" width="8.7265625" style="385"/>
    <col min="2440" max="2440" width="4.86328125" style="385" customWidth="1"/>
    <col min="2441" max="2441" width="49.86328125" style="385" customWidth="1"/>
    <col min="2442" max="2442" width="6.86328125" style="385" customWidth="1"/>
    <col min="2443" max="2443" width="10.6796875" style="385" customWidth="1"/>
    <col min="2444" max="2444" width="13.31640625" style="385" customWidth="1"/>
    <col min="2445" max="2445" width="14.08984375" style="385" customWidth="1"/>
    <col min="2446" max="2446" width="19.08984375" style="385" customWidth="1"/>
    <col min="2447" max="2447" width="33.31640625" style="385" customWidth="1"/>
    <col min="2448" max="2448" width="35.31640625" style="385" customWidth="1"/>
    <col min="2449" max="2500" width="8.86328125" style="385" customWidth="1"/>
    <col min="2501" max="2501" width="46.6796875" style="385" customWidth="1"/>
    <col min="2502" max="2560" width="8.7265625" style="385"/>
    <col min="2561" max="2561" width="4.86328125" style="385" customWidth="1"/>
    <col min="2562" max="2562" width="48.6796875" style="385" customWidth="1"/>
    <col min="2563" max="2563" width="7" style="385" customWidth="1"/>
    <col min="2564" max="2564" width="10.6796875" style="385" customWidth="1"/>
    <col min="2565" max="2565" width="10.31640625" style="385" customWidth="1"/>
    <col min="2566" max="2566" width="7.54296875" style="385" customWidth="1"/>
    <col min="2567" max="2573" width="8.31640625" style="385" customWidth="1"/>
    <col min="2574" max="2574" width="23.76953125" style="385" bestFit="1" customWidth="1"/>
    <col min="2575" max="2575" width="26" style="385" customWidth="1"/>
    <col min="2576" max="2576" width="13.76953125" style="385" customWidth="1"/>
    <col min="2577" max="2695" width="8.7265625" style="385"/>
    <col min="2696" max="2696" width="4.86328125" style="385" customWidth="1"/>
    <col min="2697" max="2697" width="49.86328125" style="385" customWidth="1"/>
    <col min="2698" max="2698" width="6.86328125" style="385" customWidth="1"/>
    <col min="2699" max="2699" width="10.6796875" style="385" customWidth="1"/>
    <col min="2700" max="2700" width="13.31640625" style="385" customWidth="1"/>
    <col min="2701" max="2701" width="14.08984375" style="385" customWidth="1"/>
    <col min="2702" max="2702" width="19.08984375" style="385" customWidth="1"/>
    <col min="2703" max="2703" width="33.31640625" style="385" customWidth="1"/>
    <col min="2704" max="2704" width="35.31640625" style="385" customWidth="1"/>
    <col min="2705" max="2756" width="8.86328125" style="385" customWidth="1"/>
    <col min="2757" max="2757" width="46.6796875" style="385" customWidth="1"/>
    <col min="2758" max="2816" width="8.7265625" style="385"/>
    <col min="2817" max="2817" width="4.86328125" style="385" customWidth="1"/>
    <col min="2818" max="2818" width="48.6796875" style="385" customWidth="1"/>
    <col min="2819" max="2819" width="7" style="385" customWidth="1"/>
    <col min="2820" max="2820" width="10.6796875" style="385" customWidth="1"/>
    <col min="2821" max="2821" width="10.31640625" style="385" customWidth="1"/>
    <col min="2822" max="2822" width="7.54296875" style="385" customWidth="1"/>
    <col min="2823" max="2829" width="8.31640625" style="385" customWidth="1"/>
    <col min="2830" max="2830" width="23.76953125" style="385" bestFit="1" customWidth="1"/>
    <col min="2831" max="2831" width="26" style="385" customWidth="1"/>
    <col min="2832" max="2832" width="13.76953125" style="385" customWidth="1"/>
    <col min="2833" max="2951" width="8.7265625" style="385"/>
    <col min="2952" max="2952" width="4.86328125" style="385" customWidth="1"/>
    <col min="2953" max="2953" width="49.86328125" style="385" customWidth="1"/>
    <col min="2954" max="2954" width="6.86328125" style="385" customWidth="1"/>
    <col min="2955" max="2955" width="10.6796875" style="385" customWidth="1"/>
    <col min="2956" max="2956" width="13.31640625" style="385" customWidth="1"/>
    <col min="2957" max="2957" width="14.08984375" style="385" customWidth="1"/>
    <col min="2958" max="2958" width="19.08984375" style="385" customWidth="1"/>
    <col min="2959" max="2959" width="33.31640625" style="385" customWidth="1"/>
    <col min="2960" max="2960" width="35.31640625" style="385" customWidth="1"/>
    <col min="2961" max="3012" width="8.86328125" style="385" customWidth="1"/>
    <col min="3013" max="3013" width="46.6796875" style="385" customWidth="1"/>
    <col min="3014" max="3072" width="8.7265625" style="385"/>
    <col min="3073" max="3073" width="4.86328125" style="385" customWidth="1"/>
    <col min="3074" max="3074" width="48.6796875" style="385" customWidth="1"/>
    <col min="3075" max="3075" width="7" style="385" customWidth="1"/>
    <col min="3076" max="3076" width="10.6796875" style="385" customWidth="1"/>
    <col min="3077" max="3077" width="10.31640625" style="385" customWidth="1"/>
    <col min="3078" max="3078" width="7.54296875" style="385" customWidth="1"/>
    <col min="3079" max="3085" width="8.31640625" style="385" customWidth="1"/>
    <col min="3086" max="3086" width="23.76953125" style="385" bestFit="1" customWidth="1"/>
    <col min="3087" max="3087" width="26" style="385" customWidth="1"/>
    <col min="3088" max="3088" width="13.76953125" style="385" customWidth="1"/>
    <col min="3089" max="3207" width="8.7265625" style="385"/>
    <col min="3208" max="3208" width="4.86328125" style="385" customWidth="1"/>
    <col min="3209" max="3209" width="49.86328125" style="385" customWidth="1"/>
    <col min="3210" max="3210" width="6.86328125" style="385" customWidth="1"/>
    <col min="3211" max="3211" width="10.6796875" style="385" customWidth="1"/>
    <col min="3212" max="3212" width="13.31640625" style="385" customWidth="1"/>
    <col min="3213" max="3213" width="14.08984375" style="385" customWidth="1"/>
    <col min="3214" max="3214" width="19.08984375" style="385" customWidth="1"/>
    <col min="3215" max="3215" width="33.31640625" style="385" customWidth="1"/>
    <col min="3216" max="3216" width="35.31640625" style="385" customWidth="1"/>
    <col min="3217" max="3268" width="8.86328125" style="385" customWidth="1"/>
    <col min="3269" max="3269" width="46.6796875" style="385" customWidth="1"/>
    <col min="3270" max="3328" width="8.7265625" style="385"/>
    <col min="3329" max="3329" width="4.86328125" style="385" customWidth="1"/>
    <col min="3330" max="3330" width="48.6796875" style="385" customWidth="1"/>
    <col min="3331" max="3331" width="7" style="385" customWidth="1"/>
    <col min="3332" max="3332" width="10.6796875" style="385" customWidth="1"/>
    <col min="3333" max="3333" width="10.31640625" style="385" customWidth="1"/>
    <col min="3334" max="3334" width="7.54296875" style="385" customWidth="1"/>
    <col min="3335" max="3341" width="8.31640625" style="385" customWidth="1"/>
    <col min="3342" max="3342" width="23.76953125" style="385" bestFit="1" customWidth="1"/>
    <col min="3343" max="3343" width="26" style="385" customWidth="1"/>
    <col min="3344" max="3344" width="13.76953125" style="385" customWidth="1"/>
    <col min="3345" max="3463" width="8.7265625" style="385"/>
    <col min="3464" max="3464" width="4.86328125" style="385" customWidth="1"/>
    <col min="3465" max="3465" width="49.86328125" style="385" customWidth="1"/>
    <col min="3466" max="3466" width="6.86328125" style="385" customWidth="1"/>
    <col min="3467" max="3467" width="10.6796875" style="385" customWidth="1"/>
    <col min="3468" max="3468" width="13.31640625" style="385" customWidth="1"/>
    <col min="3469" max="3469" width="14.08984375" style="385" customWidth="1"/>
    <col min="3470" max="3470" width="19.08984375" style="385" customWidth="1"/>
    <col min="3471" max="3471" width="33.31640625" style="385" customWidth="1"/>
    <col min="3472" max="3472" width="35.31640625" style="385" customWidth="1"/>
    <col min="3473" max="3524" width="8.86328125" style="385" customWidth="1"/>
    <col min="3525" max="3525" width="46.6796875" style="385" customWidth="1"/>
    <col min="3526" max="3584" width="8.7265625" style="385"/>
    <col min="3585" max="3585" width="4.86328125" style="385" customWidth="1"/>
    <col min="3586" max="3586" width="48.6796875" style="385" customWidth="1"/>
    <col min="3587" max="3587" width="7" style="385" customWidth="1"/>
    <col min="3588" max="3588" width="10.6796875" style="385" customWidth="1"/>
    <col min="3589" max="3589" width="10.31640625" style="385" customWidth="1"/>
    <col min="3590" max="3590" width="7.54296875" style="385" customWidth="1"/>
    <col min="3591" max="3597" width="8.31640625" style="385" customWidth="1"/>
    <col min="3598" max="3598" width="23.76953125" style="385" bestFit="1" customWidth="1"/>
    <col min="3599" max="3599" width="26" style="385" customWidth="1"/>
    <col min="3600" max="3600" width="13.76953125" style="385" customWidth="1"/>
    <col min="3601" max="3719" width="8.7265625" style="385"/>
    <col min="3720" max="3720" width="4.86328125" style="385" customWidth="1"/>
    <col min="3721" max="3721" width="49.86328125" style="385" customWidth="1"/>
    <col min="3722" max="3722" width="6.86328125" style="385" customWidth="1"/>
    <col min="3723" max="3723" width="10.6796875" style="385" customWidth="1"/>
    <col min="3724" max="3724" width="13.31640625" style="385" customWidth="1"/>
    <col min="3725" max="3725" width="14.08984375" style="385" customWidth="1"/>
    <col min="3726" max="3726" width="19.08984375" style="385" customWidth="1"/>
    <col min="3727" max="3727" width="33.31640625" style="385" customWidth="1"/>
    <col min="3728" max="3728" width="35.31640625" style="385" customWidth="1"/>
    <col min="3729" max="3780" width="8.86328125" style="385" customWidth="1"/>
    <col min="3781" max="3781" width="46.6796875" style="385" customWidth="1"/>
    <col min="3782" max="3840" width="8.7265625" style="385"/>
    <col min="3841" max="3841" width="4.86328125" style="385" customWidth="1"/>
    <col min="3842" max="3842" width="48.6796875" style="385" customWidth="1"/>
    <col min="3843" max="3843" width="7" style="385" customWidth="1"/>
    <col min="3844" max="3844" width="10.6796875" style="385" customWidth="1"/>
    <col min="3845" max="3845" width="10.31640625" style="385" customWidth="1"/>
    <col min="3846" max="3846" width="7.54296875" style="385" customWidth="1"/>
    <col min="3847" max="3853" width="8.31640625" style="385" customWidth="1"/>
    <col min="3854" max="3854" width="23.76953125" style="385" bestFit="1" customWidth="1"/>
    <col min="3855" max="3855" width="26" style="385" customWidth="1"/>
    <col min="3856" max="3856" width="13.76953125" style="385" customWidth="1"/>
    <col min="3857" max="3975" width="8.7265625" style="385"/>
    <col min="3976" max="3976" width="4.86328125" style="385" customWidth="1"/>
    <col min="3977" max="3977" width="49.86328125" style="385" customWidth="1"/>
    <col min="3978" max="3978" width="6.86328125" style="385" customWidth="1"/>
    <col min="3979" max="3979" width="10.6796875" style="385" customWidth="1"/>
    <col min="3980" max="3980" width="13.31640625" style="385" customWidth="1"/>
    <col min="3981" max="3981" width="14.08984375" style="385" customWidth="1"/>
    <col min="3982" max="3982" width="19.08984375" style="385" customWidth="1"/>
    <col min="3983" max="3983" width="33.31640625" style="385" customWidth="1"/>
    <col min="3984" max="3984" width="35.31640625" style="385" customWidth="1"/>
    <col min="3985" max="4036" width="8.86328125" style="385" customWidth="1"/>
    <col min="4037" max="4037" width="46.6796875" style="385" customWidth="1"/>
    <col min="4038" max="4096" width="8.7265625" style="385"/>
    <col min="4097" max="4097" width="4.86328125" style="385" customWidth="1"/>
    <col min="4098" max="4098" width="48.6796875" style="385" customWidth="1"/>
    <col min="4099" max="4099" width="7" style="385" customWidth="1"/>
    <col min="4100" max="4100" width="10.6796875" style="385" customWidth="1"/>
    <col min="4101" max="4101" width="10.31640625" style="385" customWidth="1"/>
    <col min="4102" max="4102" width="7.54296875" style="385" customWidth="1"/>
    <col min="4103" max="4109" width="8.31640625" style="385" customWidth="1"/>
    <col min="4110" max="4110" width="23.76953125" style="385" bestFit="1" customWidth="1"/>
    <col min="4111" max="4111" width="26" style="385" customWidth="1"/>
    <col min="4112" max="4112" width="13.76953125" style="385" customWidth="1"/>
    <col min="4113" max="4231" width="8.7265625" style="385"/>
    <col min="4232" max="4232" width="4.86328125" style="385" customWidth="1"/>
    <col min="4233" max="4233" width="49.86328125" style="385" customWidth="1"/>
    <col min="4234" max="4234" width="6.86328125" style="385" customWidth="1"/>
    <col min="4235" max="4235" width="10.6796875" style="385" customWidth="1"/>
    <col min="4236" max="4236" width="13.31640625" style="385" customWidth="1"/>
    <col min="4237" max="4237" width="14.08984375" style="385" customWidth="1"/>
    <col min="4238" max="4238" width="19.08984375" style="385" customWidth="1"/>
    <col min="4239" max="4239" width="33.31640625" style="385" customWidth="1"/>
    <col min="4240" max="4240" width="35.31640625" style="385" customWidth="1"/>
    <col min="4241" max="4292" width="8.86328125" style="385" customWidth="1"/>
    <col min="4293" max="4293" width="46.6796875" style="385" customWidth="1"/>
    <col min="4294" max="4352" width="8.7265625" style="385"/>
    <col min="4353" max="4353" width="4.86328125" style="385" customWidth="1"/>
    <col min="4354" max="4354" width="48.6796875" style="385" customWidth="1"/>
    <col min="4355" max="4355" width="7" style="385" customWidth="1"/>
    <col min="4356" max="4356" width="10.6796875" style="385" customWidth="1"/>
    <col min="4357" max="4357" width="10.31640625" style="385" customWidth="1"/>
    <col min="4358" max="4358" width="7.54296875" style="385" customWidth="1"/>
    <col min="4359" max="4365" width="8.31640625" style="385" customWidth="1"/>
    <col min="4366" max="4366" width="23.76953125" style="385" bestFit="1" customWidth="1"/>
    <col min="4367" max="4367" width="26" style="385" customWidth="1"/>
    <col min="4368" max="4368" width="13.76953125" style="385" customWidth="1"/>
    <col min="4369" max="4487" width="8.7265625" style="385"/>
    <col min="4488" max="4488" width="4.86328125" style="385" customWidth="1"/>
    <col min="4489" max="4489" width="49.86328125" style="385" customWidth="1"/>
    <col min="4490" max="4490" width="6.86328125" style="385" customWidth="1"/>
    <col min="4491" max="4491" width="10.6796875" style="385" customWidth="1"/>
    <col min="4492" max="4492" width="13.31640625" style="385" customWidth="1"/>
    <col min="4493" max="4493" width="14.08984375" style="385" customWidth="1"/>
    <col min="4494" max="4494" width="19.08984375" style="385" customWidth="1"/>
    <col min="4495" max="4495" width="33.31640625" style="385" customWidth="1"/>
    <col min="4496" max="4496" width="35.31640625" style="385" customWidth="1"/>
    <col min="4497" max="4548" width="8.86328125" style="385" customWidth="1"/>
    <col min="4549" max="4549" width="46.6796875" style="385" customWidth="1"/>
    <col min="4550" max="4608" width="8.7265625" style="385"/>
    <col min="4609" max="4609" width="4.86328125" style="385" customWidth="1"/>
    <col min="4610" max="4610" width="48.6796875" style="385" customWidth="1"/>
    <col min="4611" max="4611" width="7" style="385" customWidth="1"/>
    <col min="4612" max="4612" width="10.6796875" style="385" customWidth="1"/>
    <col min="4613" max="4613" width="10.31640625" style="385" customWidth="1"/>
    <col min="4614" max="4614" width="7.54296875" style="385" customWidth="1"/>
    <col min="4615" max="4621" width="8.31640625" style="385" customWidth="1"/>
    <col min="4622" max="4622" width="23.76953125" style="385" bestFit="1" customWidth="1"/>
    <col min="4623" max="4623" width="26" style="385" customWidth="1"/>
    <col min="4624" max="4624" width="13.76953125" style="385" customWidth="1"/>
    <col min="4625" max="4743" width="8.7265625" style="385"/>
    <col min="4744" max="4744" width="4.86328125" style="385" customWidth="1"/>
    <col min="4745" max="4745" width="49.86328125" style="385" customWidth="1"/>
    <col min="4746" max="4746" width="6.86328125" style="385" customWidth="1"/>
    <col min="4747" max="4747" width="10.6796875" style="385" customWidth="1"/>
    <col min="4748" max="4748" width="13.31640625" style="385" customWidth="1"/>
    <col min="4749" max="4749" width="14.08984375" style="385" customWidth="1"/>
    <col min="4750" max="4750" width="19.08984375" style="385" customWidth="1"/>
    <col min="4751" max="4751" width="33.31640625" style="385" customWidth="1"/>
    <col min="4752" max="4752" width="35.31640625" style="385" customWidth="1"/>
    <col min="4753" max="4804" width="8.86328125" style="385" customWidth="1"/>
    <col min="4805" max="4805" width="46.6796875" style="385" customWidth="1"/>
    <col min="4806" max="4864" width="8.7265625" style="385"/>
    <col min="4865" max="4865" width="4.86328125" style="385" customWidth="1"/>
    <col min="4866" max="4866" width="48.6796875" style="385" customWidth="1"/>
    <col min="4867" max="4867" width="7" style="385" customWidth="1"/>
    <col min="4868" max="4868" width="10.6796875" style="385" customWidth="1"/>
    <col min="4869" max="4869" width="10.31640625" style="385" customWidth="1"/>
    <col min="4870" max="4870" width="7.54296875" style="385" customWidth="1"/>
    <col min="4871" max="4877" width="8.31640625" style="385" customWidth="1"/>
    <col min="4878" max="4878" width="23.76953125" style="385" bestFit="1" customWidth="1"/>
    <col min="4879" max="4879" width="26" style="385" customWidth="1"/>
    <col min="4880" max="4880" width="13.76953125" style="385" customWidth="1"/>
    <col min="4881" max="4999" width="8.7265625" style="385"/>
    <col min="5000" max="5000" width="4.86328125" style="385" customWidth="1"/>
    <col min="5001" max="5001" width="49.86328125" style="385" customWidth="1"/>
    <col min="5002" max="5002" width="6.86328125" style="385" customWidth="1"/>
    <col min="5003" max="5003" width="10.6796875" style="385" customWidth="1"/>
    <col min="5004" max="5004" width="13.31640625" style="385" customWidth="1"/>
    <col min="5005" max="5005" width="14.08984375" style="385" customWidth="1"/>
    <col min="5006" max="5006" width="19.08984375" style="385" customWidth="1"/>
    <col min="5007" max="5007" width="33.31640625" style="385" customWidth="1"/>
    <col min="5008" max="5008" width="35.31640625" style="385" customWidth="1"/>
    <col min="5009" max="5060" width="8.86328125" style="385" customWidth="1"/>
    <col min="5061" max="5061" width="46.6796875" style="385" customWidth="1"/>
    <col min="5062" max="5120" width="8.7265625" style="385"/>
    <col min="5121" max="5121" width="4.86328125" style="385" customWidth="1"/>
    <col min="5122" max="5122" width="48.6796875" style="385" customWidth="1"/>
    <col min="5123" max="5123" width="7" style="385" customWidth="1"/>
    <col min="5124" max="5124" width="10.6796875" style="385" customWidth="1"/>
    <col min="5125" max="5125" width="10.31640625" style="385" customWidth="1"/>
    <col min="5126" max="5126" width="7.54296875" style="385" customWidth="1"/>
    <col min="5127" max="5133" width="8.31640625" style="385" customWidth="1"/>
    <col min="5134" max="5134" width="23.76953125" style="385" bestFit="1" customWidth="1"/>
    <col min="5135" max="5135" width="26" style="385" customWidth="1"/>
    <col min="5136" max="5136" width="13.76953125" style="385" customWidth="1"/>
    <col min="5137" max="5255" width="8.7265625" style="385"/>
    <col min="5256" max="5256" width="4.86328125" style="385" customWidth="1"/>
    <col min="5257" max="5257" width="49.86328125" style="385" customWidth="1"/>
    <col min="5258" max="5258" width="6.86328125" style="385" customWidth="1"/>
    <col min="5259" max="5259" width="10.6796875" style="385" customWidth="1"/>
    <col min="5260" max="5260" width="13.31640625" style="385" customWidth="1"/>
    <col min="5261" max="5261" width="14.08984375" style="385" customWidth="1"/>
    <col min="5262" max="5262" width="19.08984375" style="385" customWidth="1"/>
    <col min="5263" max="5263" width="33.31640625" style="385" customWidth="1"/>
    <col min="5264" max="5264" width="35.31640625" style="385" customWidth="1"/>
    <col min="5265" max="5316" width="8.86328125" style="385" customWidth="1"/>
    <col min="5317" max="5317" width="46.6796875" style="385" customWidth="1"/>
    <col min="5318" max="5376" width="8.7265625" style="385"/>
    <col min="5377" max="5377" width="4.86328125" style="385" customWidth="1"/>
    <col min="5378" max="5378" width="48.6796875" style="385" customWidth="1"/>
    <col min="5379" max="5379" width="7" style="385" customWidth="1"/>
    <col min="5380" max="5380" width="10.6796875" style="385" customWidth="1"/>
    <col min="5381" max="5381" width="10.31640625" style="385" customWidth="1"/>
    <col min="5382" max="5382" width="7.54296875" style="385" customWidth="1"/>
    <col min="5383" max="5389" width="8.31640625" style="385" customWidth="1"/>
    <col min="5390" max="5390" width="23.76953125" style="385" bestFit="1" customWidth="1"/>
    <col min="5391" max="5391" width="26" style="385" customWidth="1"/>
    <col min="5392" max="5392" width="13.76953125" style="385" customWidth="1"/>
    <col min="5393" max="5511" width="8.7265625" style="385"/>
    <col min="5512" max="5512" width="4.86328125" style="385" customWidth="1"/>
    <col min="5513" max="5513" width="49.86328125" style="385" customWidth="1"/>
    <col min="5514" max="5514" width="6.86328125" style="385" customWidth="1"/>
    <col min="5515" max="5515" width="10.6796875" style="385" customWidth="1"/>
    <col min="5516" max="5516" width="13.31640625" style="385" customWidth="1"/>
    <col min="5517" max="5517" width="14.08984375" style="385" customWidth="1"/>
    <col min="5518" max="5518" width="19.08984375" style="385" customWidth="1"/>
    <col min="5519" max="5519" width="33.31640625" style="385" customWidth="1"/>
    <col min="5520" max="5520" width="35.31640625" style="385" customWidth="1"/>
    <col min="5521" max="5572" width="8.86328125" style="385" customWidth="1"/>
    <col min="5573" max="5573" width="46.6796875" style="385" customWidth="1"/>
    <col min="5574" max="5632" width="8.7265625" style="385"/>
    <col min="5633" max="5633" width="4.86328125" style="385" customWidth="1"/>
    <col min="5634" max="5634" width="48.6796875" style="385" customWidth="1"/>
    <col min="5635" max="5635" width="7" style="385" customWidth="1"/>
    <col min="5636" max="5636" width="10.6796875" style="385" customWidth="1"/>
    <col min="5637" max="5637" width="10.31640625" style="385" customWidth="1"/>
    <col min="5638" max="5638" width="7.54296875" style="385" customWidth="1"/>
    <col min="5639" max="5645" width="8.31640625" style="385" customWidth="1"/>
    <col min="5646" max="5646" width="23.76953125" style="385" bestFit="1" customWidth="1"/>
    <col min="5647" max="5647" width="26" style="385" customWidth="1"/>
    <col min="5648" max="5648" width="13.76953125" style="385" customWidth="1"/>
    <col min="5649" max="5767" width="8.7265625" style="385"/>
    <col min="5768" max="5768" width="4.86328125" style="385" customWidth="1"/>
    <col min="5769" max="5769" width="49.86328125" style="385" customWidth="1"/>
    <col min="5770" max="5770" width="6.86328125" style="385" customWidth="1"/>
    <col min="5771" max="5771" width="10.6796875" style="385" customWidth="1"/>
    <col min="5772" max="5772" width="13.31640625" style="385" customWidth="1"/>
    <col min="5773" max="5773" width="14.08984375" style="385" customWidth="1"/>
    <col min="5774" max="5774" width="19.08984375" style="385" customWidth="1"/>
    <col min="5775" max="5775" width="33.31640625" style="385" customWidth="1"/>
    <col min="5776" max="5776" width="35.31640625" style="385" customWidth="1"/>
    <col min="5777" max="5828" width="8.86328125" style="385" customWidth="1"/>
    <col min="5829" max="5829" width="46.6796875" style="385" customWidth="1"/>
    <col min="5830" max="5888" width="8.7265625" style="385"/>
    <col min="5889" max="5889" width="4.86328125" style="385" customWidth="1"/>
    <col min="5890" max="5890" width="48.6796875" style="385" customWidth="1"/>
    <col min="5891" max="5891" width="7" style="385" customWidth="1"/>
    <col min="5892" max="5892" width="10.6796875" style="385" customWidth="1"/>
    <col min="5893" max="5893" width="10.31640625" style="385" customWidth="1"/>
    <col min="5894" max="5894" width="7.54296875" style="385" customWidth="1"/>
    <col min="5895" max="5901" width="8.31640625" style="385" customWidth="1"/>
    <col min="5902" max="5902" width="23.76953125" style="385" bestFit="1" customWidth="1"/>
    <col min="5903" max="5903" width="26" style="385" customWidth="1"/>
    <col min="5904" max="5904" width="13.76953125" style="385" customWidth="1"/>
    <col min="5905" max="6023" width="8.7265625" style="385"/>
    <col min="6024" max="6024" width="4.86328125" style="385" customWidth="1"/>
    <col min="6025" max="6025" width="49.86328125" style="385" customWidth="1"/>
    <col min="6026" max="6026" width="6.86328125" style="385" customWidth="1"/>
    <col min="6027" max="6027" width="10.6796875" style="385" customWidth="1"/>
    <col min="6028" max="6028" width="13.31640625" style="385" customWidth="1"/>
    <col min="6029" max="6029" width="14.08984375" style="385" customWidth="1"/>
    <col min="6030" max="6030" width="19.08984375" style="385" customWidth="1"/>
    <col min="6031" max="6031" width="33.31640625" style="385" customWidth="1"/>
    <col min="6032" max="6032" width="35.31640625" style="385" customWidth="1"/>
    <col min="6033" max="6084" width="8.86328125" style="385" customWidth="1"/>
    <col min="6085" max="6085" width="46.6796875" style="385" customWidth="1"/>
    <col min="6086" max="6144" width="8.7265625" style="385"/>
    <col min="6145" max="6145" width="4.86328125" style="385" customWidth="1"/>
    <col min="6146" max="6146" width="48.6796875" style="385" customWidth="1"/>
    <col min="6147" max="6147" width="7" style="385" customWidth="1"/>
    <col min="6148" max="6148" width="10.6796875" style="385" customWidth="1"/>
    <col min="6149" max="6149" width="10.31640625" style="385" customWidth="1"/>
    <col min="6150" max="6150" width="7.54296875" style="385" customWidth="1"/>
    <col min="6151" max="6157" width="8.31640625" style="385" customWidth="1"/>
    <col min="6158" max="6158" width="23.76953125" style="385" bestFit="1" customWidth="1"/>
    <col min="6159" max="6159" width="26" style="385" customWidth="1"/>
    <col min="6160" max="6160" width="13.76953125" style="385" customWidth="1"/>
    <col min="6161" max="6279" width="8.7265625" style="385"/>
    <col min="6280" max="6280" width="4.86328125" style="385" customWidth="1"/>
    <col min="6281" max="6281" width="49.86328125" style="385" customWidth="1"/>
    <col min="6282" max="6282" width="6.86328125" style="385" customWidth="1"/>
    <col min="6283" max="6283" width="10.6796875" style="385" customWidth="1"/>
    <col min="6284" max="6284" width="13.31640625" style="385" customWidth="1"/>
    <col min="6285" max="6285" width="14.08984375" style="385" customWidth="1"/>
    <col min="6286" max="6286" width="19.08984375" style="385" customWidth="1"/>
    <col min="6287" max="6287" width="33.31640625" style="385" customWidth="1"/>
    <col min="6288" max="6288" width="35.31640625" style="385" customWidth="1"/>
    <col min="6289" max="6340" width="8.86328125" style="385" customWidth="1"/>
    <col min="6341" max="6341" width="46.6796875" style="385" customWidth="1"/>
    <col min="6342" max="6400" width="8.7265625" style="385"/>
    <col min="6401" max="6401" width="4.86328125" style="385" customWidth="1"/>
    <col min="6402" max="6402" width="48.6796875" style="385" customWidth="1"/>
    <col min="6403" max="6403" width="7" style="385" customWidth="1"/>
    <col min="6404" max="6404" width="10.6796875" style="385" customWidth="1"/>
    <col min="6405" max="6405" width="10.31640625" style="385" customWidth="1"/>
    <col min="6406" max="6406" width="7.54296875" style="385" customWidth="1"/>
    <col min="6407" max="6413" width="8.31640625" style="385" customWidth="1"/>
    <col min="6414" max="6414" width="23.76953125" style="385" bestFit="1" customWidth="1"/>
    <col min="6415" max="6415" width="26" style="385" customWidth="1"/>
    <col min="6416" max="6416" width="13.76953125" style="385" customWidth="1"/>
    <col min="6417" max="6535" width="8.7265625" style="385"/>
    <col min="6536" max="6536" width="4.86328125" style="385" customWidth="1"/>
    <col min="6537" max="6537" width="49.86328125" style="385" customWidth="1"/>
    <col min="6538" max="6538" width="6.86328125" style="385" customWidth="1"/>
    <col min="6539" max="6539" width="10.6796875" style="385" customWidth="1"/>
    <col min="6540" max="6540" width="13.31640625" style="385" customWidth="1"/>
    <col min="6541" max="6541" width="14.08984375" style="385" customWidth="1"/>
    <col min="6542" max="6542" width="19.08984375" style="385" customWidth="1"/>
    <col min="6543" max="6543" width="33.31640625" style="385" customWidth="1"/>
    <col min="6544" max="6544" width="35.31640625" style="385" customWidth="1"/>
    <col min="6545" max="6596" width="8.86328125" style="385" customWidth="1"/>
    <col min="6597" max="6597" width="46.6796875" style="385" customWidth="1"/>
    <col min="6598" max="6656" width="8.7265625" style="385"/>
    <col min="6657" max="6657" width="4.86328125" style="385" customWidth="1"/>
    <col min="6658" max="6658" width="48.6796875" style="385" customWidth="1"/>
    <col min="6659" max="6659" width="7" style="385" customWidth="1"/>
    <col min="6660" max="6660" width="10.6796875" style="385" customWidth="1"/>
    <col min="6661" max="6661" width="10.31640625" style="385" customWidth="1"/>
    <col min="6662" max="6662" width="7.54296875" style="385" customWidth="1"/>
    <col min="6663" max="6669" width="8.31640625" style="385" customWidth="1"/>
    <col min="6670" max="6670" width="23.76953125" style="385" bestFit="1" customWidth="1"/>
    <col min="6671" max="6671" width="26" style="385" customWidth="1"/>
    <col min="6672" max="6672" width="13.76953125" style="385" customWidth="1"/>
    <col min="6673" max="6791" width="8.7265625" style="385"/>
    <col min="6792" max="6792" width="4.86328125" style="385" customWidth="1"/>
    <col min="6793" max="6793" width="49.86328125" style="385" customWidth="1"/>
    <col min="6794" max="6794" width="6.86328125" style="385" customWidth="1"/>
    <col min="6795" max="6795" width="10.6796875" style="385" customWidth="1"/>
    <col min="6796" max="6796" width="13.31640625" style="385" customWidth="1"/>
    <col min="6797" max="6797" width="14.08984375" style="385" customWidth="1"/>
    <col min="6798" max="6798" width="19.08984375" style="385" customWidth="1"/>
    <col min="6799" max="6799" width="33.31640625" style="385" customWidth="1"/>
    <col min="6800" max="6800" width="35.31640625" style="385" customWidth="1"/>
    <col min="6801" max="6852" width="8.86328125" style="385" customWidth="1"/>
    <col min="6853" max="6853" width="46.6796875" style="385" customWidth="1"/>
    <col min="6854" max="6912" width="8.7265625" style="385"/>
    <col min="6913" max="6913" width="4.86328125" style="385" customWidth="1"/>
    <col min="6914" max="6914" width="48.6796875" style="385" customWidth="1"/>
    <col min="6915" max="6915" width="7" style="385" customWidth="1"/>
    <col min="6916" max="6916" width="10.6796875" style="385" customWidth="1"/>
    <col min="6917" max="6917" width="10.31640625" style="385" customWidth="1"/>
    <col min="6918" max="6918" width="7.54296875" style="385" customWidth="1"/>
    <col min="6919" max="6925" width="8.31640625" style="385" customWidth="1"/>
    <col min="6926" max="6926" width="23.76953125" style="385" bestFit="1" customWidth="1"/>
    <col min="6927" max="6927" width="26" style="385" customWidth="1"/>
    <col min="6928" max="6928" width="13.76953125" style="385" customWidth="1"/>
    <col min="6929" max="7047" width="8.7265625" style="385"/>
    <col min="7048" max="7048" width="4.86328125" style="385" customWidth="1"/>
    <col min="7049" max="7049" width="49.86328125" style="385" customWidth="1"/>
    <col min="7050" max="7050" width="6.86328125" style="385" customWidth="1"/>
    <col min="7051" max="7051" width="10.6796875" style="385" customWidth="1"/>
    <col min="7052" max="7052" width="13.31640625" style="385" customWidth="1"/>
    <col min="7053" max="7053" width="14.08984375" style="385" customWidth="1"/>
    <col min="7054" max="7054" width="19.08984375" style="385" customWidth="1"/>
    <col min="7055" max="7055" width="33.31640625" style="385" customWidth="1"/>
    <col min="7056" max="7056" width="35.31640625" style="385" customWidth="1"/>
    <col min="7057" max="7108" width="8.86328125" style="385" customWidth="1"/>
    <col min="7109" max="7109" width="46.6796875" style="385" customWidth="1"/>
    <col min="7110" max="7168" width="8.7265625" style="385"/>
    <col min="7169" max="7169" width="4.86328125" style="385" customWidth="1"/>
    <col min="7170" max="7170" width="48.6796875" style="385" customWidth="1"/>
    <col min="7171" max="7171" width="7" style="385" customWidth="1"/>
    <col min="7172" max="7172" width="10.6796875" style="385" customWidth="1"/>
    <col min="7173" max="7173" width="10.31640625" style="385" customWidth="1"/>
    <col min="7174" max="7174" width="7.54296875" style="385" customWidth="1"/>
    <col min="7175" max="7181" width="8.31640625" style="385" customWidth="1"/>
    <col min="7182" max="7182" width="23.76953125" style="385" bestFit="1" customWidth="1"/>
    <col min="7183" max="7183" width="26" style="385" customWidth="1"/>
    <col min="7184" max="7184" width="13.76953125" style="385" customWidth="1"/>
    <col min="7185" max="7303" width="8.7265625" style="385"/>
    <col min="7304" max="7304" width="4.86328125" style="385" customWidth="1"/>
    <col min="7305" max="7305" width="49.86328125" style="385" customWidth="1"/>
    <col min="7306" max="7306" width="6.86328125" style="385" customWidth="1"/>
    <col min="7307" max="7307" width="10.6796875" style="385" customWidth="1"/>
    <col min="7308" max="7308" width="13.31640625" style="385" customWidth="1"/>
    <col min="7309" max="7309" width="14.08984375" style="385" customWidth="1"/>
    <col min="7310" max="7310" width="19.08984375" style="385" customWidth="1"/>
    <col min="7311" max="7311" width="33.31640625" style="385" customWidth="1"/>
    <col min="7312" max="7312" width="35.31640625" style="385" customWidth="1"/>
    <col min="7313" max="7364" width="8.86328125" style="385" customWidth="1"/>
    <col min="7365" max="7365" width="46.6796875" style="385" customWidth="1"/>
    <col min="7366" max="7424" width="8.7265625" style="385"/>
    <col min="7425" max="7425" width="4.86328125" style="385" customWidth="1"/>
    <col min="7426" max="7426" width="48.6796875" style="385" customWidth="1"/>
    <col min="7427" max="7427" width="7" style="385" customWidth="1"/>
    <col min="7428" max="7428" width="10.6796875" style="385" customWidth="1"/>
    <col min="7429" max="7429" width="10.31640625" style="385" customWidth="1"/>
    <col min="7430" max="7430" width="7.54296875" style="385" customWidth="1"/>
    <col min="7431" max="7437" width="8.31640625" style="385" customWidth="1"/>
    <col min="7438" max="7438" width="23.76953125" style="385" bestFit="1" customWidth="1"/>
    <col min="7439" max="7439" width="26" style="385" customWidth="1"/>
    <col min="7440" max="7440" width="13.76953125" style="385" customWidth="1"/>
    <col min="7441" max="7559" width="8.7265625" style="385"/>
    <col min="7560" max="7560" width="4.86328125" style="385" customWidth="1"/>
    <col min="7561" max="7561" width="49.86328125" style="385" customWidth="1"/>
    <col min="7562" max="7562" width="6.86328125" style="385" customWidth="1"/>
    <col min="7563" max="7563" width="10.6796875" style="385" customWidth="1"/>
    <col min="7564" max="7564" width="13.31640625" style="385" customWidth="1"/>
    <col min="7565" max="7565" width="14.08984375" style="385" customWidth="1"/>
    <col min="7566" max="7566" width="19.08984375" style="385" customWidth="1"/>
    <col min="7567" max="7567" width="33.31640625" style="385" customWidth="1"/>
    <col min="7568" max="7568" width="35.31640625" style="385" customWidth="1"/>
    <col min="7569" max="7620" width="8.86328125" style="385" customWidth="1"/>
    <col min="7621" max="7621" width="46.6796875" style="385" customWidth="1"/>
    <col min="7622" max="7680" width="8.7265625" style="385"/>
    <col min="7681" max="7681" width="4.86328125" style="385" customWidth="1"/>
    <col min="7682" max="7682" width="48.6796875" style="385" customWidth="1"/>
    <col min="7683" max="7683" width="7" style="385" customWidth="1"/>
    <col min="7684" max="7684" width="10.6796875" style="385" customWidth="1"/>
    <col min="7685" max="7685" width="10.31640625" style="385" customWidth="1"/>
    <col min="7686" max="7686" width="7.54296875" style="385" customWidth="1"/>
    <col min="7687" max="7693" width="8.31640625" style="385" customWidth="1"/>
    <col min="7694" max="7694" width="23.76953125" style="385" bestFit="1" customWidth="1"/>
    <col min="7695" max="7695" width="26" style="385" customWidth="1"/>
    <col min="7696" max="7696" width="13.76953125" style="385" customWidth="1"/>
    <col min="7697" max="7815" width="8.7265625" style="385"/>
    <col min="7816" max="7816" width="4.86328125" style="385" customWidth="1"/>
    <col min="7817" max="7817" width="49.86328125" style="385" customWidth="1"/>
    <col min="7818" max="7818" width="6.86328125" style="385" customWidth="1"/>
    <col min="7819" max="7819" width="10.6796875" style="385" customWidth="1"/>
    <col min="7820" max="7820" width="13.31640625" style="385" customWidth="1"/>
    <col min="7821" max="7821" width="14.08984375" style="385" customWidth="1"/>
    <col min="7822" max="7822" width="19.08984375" style="385" customWidth="1"/>
    <col min="7823" max="7823" width="33.31640625" style="385" customWidth="1"/>
    <col min="7824" max="7824" width="35.31640625" style="385" customWidth="1"/>
    <col min="7825" max="7876" width="8.86328125" style="385" customWidth="1"/>
    <col min="7877" max="7877" width="46.6796875" style="385" customWidth="1"/>
    <col min="7878" max="7936" width="8.7265625" style="385"/>
    <col min="7937" max="7937" width="4.86328125" style="385" customWidth="1"/>
    <col min="7938" max="7938" width="48.6796875" style="385" customWidth="1"/>
    <col min="7939" max="7939" width="7" style="385" customWidth="1"/>
    <col min="7940" max="7940" width="10.6796875" style="385" customWidth="1"/>
    <col min="7941" max="7941" width="10.31640625" style="385" customWidth="1"/>
    <col min="7942" max="7942" width="7.54296875" style="385" customWidth="1"/>
    <col min="7943" max="7949" width="8.31640625" style="385" customWidth="1"/>
    <col min="7950" max="7950" width="23.76953125" style="385" bestFit="1" customWidth="1"/>
    <col min="7951" max="7951" width="26" style="385" customWidth="1"/>
    <col min="7952" max="7952" width="13.76953125" style="385" customWidth="1"/>
    <col min="7953" max="8071" width="8.7265625" style="385"/>
    <col min="8072" max="8072" width="4.86328125" style="385" customWidth="1"/>
    <col min="8073" max="8073" width="49.86328125" style="385" customWidth="1"/>
    <col min="8074" max="8074" width="6.86328125" style="385" customWidth="1"/>
    <col min="8075" max="8075" width="10.6796875" style="385" customWidth="1"/>
    <col min="8076" max="8076" width="13.31640625" style="385" customWidth="1"/>
    <col min="8077" max="8077" width="14.08984375" style="385" customWidth="1"/>
    <col min="8078" max="8078" width="19.08984375" style="385" customWidth="1"/>
    <col min="8079" max="8079" width="33.31640625" style="385" customWidth="1"/>
    <col min="8080" max="8080" width="35.31640625" style="385" customWidth="1"/>
    <col min="8081" max="8132" width="8.86328125" style="385" customWidth="1"/>
    <col min="8133" max="8133" width="46.6796875" style="385" customWidth="1"/>
    <col min="8134" max="8192" width="8.7265625" style="385"/>
    <col min="8193" max="8193" width="4.86328125" style="385" customWidth="1"/>
    <col min="8194" max="8194" width="48.6796875" style="385" customWidth="1"/>
    <col min="8195" max="8195" width="7" style="385" customWidth="1"/>
    <col min="8196" max="8196" width="10.6796875" style="385" customWidth="1"/>
    <col min="8197" max="8197" width="10.31640625" style="385" customWidth="1"/>
    <col min="8198" max="8198" width="7.54296875" style="385" customWidth="1"/>
    <col min="8199" max="8205" width="8.31640625" style="385" customWidth="1"/>
    <col min="8206" max="8206" width="23.76953125" style="385" bestFit="1" customWidth="1"/>
    <col min="8207" max="8207" width="26" style="385" customWidth="1"/>
    <col min="8208" max="8208" width="13.76953125" style="385" customWidth="1"/>
    <col min="8209" max="8327" width="8.7265625" style="385"/>
    <col min="8328" max="8328" width="4.86328125" style="385" customWidth="1"/>
    <col min="8329" max="8329" width="49.86328125" style="385" customWidth="1"/>
    <col min="8330" max="8330" width="6.86328125" style="385" customWidth="1"/>
    <col min="8331" max="8331" width="10.6796875" style="385" customWidth="1"/>
    <col min="8332" max="8332" width="13.31640625" style="385" customWidth="1"/>
    <col min="8333" max="8333" width="14.08984375" style="385" customWidth="1"/>
    <col min="8334" max="8334" width="19.08984375" style="385" customWidth="1"/>
    <col min="8335" max="8335" width="33.31640625" style="385" customWidth="1"/>
    <col min="8336" max="8336" width="35.31640625" style="385" customWidth="1"/>
    <col min="8337" max="8388" width="8.86328125" style="385" customWidth="1"/>
    <col min="8389" max="8389" width="46.6796875" style="385" customWidth="1"/>
    <col min="8390" max="8448" width="8.7265625" style="385"/>
    <col min="8449" max="8449" width="4.86328125" style="385" customWidth="1"/>
    <col min="8450" max="8450" width="48.6796875" style="385" customWidth="1"/>
    <col min="8451" max="8451" width="7" style="385" customWidth="1"/>
    <col min="8452" max="8452" width="10.6796875" style="385" customWidth="1"/>
    <col min="8453" max="8453" width="10.31640625" style="385" customWidth="1"/>
    <col min="8454" max="8454" width="7.54296875" style="385" customWidth="1"/>
    <col min="8455" max="8461" width="8.31640625" style="385" customWidth="1"/>
    <col min="8462" max="8462" width="23.76953125" style="385" bestFit="1" customWidth="1"/>
    <col min="8463" max="8463" width="26" style="385" customWidth="1"/>
    <col min="8464" max="8464" width="13.76953125" style="385" customWidth="1"/>
    <col min="8465" max="8583" width="8.7265625" style="385"/>
    <col min="8584" max="8584" width="4.86328125" style="385" customWidth="1"/>
    <col min="8585" max="8585" width="49.86328125" style="385" customWidth="1"/>
    <col min="8586" max="8586" width="6.86328125" style="385" customWidth="1"/>
    <col min="8587" max="8587" width="10.6796875" style="385" customWidth="1"/>
    <col min="8588" max="8588" width="13.31640625" style="385" customWidth="1"/>
    <col min="8589" max="8589" width="14.08984375" style="385" customWidth="1"/>
    <col min="8590" max="8590" width="19.08984375" style="385" customWidth="1"/>
    <col min="8591" max="8591" width="33.31640625" style="385" customWidth="1"/>
    <col min="8592" max="8592" width="35.31640625" style="385" customWidth="1"/>
    <col min="8593" max="8644" width="8.86328125" style="385" customWidth="1"/>
    <col min="8645" max="8645" width="46.6796875" style="385" customWidth="1"/>
    <col min="8646" max="8704" width="8.7265625" style="385"/>
    <col min="8705" max="8705" width="4.86328125" style="385" customWidth="1"/>
    <col min="8706" max="8706" width="48.6796875" style="385" customWidth="1"/>
    <col min="8707" max="8707" width="7" style="385" customWidth="1"/>
    <col min="8708" max="8708" width="10.6796875" style="385" customWidth="1"/>
    <col min="8709" max="8709" width="10.31640625" style="385" customWidth="1"/>
    <col min="8710" max="8710" width="7.54296875" style="385" customWidth="1"/>
    <col min="8711" max="8717" width="8.31640625" style="385" customWidth="1"/>
    <col min="8718" max="8718" width="23.76953125" style="385" bestFit="1" customWidth="1"/>
    <col min="8719" max="8719" width="26" style="385" customWidth="1"/>
    <col min="8720" max="8720" width="13.76953125" style="385" customWidth="1"/>
    <col min="8721" max="8839" width="8.7265625" style="385"/>
    <col min="8840" max="8840" width="4.86328125" style="385" customWidth="1"/>
    <col min="8841" max="8841" width="49.86328125" style="385" customWidth="1"/>
    <col min="8842" max="8842" width="6.86328125" style="385" customWidth="1"/>
    <col min="8843" max="8843" width="10.6796875" style="385" customWidth="1"/>
    <col min="8844" max="8844" width="13.31640625" style="385" customWidth="1"/>
    <col min="8845" max="8845" width="14.08984375" style="385" customWidth="1"/>
    <col min="8846" max="8846" width="19.08984375" style="385" customWidth="1"/>
    <col min="8847" max="8847" width="33.31640625" style="385" customWidth="1"/>
    <col min="8848" max="8848" width="35.31640625" style="385" customWidth="1"/>
    <col min="8849" max="8900" width="8.86328125" style="385" customWidth="1"/>
    <col min="8901" max="8901" width="46.6796875" style="385" customWidth="1"/>
    <col min="8902" max="8960" width="8.7265625" style="385"/>
    <col min="8961" max="8961" width="4.86328125" style="385" customWidth="1"/>
    <col min="8962" max="8962" width="48.6796875" style="385" customWidth="1"/>
    <col min="8963" max="8963" width="7" style="385" customWidth="1"/>
    <col min="8964" max="8964" width="10.6796875" style="385" customWidth="1"/>
    <col min="8965" max="8965" width="10.31640625" style="385" customWidth="1"/>
    <col min="8966" max="8966" width="7.54296875" style="385" customWidth="1"/>
    <col min="8967" max="8973" width="8.31640625" style="385" customWidth="1"/>
    <col min="8974" max="8974" width="23.76953125" style="385" bestFit="1" customWidth="1"/>
    <col min="8975" max="8975" width="26" style="385" customWidth="1"/>
    <col min="8976" max="8976" width="13.76953125" style="385" customWidth="1"/>
    <col min="8977" max="9095" width="8.7265625" style="385"/>
    <col min="9096" max="9096" width="4.86328125" style="385" customWidth="1"/>
    <col min="9097" max="9097" width="49.86328125" style="385" customWidth="1"/>
    <col min="9098" max="9098" width="6.86328125" style="385" customWidth="1"/>
    <col min="9099" max="9099" width="10.6796875" style="385" customWidth="1"/>
    <col min="9100" max="9100" width="13.31640625" style="385" customWidth="1"/>
    <col min="9101" max="9101" width="14.08984375" style="385" customWidth="1"/>
    <col min="9102" max="9102" width="19.08984375" style="385" customWidth="1"/>
    <col min="9103" max="9103" width="33.31640625" style="385" customWidth="1"/>
    <col min="9104" max="9104" width="35.31640625" style="385" customWidth="1"/>
    <col min="9105" max="9156" width="8.86328125" style="385" customWidth="1"/>
    <col min="9157" max="9157" width="46.6796875" style="385" customWidth="1"/>
    <col min="9158" max="9216" width="8.7265625" style="385"/>
    <col min="9217" max="9217" width="4.86328125" style="385" customWidth="1"/>
    <col min="9218" max="9218" width="48.6796875" style="385" customWidth="1"/>
    <col min="9219" max="9219" width="7" style="385" customWidth="1"/>
    <col min="9220" max="9220" width="10.6796875" style="385" customWidth="1"/>
    <col min="9221" max="9221" width="10.31640625" style="385" customWidth="1"/>
    <col min="9222" max="9222" width="7.54296875" style="385" customWidth="1"/>
    <col min="9223" max="9229" width="8.31640625" style="385" customWidth="1"/>
    <col min="9230" max="9230" width="23.76953125" style="385" bestFit="1" customWidth="1"/>
    <col min="9231" max="9231" width="26" style="385" customWidth="1"/>
    <col min="9232" max="9232" width="13.76953125" style="385" customWidth="1"/>
    <col min="9233" max="9351" width="8.7265625" style="385"/>
    <col min="9352" max="9352" width="4.86328125" style="385" customWidth="1"/>
    <col min="9353" max="9353" width="49.86328125" style="385" customWidth="1"/>
    <col min="9354" max="9354" width="6.86328125" style="385" customWidth="1"/>
    <col min="9355" max="9355" width="10.6796875" style="385" customWidth="1"/>
    <col min="9356" max="9356" width="13.31640625" style="385" customWidth="1"/>
    <col min="9357" max="9357" width="14.08984375" style="385" customWidth="1"/>
    <col min="9358" max="9358" width="19.08984375" style="385" customWidth="1"/>
    <col min="9359" max="9359" width="33.31640625" style="385" customWidth="1"/>
    <col min="9360" max="9360" width="35.31640625" style="385" customWidth="1"/>
    <col min="9361" max="9412" width="8.86328125" style="385" customWidth="1"/>
    <col min="9413" max="9413" width="46.6796875" style="385" customWidth="1"/>
    <col min="9414" max="9472" width="8.7265625" style="385"/>
    <col min="9473" max="9473" width="4.86328125" style="385" customWidth="1"/>
    <col min="9474" max="9474" width="48.6796875" style="385" customWidth="1"/>
    <col min="9475" max="9475" width="7" style="385" customWidth="1"/>
    <col min="9476" max="9476" width="10.6796875" style="385" customWidth="1"/>
    <col min="9477" max="9477" width="10.31640625" style="385" customWidth="1"/>
    <col min="9478" max="9478" width="7.54296875" style="385" customWidth="1"/>
    <col min="9479" max="9485" width="8.31640625" style="385" customWidth="1"/>
    <col min="9486" max="9486" width="23.76953125" style="385" bestFit="1" customWidth="1"/>
    <col min="9487" max="9487" width="26" style="385" customWidth="1"/>
    <col min="9488" max="9488" width="13.76953125" style="385" customWidth="1"/>
    <col min="9489" max="9607" width="8.7265625" style="385"/>
    <col min="9608" max="9608" width="4.86328125" style="385" customWidth="1"/>
    <col min="9609" max="9609" width="49.86328125" style="385" customWidth="1"/>
    <col min="9610" max="9610" width="6.86328125" style="385" customWidth="1"/>
    <col min="9611" max="9611" width="10.6796875" style="385" customWidth="1"/>
    <col min="9612" max="9612" width="13.31640625" style="385" customWidth="1"/>
    <col min="9613" max="9613" width="14.08984375" style="385" customWidth="1"/>
    <col min="9614" max="9614" width="19.08984375" style="385" customWidth="1"/>
    <col min="9615" max="9615" width="33.31640625" style="385" customWidth="1"/>
    <col min="9616" max="9616" width="35.31640625" style="385" customWidth="1"/>
    <col min="9617" max="9668" width="8.86328125" style="385" customWidth="1"/>
    <col min="9669" max="9669" width="46.6796875" style="385" customWidth="1"/>
    <col min="9670" max="9728" width="8.7265625" style="385"/>
    <col min="9729" max="9729" width="4.86328125" style="385" customWidth="1"/>
    <col min="9730" max="9730" width="48.6796875" style="385" customWidth="1"/>
    <col min="9731" max="9731" width="7" style="385" customWidth="1"/>
    <col min="9732" max="9732" width="10.6796875" style="385" customWidth="1"/>
    <col min="9733" max="9733" width="10.31640625" style="385" customWidth="1"/>
    <col min="9734" max="9734" width="7.54296875" style="385" customWidth="1"/>
    <col min="9735" max="9741" width="8.31640625" style="385" customWidth="1"/>
    <col min="9742" max="9742" width="23.76953125" style="385" bestFit="1" customWidth="1"/>
    <col min="9743" max="9743" width="26" style="385" customWidth="1"/>
    <col min="9744" max="9744" width="13.76953125" style="385" customWidth="1"/>
    <col min="9745" max="9863" width="8.7265625" style="385"/>
    <col min="9864" max="9864" width="4.86328125" style="385" customWidth="1"/>
    <col min="9865" max="9865" width="49.86328125" style="385" customWidth="1"/>
    <col min="9866" max="9866" width="6.86328125" style="385" customWidth="1"/>
    <col min="9867" max="9867" width="10.6796875" style="385" customWidth="1"/>
    <col min="9868" max="9868" width="13.31640625" style="385" customWidth="1"/>
    <col min="9869" max="9869" width="14.08984375" style="385" customWidth="1"/>
    <col min="9870" max="9870" width="19.08984375" style="385" customWidth="1"/>
    <col min="9871" max="9871" width="33.31640625" style="385" customWidth="1"/>
    <col min="9872" max="9872" width="35.31640625" style="385" customWidth="1"/>
    <col min="9873" max="9924" width="8.86328125" style="385" customWidth="1"/>
    <col min="9925" max="9925" width="46.6796875" style="385" customWidth="1"/>
    <col min="9926" max="9984" width="8.7265625" style="385"/>
    <col min="9985" max="9985" width="4.86328125" style="385" customWidth="1"/>
    <col min="9986" max="9986" width="48.6796875" style="385" customWidth="1"/>
    <col min="9987" max="9987" width="7" style="385" customWidth="1"/>
    <col min="9988" max="9988" width="10.6796875" style="385" customWidth="1"/>
    <col min="9989" max="9989" width="10.31640625" style="385" customWidth="1"/>
    <col min="9990" max="9990" width="7.54296875" style="385" customWidth="1"/>
    <col min="9991" max="9997" width="8.31640625" style="385" customWidth="1"/>
    <col min="9998" max="9998" width="23.76953125" style="385" bestFit="1" customWidth="1"/>
    <col min="9999" max="9999" width="26" style="385" customWidth="1"/>
    <col min="10000" max="10000" width="13.76953125" style="385" customWidth="1"/>
    <col min="10001" max="10119" width="8.7265625" style="385"/>
    <col min="10120" max="10120" width="4.86328125" style="385" customWidth="1"/>
    <col min="10121" max="10121" width="49.86328125" style="385" customWidth="1"/>
    <col min="10122" max="10122" width="6.86328125" style="385" customWidth="1"/>
    <col min="10123" max="10123" width="10.6796875" style="385" customWidth="1"/>
    <col min="10124" max="10124" width="13.31640625" style="385" customWidth="1"/>
    <col min="10125" max="10125" width="14.08984375" style="385" customWidth="1"/>
    <col min="10126" max="10126" width="19.08984375" style="385" customWidth="1"/>
    <col min="10127" max="10127" width="33.31640625" style="385" customWidth="1"/>
    <col min="10128" max="10128" width="35.31640625" style="385" customWidth="1"/>
    <col min="10129" max="10180" width="8.86328125" style="385" customWidth="1"/>
    <col min="10181" max="10181" width="46.6796875" style="385" customWidth="1"/>
    <col min="10182" max="10240" width="8.7265625" style="385"/>
    <col min="10241" max="10241" width="4.86328125" style="385" customWidth="1"/>
    <col min="10242" max="10242" width="48.6796875" style="385" customWidth="1"/>
    <col min="10243" max="10243" width="7" style="385" customWidth="1"/>
    <col min="10244" max="10244" width="10.6796875" style="385" customWidth="1"/>
    <col min="10245" max="10245" width="10.31640625" style="385" customWidth="1"/>
    <col min="10246" max="10246" width="7.54296875" style="385" customWidth="1"/>
    <col min="10247" max="10253" width="8.31640625" style="385" customWidth="1"/>
    <col min="10254" max="10254" width="23.76953125" style="385" bestFit="1" customWidth="1"/>
    <col min="10255" max="10255" width="26" style="385" customWidth="1"/>
    <col min="10256" max="10256" width="13.76953125" style="385" customWidth="1"/>
    <col min="10257" max="10375" width="8.7265625" style="385"/>
    <col min="10376" max="10376" width="4.86328125" style="385" customWidth="1"/>
    <col min="10377" max="10377" width="49.86328125" style="385" customWidth="1"/>
    <col min="10378" max="10378" width="6.86328125" style="385" customWidth="1"/>
    <col min="10379" max="10379" width="10.6796875" style="385" customWidth="1"/>
    <col min="10380" max="10380" width="13.31640625" style="385" customWidth="1"/>
    <col min="10381" max="10381" width="14.08984375" style="385" customWidth="1"/>
    <col min="10382" max="10382" width="19.08984375" style="385" customWidth="1"/>
    <col min="10383" max="10383" width="33.31640625" style="385" customWidth="1"/>
    <col min="10384" max="10384" width="35.31640625" style="385" customWidth="1"/>
    <col min="10385" max="10436" width="8.86328125" style="385" customWidth="1"/>
    <col min="10437" max="10437" width="46.6796875" style="385" customWidth="1"/>
    <col min="10438" max="10496" width="8.7265625" style="385"/>
    <col min="10497" max="10497" width="4.86328125" style="385" customWidth="1"/>
    <col min="10498" max="10498" width="48.6796875" style="385" customWidth="1"/>
    <col min="10499" max="10499" width="7" style="385" customWidth="1"/>
    <col min="10500" max="10500" width="10.6796875" style="385" customWidth="1"/>
    <col min="10501" max="10501" width="10.31640625" style="385" customWidth="1"/>
    <col min="10502" max="10502" width="7.54296875" style="385" customWidth="1"/>
    <col min="10503" max="10509" width="8.31640625" style="385" customWidth="1"/>
    <col min="10510" max="10510" width="23.76953125" style="385" bestFit="1" customWidth="1"/>
    <col min="10511" max="10511" width="26" style="385" customWidth="1"/>
    <col min="10512" max="10512" width="13.76953125" style="385" customWidth="1"/>
    <col min="10513" max="10631" width="8.7265625" style="385"/>
    <col min="10632" max="10632" width="4.86328125" style="385" customWidth="1"/>
    <col min="10633" max="10633" width="49.86328125" style="385" customWidth="1"/>
    <col min="10634" max="10634" width="6.86328125" style="385" customWidth="1"/>
    <col min="10635" max="10635" width="10.6796875" style="385" customWidth="1"/>
    <col min="10636" max="10636" width="13.31640625" style="385" customWidth="1"/>
    <col min="10637" max="10637" width="14.08984375" style="385" customWidth="1"/>
    <col min="10638" max="10638" width="19.08984375" style="385" customWidth="1"/>
    <col min="10639" max="10639" width="33.31640625" style="385" customWidth="1"/>
    <col min="10640" max="10640" width="35.31640625" style="385" customWidth="1"/>
    <col min="10641" max="10692" width="8.86328125" style="385" customWidth="1"/>
    <col min="10693" max="10693" width="46.6796875" style="385" customWidth="1"/>
    <col min="10694" max="10752" width="8.7265625" style="385"/>
    <col min="10753" max="10753" width="4.86328125" style="385" customWidth="1"/>
    <col min="10754" max="10754" width="48.6796875" style="385" customWidth="1"/>
    <col min="10755" max="10755" width="7" style="385" customWidth="1"/>
    <col min="10756" max="10756" width="10.6796875" style="385" customWidth="1"/>
    <col min="10757" max="10757" width="10.31640625" style="385" customWidth="1"/>
    <col min="10758" max="10758" width="7.54296875" style="385" customWidth="1"/>
    <col min="10759" max="10765" width="8.31640625" style="385" customWidth="1"/>
    <col min="10766" max="10766" width="23.76953125" style="385" bestFit="1" customWidth="1"/>
    <col min="10767" max="10767" width="26" style="385" customWidth="1"/>
    <col min="10768" max="10768" width="13.76953125" style="385" customWidth="1"/>
    <col min="10769" max="10887" width="8.7265625" style="385"/>
    <col min="10888" max="10888" width="4.86328125" style="385" customWidth="1"/>
    <col min="10889" max="10889" width="49.86328125" style="385" customWidth="1"/>
    <col min="10890" max="10890" width="6.86328125" style="385" customWidth="1"/>
    <col min="10891" max="10891" width="10.6796875" style="385" customWidth="1"/>
    <col min="10892" max="10892" width="13.31640625" style="385" customWidth="1"/>
    <col min="10893" max="10893" width="14.08984375" style="385" customWidth="1"/>
    <col min="10894" max="10894" width="19.08984375" style="385" customWidth="1"/>
    <col min="10895" max="10895" width="33.31640625" style="385" customWidth="1"/>
    <col min="10896" max="10896" width="35.31640625" style="385" customWidth="1"/>
    <col min="10897" max="10948" width="8.86328125" style="385" customWidth="1"/>
    <col min="10949" max="10949" width="46.6796875" style="385" customWidth="1"/>
    <col min="10950" max="11008" width="8.7265625" style="385"/>
    <col min="11009" max="11009" width="4.86328125" style="385" customWidth="1"/>
    <col min="11010" max="11010" width="48.6796875" style="385" customWidth="1"/>
    <col min="11011" max="11011" width="7" style="385" customWidth="1"/>
    <col min="11012" max="11012" width="10.6796875" style="385" customWidth="1"/>
    <col min="11013" max="11013" width="10.31640625" style="385" customWidth="1"/>
    <col min="11014" max="11014" width="7.54296875" style="385" customWidth="1"/>
    <col min="11015" max="11021" width="8.31640625" style="385" customWidth="1"/>
    <col min="11022" max="11022" width="23.76953125" style="385" bestFit="1" customWidth="1"/>
    <col min="11023" max="11023" width="26" style="385" customWidth="1"/>
    <col min="11024" max="11024" width="13.76953125" style="385" customWidth="1"/>
    <col min="11025" max="11143" width="8.7265625" style="385"/>
    <col min="11144" max="11144" width="4.86328125" style="385" customWidth="1"/>
    <col min="11145" max="11145" width="49.86328125" style="385" customWidth="1"/>
    <col min="11146" max="11146" width="6.86328125" style="385" customWidth="1"/>
    <col min="11147" max="11147" width="10.6796875" style="385" customWidth="1"/>
    <col min="11148" max="11148" width="13.31640625" style="385" customWidth="1"/>
    <col min="11149" max="11149" width="14.08984375" style="385" customWidth="1"/>
    <col min="11150" max="11150" width="19.08984375" style="385" customWidth="1"/>
    <col min="11151" max="11151" width="33.31640625" style="385" customWidth="1"/>
    <col min="11152" max="11152" width="35.31640625" style="385" customWidth="1"/>
    <col min="11153" max="11204" width="8.86328125" style="385" customWidth="1"/>
    <col min="11205" max="11205" width="46.6796875" style="385" customWidth="1"/>
    <col min="11206" max="11264" width="8.7265625" style="385"/>
    <col min="11265" max="11265" width="4.86328125" style="385" customWidth="1"/>
    <col min="11266" max="11266" width="48.6796875" style="385" customWidth="1"/>
    <col min="11267" max="11267" width="7" style="385" customWidth="1"/>
    <col min="11268" max="11268" width="10.6796875" style="385" customWidth="1"/>
    <col min="11269" max="11269" width="10.31640625" style="385" customWidth="1"/>
    <col min="11270" max="11270" width="7.54296875" style="385" customWidth="1"/>
    <col min="11271" max="11277" width="8.31640625" style="385" customWidth="1"/>
    <col min="11278" max="11278" width="23.76953125" style="385" bestFit="1" customWidth="1"/>
    <col min="11279" max="11279" width="26" style="385" customWidth="1"/>
    <col min="11280" max="11280" width="13.76953125" style="385" customWidth="1"/>
    <col min="11281" max="11399" width="8.7265625" style="385"/>
    <col min="11400" max="11400" width="4.86328125" style="385" customWidth="1"/>
    <col min="11401" max="11401" width="49.86328125" style="385" customWidth="1"/>
    <col min="11402" max="11402" width="6.86328125" style="385" customWidth="1"/>
    <col min="11403" max="11403" width="10.6796875" style="385" customWidth="1"/>
    <col min="11404" max="11404" width="13.31640625" style="385" customWidth="1"/>
    <col min="11405" max="11405" width="14.08984375" style="385" customWidth="1"/>
    <col min="11406" max="11406" width="19.08984375" style="385" customWidth="1"/>
    <col min="11407" max="11407" width="33.31640625" style="385" customWidth="1"/>
    <col min="11408" max="11408" width="35.31640625" style="385" customWidth="1"/>
    <col min="11409" max="11460" width="8.86328125" style="385" customWidth="1"/>
    <col min="11461" max="11461" width="46.6796875" style="385" customWidth="1"/>
    <col min="11462" max="11520" width="8.7265625" style="385"/>
    <col min="11521" max="11521" width="4.86328125" style="385" customWidth="1"/>
    <col min="11522" max="11522" width="48.6796875" style="385" customWidth="1"/>
    <col min="11523" max="11523" width="7" style="385" customWidth="1"/>
    <col min="11524" max="11524" width="10.6796875" style="385" customWidth="1"/>
    <col min="11525" max="11525" width="10.31640625" style="385" customWidth="1"/>
    <col min="11526" max="11526" width="7.54296875" style="385" customWidth="1"/>
    <col min="11527" max="11533" width="8.31640625" style="385" customWidth="1"/>
    <col min="11534" max="11534" width="23.76953125" style="385" bestFit="1" customWidth="1"/>
    <col min="11535" max="11535" width="26" style="385" customWidth="1"/>
    <col min="11536" max="11536" width="13.76953125" style="385" customWidth="1"/>
    <col min="11537" max="11655" width="8.7265625" style="385"/>
    <col min="11656" max="11656" width="4.86328125" style="385" customWidth="1"/>
    <col min="11657" max="11657" width="49.86328125" style="385" customWidth="1"/>
    <col min="11658" max="11658" width="6.86328125" style="385" customWidth="1"/>
    <col min="11659" max="11659" width="10.6796875" style="385" customWidth="1"/>
    <col min="11660" max="11660" width="13.31640625" style="385" customWidth="1"/>
    <col min="11661" max="11661" width="14.08984375" style="385" customWidth="1"/>
    <col min="11662" max="11662" width="19.08984375" style="385" customWidth="1"/>
    <col min="11663" max="11663" width="33.31640625" style="385" customWidth="1"/>
    <col min="11664" max="11664" width="35.31640625" style="385" customWidth="1"/>
    <col min="11665" max="11716" width="8.86328125" style="385" customWidth="1"/>
    <col min="11717" max="11717" width="46.6796875" style="385" customWidth="1"/>
    <col min="11718" max="11776" width="8.7265625" style="385"/>
    <col min="11777" max="11777" width="4.86328125" style="385" customWidth="1"/>
    <col min="11778" max="11778" width="48.6796875" style="385" customWidth="1"/>
    <col min="11779" max="11779" width="7" style="385" customWidth="1"/>
    <col min="11780" max="11780" width="10.6796875" style="385" customWidth="1"/>
    <col min="11781" max="11781" width="10.31640625" style="385" customWidth="1"/>
    <col min="11782" max="11782" width="7.54296875" style="385" customWidth="1"/>
    <col min="11783" max="11789" width="8.31640625" style="385" customWidth="1"/>
    <col min="11790" max="11790" width="23.76953125" style="385" bestFit="1" customWidth="1"/>
    <col min="11791" max="11791" width="26" style="385" customWidth="1"/>
    <col min="11792" max="11792" width="13.76953125" style="385" customWidth="1"/>
    <col min="11793" max="11911" width="8.7265625" style="385"/>
    <col min="11912" max="11912" width="4.86328125" style="385" customWidth="1"/>
    <col min="11913" max="11913" width="49.86328125" style="385" customWidth="1"/>
    <col min="11914" max="11914" width="6.86328125" style="385" customWidth="1"/>
    <col min="11915" max="11915" width="10.6796875" style="385" customWidth="1"/>
    <col min="11916" max="11916" width="13.31640625" style="385" customWidth="1"/>
    <col min="11917" max="11917" width="14.08984375" style="385" customWidth="1"/>
    <col min="11918" max="11918" width="19.08984375" style="385" customWidth="1"/>
    <col min="11919" max="11919" width="33.31640625" style="385" customWidth="1"/>
    <col min="11920" max="11920" width="35.31640625" style="385" customWidth="1"/>
    <col min="11921" max="11972" width="8.86328125" style="385" customWidth="1"/>
    <col min="11973" max="11973" width="46.6796875" style="385" customWidth="1"/>
    <col min="11974" max="12032" width="8.7265625" style="385"/>
    <col min="12033" max="12033" width="4.86328125" style="385" customWidth="1"/>
    <col min="12034" max="12034" width="48.6796875" style="385" customWidth="1"/>
    <col min="12035" max="12035" width="7" style="385" customWidth="1"/>
    <col min="12036" max="12036" width="10.6796875" style="385" customWidth="1"/>
    <col min="12037" max="12037" width="10.31640625" style="385" customWidth="1"/>
    <col min="12038" max="12038" width="7.54296875" style="385" customWidth="1"/>
    <col min="12039" max="12045" width="8.31640625" style="385" customWidth="1"/>
    <col min="12046" max="12046" width="23.76953125" style="385" bestFit="1" customWidth="1"/>
    <col min="12047" max="12047" width="26" style="385" customWidth="1"/>
    <col min="12048" max="12048" width="13.76953125" style="385" customWidth="1"/>
    <col min="12049" max="12167" width="8.7265625" style="385"/>
    <col min="12168" max="12168" width="4.86328125" style="385" customWidth="1"/>
    <col min="12169" max="12169" width="49.86328125" style="385" customWidth="1"/>
    <col min="12170" max="12170" width="6.86328125" style="385" customWidth="1"/>
    <col min="12171" max="12171" width="10.6796875" style="385" customWidth="1"/>
    <col min="12172" max="12172" width="13.31640625" style="385" customWidth="1"/>
    <col min="12173" max="12173" width="14.08984375" style="385" customWidth="1"/>
    <col min="12174" max="12174" width="19.08984375" style="385" customWidth="1"/>
    <col min="12175" max="12175" width="33.31640625" style="385" customWidth="1"/>
    <col min="12176" max="12176" width="35.31640625" style="385" customWidth="1"/>
    <col min="12177" max="12228" width="8.86328125" style="385" customWidth="1"/>
    <col min="12229" max="12229" width="46.6796875" style="385" customWidth="1"/>
    <col min="12230" max="12288" width="8.7265625" style="385"/>
    <col min="12289" max="12289" width="4.86328125" style="385" customWidth="1"/>
    <col min="12290" max="12290" width="48.6796875" style="385" customWidth="1"/>
    <col min="12291" max="12291" width="7" style="385" customWidth="1"/>
    <col min="12292" max="12292" width="10.6796875" style="385" customWidth="1"/>
    <col min="12293" max="12293" width="10.31640625" style="385" customWidth="1"/>
    <col min="12294" max="12294" width="7.54296875" style="385" customWidth="1"/>
    <col min="12295" max="12301" width="8.31640625" style="385" customWidth="1"/>
    <col min="12302" max="12302" width="23.76953125" style="385" bestFit="1" customWidth="1"/>
    <col min="12303" max="12303" width="26" style="385" customWidth="1"/>
    <col min="12304" max="12304" width="13.76953125" style="385" customWidth="1"/>
    <col min="12305" max="12423" width="8.7265625" style="385"/>
    <col min="12424" max="12424" width="4.86328125" style="385" customWidth="1"/>
    <col min="12425" max="12425" width="49.86328125" style="385" customWidth="1"/>
    <col min="12426" max="12426" width="6.86328125" style="385" customWidth="1"/>
    <col min="12427" max="12427" width="10.6796875" style="385" customWidth="1"/>
    <col min="12428" max="12428" width="13.31640625" style="385" customWidth="1"/>
    <col min="12429" max="12429" width="14.08984375" style="385" customWidth="1"/>
    <col min="12430" max="12430" width="19.08984375" style="385" customWidth="1"/>
    <col min="12431" max="12431" width="33.31640625" style="385" customWidth="1"/>
    <col min="12432" max="12432" width="35.31640625" style="385" customWidth="1"/>
    <col min="12433" max="12484" width="8.86328125" style="385" customWidth="1"/>
    <col min="12485" max="12485" width="46.6796875" style="385" customWidth="1"/>
    <col min="12486" max="12544" width="8.7265625" style="385"/>
    <col min="12545" max="12545" width="4.86328125" style="385" customWidth="1"/>
    <col min="12546" max="12546" width="48.6796875" style="385" customWidth="1"/>
    <col min="12547" max="12547" width="7" style="385" customWidth="1"/>
    <col min="12548" max="12548" width="10.6796875" style="385" customWidth="1"/>
    <col min="12549" max="12549" width="10.31640625" style="385" customWidth="1"/>
    <col min="12550" max="12550" width="7.54296875" style="385" customWidth="1"/>
    <col min="12551" max="12557" width="8.31640625" style="385" customWidth="1"/>
    <col min="12558" max="12558" width="23.76953125" style="385" bestFit="1" customWidth="1"/>
    <col min="12559" max="12559" width="26" style="385" customWidth="1"/>
    <col min="12560" max="12560" width="13.76953125" style="385" customWidth="1"/>
    <col min="12561" max="12679" width="8.7265625" style="385"/>
    <col min="12680" max="12680" width="4.86328125" style="385" customWidth="1"/>
    <col min="12681" max="12681" width="49.86328125" style="385" customWidth="1"/>
    <col min="12682" max="12682" width="6.86328125" style="385" customWidth="1"/>
    <col min="12683" max="12683" width="10.6796875" style="385" customWidth="1"/>
    <col min="12684" max="12684" width="13.31640625" style="385" customWidth="1"/>
    <col min="12685" max="12685" width="14.08984375" style="385" customWidth="1"/>
    <col min="12686" max="12686" width="19.08984375" style="385" customWidth="1"/>
    <col min="12687" max="12687" width="33.31640625" style="385" customWidth="1"/>
    <col min="12688" max="12688" width="35.31640625" style="385" customWidth="1"/>
    <col min="12689" max="12740" width="8.86328125" style="385" customWidth="1"/>
    <col min="12741" max="12741" width="46.6796875" style="385" customWidth="1"/>
    <col min="12742" max="12800" width="8.7265625" style="385"/>
    <col min="12801" max="12801" width="4.86328125" style="385" customWidth="1"/>
    <col min="12802" max="12802" width="48.6796875" style="385" customWidth="1"/>
    <col min="12803" max="12803" width="7" style="385" customWidth="1"/>
    <col min="12804" max="12804" width="10.6796875" style="385" customWidth="1"/>
    <col min="12805" max="12805" width="10.31640625" style="385" customWidth="1"/>
    <col min="12806" max="12806" width="7.54296875" style="385" customWidth="1"/>
    <col min="12807" max="12813" width="8.31640625" style="385" customWidth="1"/>
    <col min="12814" max="12814" width="23.76953125" style="385" bestFit="1" customWidth="1"/>
    <col min="12815" max="12815" width="26" style="385" customWidth="1"/>
    <col min="12816" max="12816" width="13.76953125" style="385" customWidth="1"/>
    <col min="12817" max="12935" width="8.7265625" style="385"/>
    <col min="12936" max="12936" width="4.86328125" style="385" customWidth="1"/>
    <col min="12937" max="12937" width="49.86328125" style="385" customWidth="1"/>
    <col min="12938" max="12938" width="6.86328125" style="385" customWidth="1"/>
    <col min="12939" max="12939" width="10.6796875" style="385" customWidth="1"/>
    <col min="12940" max="12940" width="13.31640625" style="385" customWidth="1"/>
    <col min="12941" max="12941" width="14.08984375" style="385" customWidth="1"/>
    <col min="12942" max="12942" width="19.08984375" style="385" customWidth="1"/>
    <col min="12943" max="12943" width="33.31640625" style="385" customWidth="1"/>
    <col min="12944" max="12944" width="35.31640625" style="385" customWidth="1"/>
    <col min="12945" max="12996" width="8.86328125" style="385" customWidth="1"/>
    <col min="12997" max="12997" width="46.6796875" style="385" customWidth="1"/>
    <col min="12998" max="13056" width="8.7265625" style="385"/>
    <col min="13057" max="13057" width="4.86328125" style="385" customWidth="1"/>
    <col min="13058" max="13058" width="48.6796875" style="385" customWidth="1"/>
    <col min="13059" max="13059" width="7" style="385" customWidth="1"/>
    <col min="13060" max="13060" width="10.6796875" style="385" customWidth="1"/>
    <col min="13061" max="13061" width="10.31640625" style="385" customWidth="1"/>
    <col min="13062" max="13062" width="7.54296875" style="385" customWidth="1"/>
    <col min="13063" max="13069" width="8.31640625" style="385" customWidth="1"/>
    <col min="13070" max="13070" width="23.76953125" style="385" bestFit="1" customWidth="1"/>
    <col min="13071" max="13071" width="26" style="385" customWidth="1"/>
    <col min="13072" max="13072" width="13.76953125" style="385" customWidth="1"/>
    <col min="13073" max="13191" width="8.7265625" style="385"/>
    <col min="13192" max="13192" width="4.86328125" style="385" customWidth="1"/>
    <col min="13193" max="13193" width="49.86328125" style="385" customWidth="1"/>
    <col min="13194" max="13194" width="6.86328125" style="385" customWidth="1"/>
    <col min="13195" max="13195" width="10.6796875" style="385" customWidth="1"/>
    <col min="13196" max="13196" width="13.31640625" style="385" customWidth="1"/>
    <col min="13197" max="13197" width="14.08984375" style="385" customWidth="1"/>
    <col min="13198" max="13198" width="19.08984375" style="385" customWidth="1"/>
    <col min="13199" max="13199" width="33.31640625" style="385" customWidth="1"/>
    <col min="13200" max="13200" width="35.31640625" style="385" customWidth="1"/>
    <col min="13201" max="13252" width="8.86328125" style="385" customWidth="1"/>
    <col min="13253" max="13253" width="46.6796875" style="385" customWidth="1"/>
    <col min="13254" max="13312" width="8.7265625" style="385"/>
    <col min="13313" max="13313" width="4.86328125" style="385" customWidth="1"/>
    <col min="13314" max="13314" width="48.6796875" style="385" customWidth="1"/>
    <col min="13315" max="13315" width="7" style="385" customWidth="1"/>
    <col min="13316" max="13316" width="10.6796875" style="385" customWidth="1"/>
    <col min="13317" max="13317" width="10.31640625" style="385" customWidth="1"/>
    <col min="13318" max="13318" width="7.54296875" style="385" customWidth="1"/>
    <col min="13319" max="13325" width="8.31640625" style="385" customWidth="1"/>
    <col min="13326" max="13326" width="23.76953125" style="385" bestFit="1" customWidth="1"/>
    <col min="13327" max="13327" width="26" style="385" customWidth="1"/>
    <col min="13328" max="13328" width="13.76953125" style="385" customWidth="1"/>
    <col min="13329" max="13447" width="8.7265625" style="385"/>
    <col min="13448" max="13448" width="4.86328125" style="385" customWidth="1"/>
    <col min="13449" max="13449" width="49.86328125" style="385" customWidth="1"/>
    <col min="13450" max="13450" width="6.86328125" style="385" customWidth="1"/>
    <col min="13451" max="13451" width="10.6796875" style="385" customWidth="1"/>
    <col min="13452" max="13452" width="13.31640625" style="385" customWidth="1"/>
    <col min="13453" max="13453" width="14.08984375" style="385" customWidth="1"/>
    <col min="13454" max="13454" width="19.08984375" style="385" customWidth="1"/>
    <col min="13455" max="13455" width="33.31640625" style="385" customWidth="1"/>
    <col min="13456" max="13456" width="35.31640625" style="385" customWidth="1"/>
    <col min="13457" max="13508" width="8.86328125" style="385" customWidth="1"/>
    <col min="13509" max="13509" width="46.6796875" style="385" customWidth="1"/>
    <col min="13510" max="13568" width="8.7265625" style="385"/>
    <col min="13569" max="13569" width="4.86328125" style="385" customWidth="1"/>
    <col min="13570" max="13570" width="48.6796875" style="385" customWidth="1"/>
    <col min="13571" max="13571" width="7" style="385" customWidth="1"/>
    <col min="13572" max="13572" width="10.6796875" style="385" customWidth="1"/>
    <col min="13573" max="13573" width="10.31640625" style="385" customWidth="1"/>
    <col min="13574" max="13574" width="7.54296875" style="385" customWidth="1"/>
    <col min="13575" max="13581" width="8.31640625" style="385" customWidth="1"/>
    <col min="13582" max="13582" width="23.76953125" style="385" bestFit="1" customWidth="1"/>
    <col min="13583" max="13583" width="26" style="385" customWidth="1"/>
    <col min="13584" max="13584" width="13.76953125" style="385" customWidth="1"/>
    <col min="13585" max="13703" width="8.7265625" style="385"/>
    <col min="13704" max="13704" width="4.86328125" style="385" customWidth="1"/>
    <col min="13705" max="13705" width="49.86328125" style="385" customWidth="1"/>
    <col min="13706" max="13706" width="6.86328125" style="385" customWidth="1"/>
    <col min="13707" max="13707" width="10.6796875" style="385" customWidth="1"/>
    <col min="13708" max="13708" width="13.31640625" style="385" customWidth="1"/>
    <col min="13709" max="13709" width="14.08984375" style="385" customWidth="1"/>
    <col min="13710" max="13710" width="19.08984375" style="385" customWidth="1"/>
    <col min="13711" max="13711" width="33.31640625" style="385" customWidth="1"/>
    <col min="13712" max="13712" width="35.31640625" style="385" customWidth="1"/>
    <col min="13713" max="13764" width="8.86328125" style="385" customWidth="1"/>
    <col min="13765" max="13765" width="46.6796875" style="385" customWidth="1"/>
    <col min="13766" max="13824" width="8.7265625" style="385"/>
    <col min="13825" max="13825" width="4.86328125" style="385" customWidth="1"/>
    <col min="13826" max="13826" width="48.6796875" style="385" customWidth="1"/>
    <col min="13827" max="13827" width="7" style="385" customWidth="1"/>
    <col min="13828" max="13828" width="10.6796875" style="385" customWidth="1"/>
    <col min="13829" max="13829" width="10.31640625" style="385" customWidth="1"/>
    <col min="13830" max="13830" width="7.54296875" style="385" customWidth="1"/>
    <col min="13831" max="13837" width="8.31640625" style="385" customWidth="1"/>
    <col min="13838" max="13838" width="23.76953125" style="385" bestFit="1" customWidth="1"/>
    <col min="13839" max="13839" width="26" style="385" customWidth="1"/>
    <col min="13840" max="13840" width="13.76953125" style="385" customWidth="1"/>
    <col min="13841" max="13959" width="8.7265625" style="385"/>
    <col min="13960" max="13960" width="4.86328125" style="385" customWidth="1"/>
    <col min="13961" max="13961" width="49.86328125" style="385" customWidth="1"/>
    <col min="13962" max="13962" width="6.86328125" style="385" customWidth="1"/>
    <col min="13963" max="13963" width="10.6796875" style="385" customWidth="1"/>
    <col min="13964" max="13964" width="13.31640625" style="385" customWidth="1"/>
    <col min="13965" max="13965" width="14.08984375" style="385" customWidth="1"/>
    <col min="13966" max="13966" width="19.08984375" style="385" customWidth="1"/>
    <col min="13967" max="13967" width="33.31640625" style="385" customWidth="1"/>
    <col min="13968" max="13968" width="35.31640625" style="385" customWidth="1"/>
    <col min="13969" max="14020" width="8.86328125" style="385" customWidth="1"/>
    <col min="14021" max="14021" width="46.6796875" style="385" customWidth="1"/>
    <col min="14022" max="14080" width="8.7265625" style="385"/>
    <col min="14081" max="14081" width="4.86328125" style="385" customWidth="1"/>
    <col min="14082" max="14082" width="48.6796875" style="385" customWidth="1"/>
    <col min="14083" max="14083" width="7" style="385" customWidth="1"/>
    <col min="14084" max="14084" width="10.6796875" style="385" customWidth="1"/>
    <col min="14085" max="14085" width="10.31640625" style="385" customWidth="1"/>
    <col min="14086" max="14086" width="7.54296875" style="385" customWidth="1"/>
    <col min="14087" max="14093" width="8.31640625" style="385" customWidth="1"/>
    <col min="14094" max="14094" width="23.76953125" style="385" bestFit="1" customWidth="1"/>
    <col min="14095" max="14095" width="26" style="385" customWidth="1"/>
    <col min="14096" max="14096" width="13.76953125" style="385" customWidth="1"/>
    <col min="14097" max="14215" width="8.7265625" style="385"/>
    <col min="14216" max="14216" width="4.86328125" style="385" customWidth="1"/>
    <col min="14217" max="14217" width="49.86328125" style="385" customWidth="1"/>
    <col min="14218" max="14218" width="6.86328125" style="385" customWidth="1"/>
    <col min="14219" max="14219" width="10.6796875" style="385" customWidth="1"/>
    <col min="14220" max="14220" width="13.31640625" style="385" customWidth="1"/>
    <col min="14221" max="14221" width="14.08984375" style="385" customWidth="1"/>
    <col min="14222" max="14222" width="19.08984375" style="385" customWidth="1"/>
    <col min="14223" max="14223" width="33.31640625" style="385" customWidth="1"/>
    <col min="14224" max="14224" width="35.31640625" style="385" customWidth="1"/>
    <col min="14225" max="14276" width="8.86328125" style="385" customWidth="1"/>
    <col min="14277" max="14277" width="46.6796875" style="385" customWidth="1"/>
    <col min="14278" max="14336" width="8.7265625" style="385"/>
    <col min="14337" max="14337" width="4.86328125" style="385" customWidth="1"/>
    <col min="14338" max="14338" width="48.6796875" style="385" customWidth="1"/>
    <col min="14339" max="14339" width="7" style="385" customWidth="1"/>
    <col min="14340" max="14340" width="10.6796875" style="385" customWidth="1"/>
    <col min="14341" max="14341" width="10.31640625" style="385" customWidth="1"/>
    <col min="14342" max="14342" width="7.54296875" style="385" customWidth="1"/>
    <col min="14343" max="14349" width="8.31640625" style="385" customWidth="1"/>
    <col min="14350" max="14350" width="23.76953125" style="385" bestFit="1" customWidth="1"/>
    <col min="14351" max="14351" width="26" style="385" customWidth="1"/>
    <col min="14352" max="14352" width="13.76953125" style="385" customWidth="1"/>
    <col min="14353" max="14471" width="8.7265625" style="385"/>
    <col min="14472" max="14472" width="4.86328125" style="385" customWidth="1"/>
    <col min="14473" max="14473" width="49.86328125" style="385" customWidth="1"/>
    <col min="14474" max="14474" width="6.86328125" style="385" customWidth="1"/>
    <col min="14475" max="14475" width="10.6796875" style="385" customWidth="1"/>
    <col min="14476" max="14476" width="13.31640625" style="385" customWidth="1"/>
    <col min="14477" max="14477" width="14.08984375" style="385" customWidth="1"/>
    <col min="14478" max="14478" width="19.08984375" style="385" customWidth="1"/>
    <col min="14479" max="14479" width="33.31640625" style="385" customWidth="1"/>
    <col min="14480" max="14480" width="35.31640625" style="385" customWidth="1"/>
    <col min="14481" max="14532" width="8.86328125" style="385" customWidth="1"/>
    <col min="14533" max="14533" width="46.6796875" style="385" customWidth="1"/>
    <col min="14534" max="14592" width="8.7265625" style="385"/>
    <col min="14593" max="14593" width="4.86328125" style="385" customWidth="1"/>
    <col min="14594" max="14594" width="48.6796875" style="385" customWidth="1"/>
    <col min="14595" max="14595" width="7" style="385" customWidth="1"/>
    <col min="14596" max="14596" width="10.6796875" style="385" customWidth="1"/>
    <col min="14597" max="14597" width="10.31640625" style="385" customWidth="1"/>
    <col min="14598" max="14598" width="7.54296875" style="385" customWidth="1"/>
    <col min="14599" max="14605" width="8.31640625" style="385" customWidth="1"/>
    <col min="14606" max="14606" width="23.76953125" style="385" bestFit="1" customWidth="1"/>
    <col min="14607" max="14607" width="26" style="385" customWidth="1"/>
    <col min="14608" max="14608" width="13.76953125" style="385" customWidth="1"/>
    <col min="14609" max="14727" width="8.7265625" style="385"/>
    <col min="14728" max="14728" width="4.86328125" style="385" customWidth="1"/>
    <col min="14729" max="14729" width="49.86328125" style="385" customWidth="1"/>
    <col min="14730" max="14730" width="6.86328125" style="385" customWidth="1"/>
    <col min="14731" max="14731" width="10.6796875" style="385" customWidth="1"/>
    <col min="14732" max="14732" width="13.31640625" style="385" customWidth="1"/>
    <col min="14733" max="14733" width="14.08984375" style="385" customWidth="1"/>
    <col min="14734" max="14734" width="19.08984375" style="385" customWidth="1"/>
    <col min="14735" max="14735" width="33.31640625" style="385" customWidth="1"/>
    <col min="14736" max="14736" width="35.31640625" style="385" customWidth="1"/>
    <col min="14737" max="14788" width="8.86328125" style="385" customWidth="1"/>
    <col min="14789" max="14789" width="46.6796875" style="385" customWidth="1"/>
    <col min="14790" max="14848" width="8.7265625" style="385"/>
    <col min="14849" max="14849" width="4.86328125" style="385" customWidth="1"/>
    <col min="14850" max="14850" width="48.6796875" style="385" customWidth="1"/>
    <col min="14851" max="14851" width="7" style="385" customWidth="1"/>
    <col min="14852" max="14852" width="10.6796875" style="385" customWidth="1"/>
    <col min="14853" max="14853" width="10.31640625" style="385" customWidth="1"/>
    <col min="14854" max="14854" width="7.54296875" style="385" customWidth="1"/>
    <col min="14855" max="14861" width="8.31640625" style="385" customWidth="1"/>
    <col min="14862" max="14862" width="23.76953125" style="385" bestFit="1" customWidth="1"/>
    <col min="14863" max="14863" width="26" style="385" customWidth="1"/>
    <col min="14864" max="14864" width="13.76953125" style="385" customWidth="1"/>
    <col min="14865" max="14983" width="8.7265625" style="385"/>
    <col min="14984" max="14984" width="4.86328125" style="385" customWidth="1"/>
    <col min="14985" max="14985" width="49.86328125" style="385" customWidth="1"/>
    <col min="14986" max="14986" width="6.86328125" style="385" customWidth="1"/>
    <col min="14987" max="14987" width="10.6796875" style="385" customWidth="1"/>
    <col min="14988" max="14988" width="13.31640625" style="385" customWidth="1"/>
    <col min="14989" max="14989" width="14.08984375" style="385" customWidth="1"/>
    <col min="14990" max="14990" width="19.08984375" style="385" customWidth="1"/>
    <col min="14991" max="14991" width="33.31640625" style="385" customWidth="1"/>
    <col min="14992" max="14992" width="35.31640625" style="385" customWidth="1"/>
    <col min="14993" max="15044" width="8.86328125" style="385" customWidth="1"/>
    <col min="15045" max="15045" width="46.6796875" style="385" customWidth="1"/>
    <col min="15046" max="15104" width="8.7265625" style="385"/>
    <col min="15105" max="15105" width="4.86328125" style="385" customWidth="1"/>
    <col min="15106" max="15106" width="48.6796875" style="385" customWidth="1"/>
    <col min="15107" max="15107" width="7" style="385" customWidth="1"/>
    <col min="15108" max="15108" width="10.6796875" style="385" customWidth="1"/>
    <col min="15109" max="15109" width="10.31640625" style="385" customWidth="1"/>
    <col min="15110" max="15110" width="7.54296875" style="385" customWidth="1"/>
    <col min="15111" max="15117" width="8.31640625" style="385" customWidth="1"/>
    <col min="15118" max="15118" width="23.76953125" style="385" bestFit="1" customWidth="1"/>
    <col min="15119" max="15119" width="26" style="385" customWidth="1"/>
    <col min="15120" max="15120" width="13.76953125" style="385" customWidth="1"/>
    <col min="15121" max="15239" width="8.7265625" style="385"/>
    <col min="15240" max="15240" width="4.86328125" style="385" customWidth="1"/>
    <col min="15241" max="15241" width="49.86328125" style="385" customWidth="1"/>
    <col min="15242" max="15242" width="6.86328125" style="385" customWidth="1"/>
    <col min="15243" max="15243" width="10.6796875" style="385" customWidth="1"/>
    <col min="15244" max="15244" width="13.31640625" style="385" customWidth="1"/>
    <col min="15245" max="15245" width="14.08984375" style="385" customWidth="1"/>
    <col min="15246" max="15246" width="19.08984375" style="385" customWidth="1"/>
    <col min="15247" max="15247" width="33.31640625" style="385" customWidth="1"/>
    <col min="15248" max="15248" width="35.31640625" style="385" customWidth="1"/>
    <col min="15249" max="15300" width="8.86328125" style="385" customWidth="1"/>
    <col min="15301" max="15301" width="46.6796875" style="385" customWidth="1"/>
    <col min="15302" max="15360" width="8.7265625" style="385"/>
    <col min="15361" max="15361" width="4.86328125" style="385" customWidth="1"/>
    <col min="15362" max="15362" width="48.6796875" style="385" customWidth="1"/>
    <col min="15363" max="15363" width="7" style="385" customWidth="1"/>
    <col min="15364" max="15364" width="10.6796875" style="385" customWidth="1"/>
    <col min="15365" max="15365" width="10.31640625" style="385" customWidth="1"/>
    <col min="15366" max="15366" width="7.54296875" style="385" customWidth="1"/>
    <col min="15367" max="15373" width="8.31640625" style="385" customWidth="1"/>
    <col min="15374" max="15374" width="23.76953125" style="385" bestFit="1" customWidth="1"/>
    <col min="15375" max="15375" width="26" style="385" customWidth="1"/>
    <col min="15376" max="15376" width="13.76953125" style="385" customWidth="1"/>
    <col min="15377" max="15495" width="8.7265625" style="385"/>
    <col min="15496" max="15496" width="4.86328125" style="385" customWidth="1"/>
    <col min="15497" max="15497" width="49.86328125" style="385" customWidth="1"/>
    <col min="15498" max="15498" width="6.86328125" style="385" customWidth="1"/>
    <col min="15499" max="15499" width="10.6796875" style="385" customWidth="1"/>
    <col min="15500" max="15500" width="13.31640625" style="385" customWidth="1"/>
    <col min="15501" max="15501" width="14.08984375" style="385" customWidth="1"/>
    <col min="15502" max="15502" width="19.08984375" style="385" customWidth="1"/>
    <col min="15503" max="15503" width="33.31640625" style="385" customWidth="1"/>
    <col min="15504" max="15504" width="35.31640625" style="385" customWidth="1"/>
    <col min="15505" max="15556" width="8.86328125" style="385" customWidth="1"/>
    <col min="15557" max="15557" width="46.6796875" style="385" customWidth="1"/>
    <col min="15558" max="15616" width="8.7265625" style="385"/>
    <col min="15617" max="15617" width="4.86328125" style="385" customWidth="1"/>
    <col min="15618" max="15618" width="48.6796875" style="385" customWidth="1"/>
    <col min="15619" max="15619" width="7" style="385" customWidth="1"/>
    <col min="15620" max="15620" width="10.6796875" style="385" customWidth="1"/>
    <col min="15621" max="15621" width="10.31640625" style="385" customWidth="1"/>
    <col min="15622" max="15622" width="7.54296875" style="385" customWidth="1"/>
    <col min="15623" max="15629" width="8.31640625" style="385" customWidth="1"/>
    <col min="15630" max="15630" width="23.76953125" style="385" bestFit="1" customWidth="1"/>
    <col min="15631" max="15631" width="26" style="385" customWidth="1"/>
    <col min="15632" max="15632" width="13.76953125" style="385" customWidth="1"/>
    <col min="15633" max="15751" width="8.7265625" style="385"/>
    <col min="15752" max="15752" width="4.86328125" style="385" customWidth="1"/>
    <col min="15753" max="15753" width="49.86328125" style="385" customWidth="1"/>
    <col min="15754" max="15754" width="6.86328125" style="385" customWidth="1"/>
    <col min="15755" max="15755" width="10.6796875" style="385" customWidth="1"/>
    <col min="15756" max="15756" width="13.31640625" style="385" customWidth="1"/>
    <col min="15757" max="15757" width="14.08984375" style="385" customWidth="1"/>
    <col min="15758" max="15758" width="19.08984375" style="385" customWidth="1"/>
    <col min="15759" max="15759" width="33.31640625" style="385" customWidth="1"/>
    <col min="15760" max="15760" width="35.31640625" style="385" customWidth="1"/>
    <col min="15761" max="15812" width="8.86328125" style="385" customWidth="1"/>
    <col min="15813" max="15813" width="46.6796875" style="385" customWidth="1"/>
    <col min="15814" max="15872" width="8.7265625" style="385"/>
    <col min="15873" max="15873" width="4.86328125" style="385" customWidth="1"/>
    <col min="15874" max="15874" width="48.6796875" style="385" customWidth="1"/>
    <col min="15875" max="15875" width="7" style="385" customWidth="1"/>
    <col min="15876" max="15876" width="10.6796875" style="385" customWidth="1"/>
    <col min="15877" max="15877" width="10.31640625" style="385" customWidth="1"/>
    <col min="15878" max="15878" width="7.54296875" style="385" customWidth="1"/>
    <col min="15879" max="15885" width="8.31640625" style="385" customWidth="1"/>
    <col min="15886" max="15886" width="23.76953125" style="385" bestFit="1" customWidth="1"/>
    <col min="15887" max="15887" width="26" style="385" customWidth="1"/>
    <col min="15888" max="15888" width="13.76953125" style="385" customWidth="1"/>
    <col min="15889" max="16007" width="8.7265625" style="385"/>
    <col min="16008" max="16008" width="4.86328125" style="385" customWidth="1"/>
    <col min="16009" max="16009" width="49.86328125" style="385" customWidth="1"/>
    <col min="16010" max="16010" width="6.86328125" style="385" customWidth="1"/>
    <col min="16011" max="16011" width="10.6796875" style="385" customWidth="1"/>
    <col min="16012" max="16012" width="13.31640625" style="385" customWidth="1"/>
    <col min="16013" max="16013" width="14.08984375" style="385" customWidth="1"/>
    <col min="16014" max="16014" width="19.08984375" style="385" customWidth="1"/>
    <col min="16015" max="16015" width="33.31640625" style="385" customWidth="1"/>
    <col min="16016" max="16016" width="35.31640625" style="385" customWidth="1"/>
    <col min="16017" max="16068" width="8.86328125" style="385" customWidth="1"/>
    <col min="16069" max="16069" width="46.6796875" style="385" customWidth="1"/>
    <col min="16070" max="16128" width="8.7265625" style="385"/>
    <col min="16129" max="16129" width="4.86328125" style="385" customWidth="1"/>
    <col min="16130" max="16130" width="48.6796875" style="385" customWidth="1"/>
    <col min="16131" max="16131" width="7" style="385" customWidth="1"/>
    <col min="16132" max="16132" width="10.6796875" style="385" customWidth="1"/>
    <col min="16133" max="16133" width="10.31640625" style="385" customWidth="1"/>
    <col min="16134" max="16134" width="7.54296875" style="385" customWidth="1"/>
    <col min="16135" max="16141" width="8.31640625" style="385" customWidth="1"/>
    <col min="16142" max="16142" width="23.76953125" style="385" bestFit="1" customWidth="1"/>
    <col min="16143" max="16143" width="26" style="385" customWidth="1"/>
    <col min="16144" max="16144" width="13.76953125" style="385" customWidth="1"/>
    <col min="16145" max="16263" width="8.7265625" style="385"/>
    <col min="16264" max="16264" width="4.86328125" style="385" customWidth="1"/>
    <col min="16265" max="16265" width="49.86328125" style="385" customWidth="1"/>
    <col min="16266" max="16266" width="6.86328125" style="385" customWidth="1"/>
    <col min="16267" max="16267" width="10.6796875" style="385" customWidth="1"/>
    <col min="16268" max="16268" width="13.31640625" style="385" customWidth="1"/>
    <col min="16269" max="16269" width="14.08984375" style="385" customWidth="1"/>
    <col min="16270" max="16270" width="19.08984375" style="385" customWidth="1"/>
    <col min="16271" max="16271" width="33.31640625" style="385" customWidth="1"/>
    <col min="16272" max="16272" width="35.31640625" style="385" customWidth="1"/>
    <col min="16273" max="16324" width="8.86328125" style="385" customWidth="1"/>
    <col min="16325" max="16325" width="46.6796875" style="385" customWidth="1"/>
    <col min="16326" max="16384" width="8.7265625" style="385"/>
  </cols>
  <sheetData>
    <row r="1" spans="1:256" ht="17.399999999999999">
      <c r="A1" s="1488" t="s">
        <v>1409</v>
      </c>
      <c r="B1" s="1488"/>
      <c r="C1" s="1488"/>
      <c r="D1" s="1488"/>
      <c r="E1" s="1488"/>
      <c r="F1" s="1488"/>
      <c r="G1" s="1488"/>
      <c r="H1" s="1488"/>
      <c r="I1" s="1488"/>
      <c r="J1" s="1488"/>
      <c r="K1" s="1488"/>
      <c r="L1" s="1488"/>
      <c r="M1" s="1488"/>
      <c r="N1" s="1488"/>
      <c r="O1" s="627"/>
      <c r="P1" s="627"/>
      <c r="Q1" s="627"/>
      <c r="R1" s="627"/>
      <c r="S1" s="627"/>
      <c r="T1" s="627"/>
      <c r="U1" s="627"/>
      <c r="V1" s="627"/>
      <c r="W1" s="627"/>
      <c r="X1" s="627"/>
      <c r="Y1" s="627"/>
      <c r="Z1" s="627"/>
      <c r="AA1" s="627"/>
      <c r="AB1" s="627"/>
      <c r="AC1" s="627"/>
      <c r="AD1" s="627"/>
      <c r="AE1" s="627"/>
      <c r="AF1" s="627"/>
      <c r="AG1" s="627"/>
      <c r="AH1" s="627"/>
      <c r="AI1" s="627"/>
      <c r="AJ1" s="627"/>
      <c r="AK1" s="627"/>
      <c r="AL1" s="627"/>
      <c r="AM1" s="627"/>
      <c r="AN1" s="627"/>
      <c r="AO1" s="627"/>
      <c r="AP1" s="627"/>
      <c r="AQ1" s="627"/>
      <c r="AR1" s="627"/>
      <c r="AS1" s="627"/>
      <c r="AT1" s="627"/>
      <c r="AU1" s="627"/>
      <c r="AV1" s="627"/>
      <c r="AW1" s="627"/>
      <c r="AX1" s="627"/>
      <c r="AY1" s="627"/>
      <c r="AZ1" s="627"/>
      <c r="BA1" s="627"/>
      <c r="BB1" s="627"/>
      <c r="BC1" s="627"/>
      <c r="BD1" s="627"/>
      <c r="BE1" s="627"/>
      <c r="BF1" s="627"/>
      <c r="BG1" s="627"/>
      <c r="BH1" s="627"/>
      <c r="BI1" s="627"/>
      <c r="BJ1" s="627"/>
      <c r="BK1" s="627"/>
      <c r="BL1" s="627"/>
      <c r="BM1" s="627"/>
      <c r="BN1" s="627"/>
      <c r="BO1" s="627"/>
      <c r="BP1" s="627"/>
      <c r="BQ1" s="627"/>
      <c r="BR1" s="627"/>
      <c r="BS1" s="627"/>
      <c r="BT1" s="627"/>
      <c r="BU1" s="627"/>
      <c r="BV1" s="627"/>
      <c r="BW1" s="627"/>
      <c r="BX1" s="627"/>
      <c r="BY1" s="627"/>
      <c r="BZ1" s="627"/>
      <c r="CA1" s="627"/>
      <c r="CB1" s="627"/>
      <c r="CC1" s="627"/>
      <c r="CD1" s="627"/>
      <c r="CE1" s="627"/>
      <c r="CF1" s="627"/>
      <c r="CG1" s="627"/>
      <c r="CH1" s="627"/>
      <c r="CI1" s="627"/>
      <c r="CJ1" s="627"/>
      <c r="CK1" s="627"/>
      <c r="CL1" s="627"/>
      <c r="CM1" s="627"/>
      <c r="CN1" s="627"/>
      <c r="CO1" s="627"/>
      <c r="CP1" s="627"/>
      <c r="CQ1" s="627"/>
      <c r="CR1" s="627"/>
      <c r="CS1" s="627"/>
      <c r="CT1" s="627"/>
      <c r="CU1" s="627"/>
      <c r="CV1" s="627"/>
      <c r="CW1" s="627"/>
      <c r="CX1" s="627"/>
      <c r="CY1" s="627"/>
      <c r="CZ1" s="627"/>
      <c r="DA1" s="627"/>
      <c r="DB1" s="627"/>
      <c r="DC1" s="627"/>
      <c r="DD1" s="627"/>
      <c r="DE1" s="627"/>
      <c r="DF1" s="627"/>
      <c r="DG1" s="627"/>
      <c r="DH1" s="627"/>
      <c r="DI1" s="627"/>
      <c r="DJ1" s="627"/>
      <c r="DK1" s="627"/>
      <c r="DL1" s="627"/>
      <c r="DM1" s="627"/>
      <c r="DN1" s="627"/>
      <c r="DO1" s="627"/>
      <c r="DP1" s="627"/>
      <c r="DQ1" s="627"/>
      <c r="DR1" s="627"/>
      <c r="DS1" s="627"/>
      <c r="DT1" s="627"/>
      <c r="DU1" s="627"/>
      <c r="DV1" s="627"/>
      <c r="DW1" s="627"/>
      <c r="DX1" s="627"/>
      <c r="DY1" s="627"/>
      <c r="DZ1" s="627"/>
      <c r="EA1" s="627"/>
      <c r="EB1" s="627"/>
      <c r="EC1" s="627"/>
      <c r="ED1" s="627"/>
      <c r="EE1" s="627"/>
      <c r="EF1" s="627"/>
      <c r="EG1" s="627"/>
      <c r="EH1" s="627"/>
      <c r="EI1" s="627"/>
      <c r="EJ1" s="627"/>
      <c r="EK1" s="627"/>
      <c r="EL1" s="627"/>
      <c r="EM1" s="627"/>
      <c r="EN1" s="627"/>
      <c r="EO1" s="627"/>
      <c r="EP1" s="627"/>
      <c r="EQ1" s="627"/>
      <c r="ER1" s="627"/>
      <c r="ES1" s="627"/>
      <c r="ET1" s="627"/>
      <c r="EU1" s="627"/>
      <c r="EV1" s="627"/>
      <c r="EW1" s="627"/>
      <c r="EX1" s="627"/>
      <c r="EY1" s="627"/>
      <c r="EZ1" s="627"/>
      <c r="FA1" s="627"/>
      <c r="FB1" s="627"/>
      <c r="FC1" s="627"/>
      <c r="FD1" s="627"/>
      <c r="FE1" s="627"/>
      <c r="FF1" s="627"/>
      <c r="FG1" s="627"/>
      <c r="FH1" s="627"/>
      <c r="FI1" s="627"/>
      <c r="FJ1" s="627"/>
      <c r="FK1" s="627"/>
      <c r="FL1" s="627"/>
      <c r="FM1" s="627"/>
      <c r="FN1" s="627"/>
      <c r="FO1" s="627"/>
      <c r="FP1" s="627"/>
      <c r="FQ1" s="627"/>
      <c r="FR1" s="627"/>
      <c r="FS1" s="627"/>
      <c r="FT1" s="627"/>
      <c r="FU1" s="627"/>
      <c r="FV1" s="627"/>
      <c r="FW1" s="627"/>
      <c r="FX1" s="627"/>
      <c r="FY1" s="627"/>
      <c r="FZ1" s="627"/>
      <c r="GA1" s="627"/>
      <c r="GB1" s="627"/>
      <c r="GC1" s="627"/>
      <c r="GD1" s="627"/>
      <c r="GE1" s="627"/>
      <c r="GF1" s="627"/>
      <c r="GG1" s="627"/>
      <c r="GH1" s="627"/>
      <c r="GI1" s="627"/>
      <c r="GJ1" s="627"/>
      <c r="GK1" s="627"/>
      <c r="GL1" s="627"/>
      <c r="GM1" s="627"/>
      <c r="GN1" s="627"/>
      <c r="GO1" s="627"/>
      <c r="GP1" s="627"/>
      <c r="GQ1" s="627"/>
      <c r="GR1" s="627"/>
      <c r="GS1" s="627"/>
      <c r="GT1" s="627"/>
      <c r="GU1" s="627"/>
      <c r="GV1" s="627"/>
      <c r="GW1" s="627"/>
      <c r="GX1" s="627"/>
      <c r="GY1" s="627"/>
      <c r="GZ1" s="627"/>
      <c r="HA1" s="627"/>
      <c r="HB1" s="627"/>
      <c r="HC1" s="627"/>
      <c r="HD1" s="627"/>
      <c r="HE1" s="627"/>
      <c r="HF1" s="627"/>
      <c r="HG1" s="627"/>
      <c r="HH1" s="627"/>
      <c r="HI1" s="627"/>
      <c r="HJ1" s="627"/>
      <c r="HK1" s="627"/>
      <c r="HL1" s="627"/>
      <c r="HM1" s="627"/>
      <c r="HN1" s="627"/>
      <c r="HO1" s="627"/>
      <c r="HP1" s="627"/>
      <c r="HQ1" s="627"/>
      <c r="HR1" s="627"/>
      <c r="HS1" s="627"/>
      <c r="HT1" s="627"/>
      <c r="HU1" s="627"/>
      <c r="HV1" s="627"/>
      <c r="HW1" s="627"/>
      <c r="HX1" s="627"/>
      <c r="HY1" s="627"/>
      <c r="HZ1" s="627"/>
      <c r="IA1" s="627"/>
      <c r="IB1" s="627"/>
      <c r="IC1" s="627"/>
      <c r="ID1" s="627"/>
      <c r="IE1" s="627"/>
      <c r="IF1" s="627"/>
      <c r="IG1" s="627"/>
      <c r="IH1" s="627"/>
      <c r="II1" s="627"/>
      <c r="IJ1" s="627"/>
      <c r="IK1" s="627"/>
      <c r="IL1" s="627"/>
      <c r="IM1" s="627"/>
      <c r="IN1" s="627"/>
      <c r="IO1" s="627"/>
      <c r="IP1" s="627"/>
      <c r="IQ1" s="627"/>
      <c r="IR1" s="627"/>
      <c r="IS1" s="627"/>
      <c r="IT1" s="627"/>
      <c r="IU1" s="627"/>
      <c r="IV1" s="627"/>
    </row>
    <row r="2" spans="1:256" ht="15.9">
      <c r="A2" s="1489"/>
      <c r="B2" s="1489"/>
      <c r="C2" s="1489"/>
      <c r="D2" s="1489"/>
      <c r="E2" s="1489"/>
      <c r="F2" s="1489"/>
      <c r="G2" s="1489"/>
      <c r="H2" s="1489"/>
      <c r="I2" s="1489"/>
      <c r="J2" s="1489"/>
      <c r="K2" s="1489"/>
      <c r="L2" s="1489"/>
      <c r="M2" s="1489"/>
      <c r="N2" s="385"/>
      <c r="O2" s="385"/>
    </row>
    <row r="3" spans="1:256">
      <c r="A3" s="1490" t="s">
        <v>0</v>
      </c>
      <c r="B3" s="1412" t="s">
        <v>247</v>
      </c>
      <c r="C3" s="1412" t="s">
        <v>357</v>
      </c>
      <c r="D3" s="1412" t="s">
        <v>358</v>
      </c>
      <c r="E3" s="1412" t="s">
        <v>852</v>
      </c>
      <c r="F3" s="1412" t="s">
        <v>249</v>
      </c>
      <c r="G3" s="1412"/>
      <c r="H3" s="1412" t="s">
        <v>168</v>
      </c>
      <c r="I3" s="1412"/>
      <c r="J3" s="1412" t="s">
        <v>581</v>
      </c>
      <c r="K3" s="1412" t="s">
        <v>249</v>
      </c>
      <c r="L3" s="1412"/>
      <c r="M3" s="1485" t="s">
        <v>361</v>
      </c>
      <c r="N3" s="1485" t="s">
        <v>362</v>
      </c>
      <c r="O3" s="1485" t="s">
        <v>363</v>
      </c>
      <c r="P3" s="1487" t="s">
        <v>853</v>
      </c>
    </row>
    <row r="4" spans="1:256" ht="45">
      <c r="A4" s="1490"/>
      <c r="B4" s="1412"/>
      <c r="C4" s="1412"/>
      <c r="D4" s="1412"/>
      <c r="E4" s="1412"/>
      <c r="F4" s="628" t="s">
        <v>39</v>
      </c>
      <c r="G4" s="628" t="s">
        <v>50</v>
      </c>
      <c r="H4" s="628" t="s">
        <v>39</v>
      </c>
      <c r="I4" s="628" t="s">
        <v>50</v>
      </c>
      <c r="J4" s="1412"/>
      <c r="K4" s="628" t="s">
        <v>39</v>
      </c>
      <c r="L4" s="628" t="s">
        <v>50</v>
      </c>
      <c r="M4" s="1486"/>
      <c r="N4" s="1486"/>
      <c r="O4" s="1486"/>
      <c r="P4" s="1487"/>
      <c r="Q4" s="468"/>
      <c r="R4" s="468"/>
      <c r="S4" s="468"/>
      <c r="T4" s="468"/>
      <c r="U4" s="468"/>
      <c r="V4" s="468"/>
      <c r="W4" s="468"/>
      <c r="X4" s="468"/>
      <c r="Y4" s="468"/>
      <c r="Z4" s="468"/>
      <c r="AA4" s="468"/>
      <c r="AB4" s="468"/>
      <c r="AC4" s="468"/>
      <c r="AD4" s="468"/>
      <c r="AE4" s="468"/>
      <c r="AF4" s="468"/>
      <c r="AG4" s="468"/>
      <c r="AH4" s="468"/>
      <c r="AI4" s="468"/>
      <c r="AJ4" s="468"/>
      <c r="AK4" s="468"/>
      <c r="AL4" s="468"/>
      <c r="AM4" s="468"/>
      <c r="AN4" s="468"/>
      <c r="AO4" s="468"/>
      <c r="AP4" s="468"/>
      <c r="AQ4" s="468"/>
      <c r="AR4" s="468"/>
      <c r="AS4" s="468"/>
      <c r="AT4" s="468"/>
      <c r="AU4" s="468"/>
      <c r="AV4" s="468"/>
      <c r="AW4" s="468"/>
      <c r="AX4" s="468"/>
      <c r="AY4" s="468"/>
      <c r="AZ4" s="468"/>
      <c r="BA4" s="468"/>
      <c r="BB4" s="468"/>
      <c r="BC4" s="468"/>
      <c r="BD4" s="468"/>
      <c r="BE4" s="468"/>
      <c r="BF4" s="468"/>
      <c r="BG4" s="468"/>
      <c r="BH4" s="468"/>
      <c r="BI4" s="468"/>
      <c r="BJ4" s="468"/>
      <c r="BK4" s="468"/>
      <c r="BL4" s="468"/>
      <c r="BM4" s="468"/>
      <c r="BN4" s="468"/>
      <c r="BO4" s="468"/>
      <c r="BP4" s="468"/>
      <c r="BQ4" s="468"/>
      <c r="BR4" s="468"/>
      <c r="BS4" s="468"/>
      <c r="BT4" s="468"/>
      <c r="BU4" s="468"/>
      <c r="BV4" s="468"/>
      <c r="BW4" s="468"/>
      <c r="BX4" s="468"/>
      <c r="BY4" s="468"/>
      <c r="BZ4" s="468"/>
      <c r="CA4" s="468"/>
      <c r="CB4" s="468"/>
      <c r="CC4" s="468"/>
      <c r="CD4" s="468"/>
      <c r="CE4" s="468"/>
      <c r="CF4" s="468"/>
      <c r="CG4" s="468"/>
      <c r="CH4" s="468"/>
      <c r="CI4" s="468"/>
      <c r="CJ4" s="468"/>
      <c r="CK4" s="468"/>
      <c r="CL4" s="468"/>
      <c r="CM4" s="468"/>
      <c r="CN4" s="468"/>
      <c r="CO4" s="468"/>
      <c r="CP4" s="468"/>
      <c r="CQ4" s="468"/>
      <c r="CR4" s="468"/>
      <c r="CS4" s="468"/>
      <c r="CT4" s="468"/>
      <c r="CU4" s="468"/>
      <c r="CV4" s="468"/>
      <c r="CW4" s="468"/>
      <c r="CX4" s="468"/>
      <c r="CY4" s="468"/>
      <c r="CZ4" s="468"/>
      <c r="DA4" s="468"/>
      <c r="DB4" s="468"/>
      <c r="DC4" s="468"/>
      <c r="DD4" s="468"/>
      <c r="DE4" s="468"/>
      <c r="DF4" s="468"/>
      <c r="DG4" s="468"/>
      <c r="DH4" s="468"/>
      <c r="DI4" s="468"/>
      <c r="DJ4" s="468"/>
      <c r="DK4" s="468"/>
      <c r="DL4" s="468"/>
      <c r="DM4" s="468"/>
      <c r="DN4" s="468"/>
      <c r="DO4" s="468"/>
      <c r="DP4" s="468"/>
      <c r="DQ4" s="468"/>
      <c r="DR4" s="468"/>
      <c r="DS4" s="468"/>
      <c r="DT4" s="468"/>
      <c r="DU4" s="468"/>
      <c r="DV4" s="468"/>
      <c r="DW4" s="468"/>
      <c r="DX4" s="468"/>
      <c r="DY4" s="468"/>
      <c r="DZ4" s="468"/>
      <c r="EA4" s="468"/>
      <c r="EB4" s="468"/>
      <c r="EC4" s="468"/>
      <c r="ED4" s="468"/>
      <c r="EE4" s="468"/>
      <c r="EF4" s="468"/>
      <c r="EG4" s="468"/>
      <c r="EH4" s="468"/>
      <c r="EI4" s="468"/>
      <c r="EJ4" s="468"/>
      <c r="EK4" s="468"/>
      <c r="EL4" s="468"/>
      <c r="EM4" s="468"/>
      <c r="EN4" s="468"/>
      <c r="EO4" s="468"/>
      <c r="EP4" s="468"/>
      <c r="EQ4" s="468"/>
      <c r="ER4" s="468"/>
      <c r="ES4" s="468"/>
      <c r="ET4" s="468"/>
      <c r="EU4" s="468"/>
      <c r="EV4" s="468"/>
      <c r="EW4" s="468"/>
      <c r="EX4" s="468"/>
      <c r="EY4" s="468"/>
      <c r="EZ4" s="468"/>
      <c r="FA4" s="468"/>
      <c r="FB4" s="468"/>
      <c r="FC4" s="468"/>
      <c r="FD4" s="468"/>
      <c r="FE4" s="468"/>
      <c r="FF4" s="468"/>
      <c r="FG4" s="468"/>
      <c r="FH4" s="468"/>
      <c r="FI4" s="468"/>
      <c r="FJ4" s="468"/>
      <c r="FK4" s="468"/>
      <c r="FL4" s="468"/>
      <c r="FM4" s="468"/>
      <c r="FN4" s="468"/>
      <c r="FO4" s="468"/>
      <c r="FP4" s="468"/>
      <c r="FQ4" s="468"/>
      <c r="FR4" s="468"/>
      <c r="FS4" s="468"/>
      <c r="FT4" s="468"/>
      <c r="FU4" s="468"/>
      <c r="FV4" s="468"/>
      <c r="FW4" s="468"/>
      <c r="FX4" s="468"/>
      <c r="FY4" s="468"/>
      <c r="FZ4" s="468"/>
      <c r="GA4" s="468"/>
      <c r="GB4" s="468"/>
      <c r="GC4" s="468"/>
      <c r="GD4" s="468"/>
      <c r="GE4" s="468"/>
      <c r="GF4" s="468"/>
      <c r="GG4" s="468"/>
      <c r="GH4" s="468"/>
      <c r="GI4" s="468"/>
      <c r="GJ4" s="468"/>
      <c r="GK4" s="468"/>
      <c r="GL4" s="468"/>
      <c r="GM4" s="468"/>
      <c r="GN4" s="468"/>
      <c r="GO4" s="468"/>
      <c r="GP4" s="468"/>
      <c r="GQ4" s="468"/>
      <c r="GR4" s="468"/>
      <c r="GS4" s="468"/>
      <c r="GT4" s="468"/>
      <c r="GU4" s="468"/>
      <c r="GV4" s="468"/>
      <c r="GW4" s="468"/>
      <c r="GX4" s="468"/>
      <c r="GY4" s="468"/>
      <c r="GZ4" s="468"/>
      <c r="HA4" s="468"/>
      <c r="HB4" s="468"/>
      <c r="HC4" s="468"/>
      <c r="HD4" s="468"/>
      <c r="HE4" s="468"/>
      <c r="HF4" s="468"/>
      <c r="HG4" s="468"/>
      <c r="HH4" s="468"/>
      <c r="HI4" s="468"/>
      <c r="HJ4" s="468"/>
      <c r="HK4" s="468"/>
      <c r="HL4" s="468"/>
      <c r="HM4" s="468"/>
      <c r="HN4" s="468"/>
      <c r="HO4" s="468"/>
      <c r="HP4" s="468"/>
      <c r="HQ4" s="468"/>
      <c r="HR4" s="468"/>
      <c r="HS4" s="468"/>
      <c r="HT4" s="468"/>
      <c r="HU4" s="468"/>
      <c r="HV4" s="468"/>
      <c r="HW4" s="468"/>
      <c r="HX4" s="468"/>
      <c r="HY4" s="468"/>
      <c r="HZ4" s="468"/>
      <c r="IA4" s="468"/>
      <c r="IB4" s="468"/>
      <c r="IC4" s="468"/>
      <c r="ID4" s="468"/>
      <c r="IE4" s="468"/>
      <c r="IF4" s="468"/>
      <c r="IG4" s="468"/>
      <c r="IH4" s="468"/>
      <c r="II4" s="468"/>
      <c r="IJ4" s="468"/>
      <c r="IK4" s="468"/>
      <c r="IL4" s="468"/>
      <c r="IM4" s="468"/>
      <c r="IN4" s="468"/>
      <c r="IO4" s="468"/>
      <c r="IP4" s="468"/>
      <c r="IQ4" s="468"/>
      <c r="IR4" s="468"/>
      <c r="IS4" s="468"/>
      <c r="IT4" s="468"/>
      <c r="IU4" s="468"/>
      <c r="IV4" s="468"/>
    </row>
    <row r="5" spans="1:256">
      <c r="A5" s="629">
        <v>-1</v>
      </c>
      <c r="B5" s="629">
        <v>-2</v>
      </c>
      <c r="C5" s="629">
        <v>-3</v>
      </c>
      <c r="D5" s="629">
        <v>-4</v>
      </c>
      <c r="E5" s="629">
        <v>-5</v>
      </c>
      <c r="F5" s="629">
        <v>-6</v>
      </c>
      <c r="G5" s="629">
        <v>-7</v>
      </c>
      <c r="H5" s="629">
        <v>-8</v>
      </c>
      <c r="I5" s="629">
        <v>-9</v>
      </c>
      <c r="J5" s="629">
        <v>-5</v>
      </c>
      <c r="K5" s="629">
        <v>-6</v>
      </c>
      <c r="L5" s="629">
        <v>-7</v>
      </c>
      <c r="M5" s="629">
        <v>-8</v>
      </c>
      <c r="N5" s="629">
        <v>-9</v>
      </c>
      <c r="O5" s="629">
        <v>-11</v>
      </c>
    </row>
    <row r="6" spans="1:256" ht="15.9">
      <c r="A6" s="630"/>
      <c r="B6" s="630" t="s">
        <v>364</v>
      </c>
      <c r="C6" s="631">
        <v>20</v>
      </c>
      <c r="D6" s="632">
        <v>124.15960000000001</v>
      </c>
      <c r="E6" s="632">
        <v>92.701700000000017</v>
      </c>
      <c r="F6" s="632">
        <v>62.991700000000009</v>
      </c>
      <c r="G6" s="633"/>
      <c r="H6" s="632">
        <v>0.63</v>
      </c>
      <c r="I6" s="632"/>
      <c r="J6" s="632">
        <v>74.8</v>
      </c>
      <c r="K6" s="632">
        <v>37.57</v>
      </c>
      <c r="L6" s="632"/>
      <c r="M6" s="630"/>
      <c r="N6" s="634"/>
      <c r="O6" s="634"/>
      <c r="P6" s="635"/>
      <c r="Q6" s="635"/>
      <c r="R6" s="635"/>
      <c r="S6" s="635"/>
      <c r="T6" s="635"/>
      <c r="U6" s="635"/>
      <c r="V6" s="635"/>
      <c r="W6" s="635"/>
      <c r="X6" s="635"/>
      <c r="Y6" s="635"/>
      <c r="Z6" s="635"/>
      <c r="AA6" s="635"/>
      <c r="AB6" s="635"/>
      <c r="AC6" s="635"/>
      <c r="AD6" s="635"/>
      <c r="AE6" s="635"/>
      <c r="AF6" s="635"/>
      <c r="AG6" s="635"/>
      <c r="AH6" s="635"/>
      <c r="AI6" s="635"/>
      <c r="AJ6" s="635"/>
      <c r="AK6" s="635"/>
      <c r="AL6" s="635"/>
      <c r="AM6" s="635"/>
      <c r="AN6" s="635"/>
      <c r="AO6" s="635"/>
      <c r="AP6" s="635"/>
      <c r="AQ6" s="635"/>
      <c r="AR6" s="635"/>
      <c r="AS6" s="635"/>
      <c r="AT6" s="635"/>
      <c r="AU6" s="635"/>
      <c r="AV6" s="635"/>
      <c r="AW6" s="635"/>
      <c r="AX6" s="635"/>
      <c r="AY6" s="635"/>
      <c r="AZ6" s="635"/>
      <c r="BA6" s="635"/>
      <c r="BB6" s="635"/>
      <c r="BC6" s="635"/>
      <c r="BD6" s="635"/>
      <c r="BE6" s="635"/>
      <c r="BF6" s="635"/>
      <c r="BG6" s="635"/>
      <c r="BH6" s="635"/>
      <c r="BI6" s="635"/>
      <c r="BJ6" s="635"/>
      <c r="BK6" s="635"/>
      <c r="BL6" s="635"/>
      <c r="BM6" s="635"/>
      <c r="BN6" s="635"/>
      <c r="BO6" s="635"/>
      <c r="BP6" s="635"/>
      <c r="BQ6" s="635"/>
      <c r="BR6" s="635"/>
      <c r="BS6" s="635"/>
      <c r="BT6" s="635"/>
      <c r="BU6" s="635"/>
      <c r="BV6" s="635"/>
      <c r="BW6" s="635"/>
      <c r="BX6" s="635"/>
      <c r="BY6" s="635"/>
      <c r="BZ6" s="635"/>
      <c r="CA6" s="635"/>
      <c r="CB6" s="635"/>
      <c r="CC6" s="635"/>
      <c r="CD6" s="635"/>
      <c r="CE6" s="635"/>
      <c r="CF6" s="635"/>
      <c r="CG6" s="635"/>
      <c r="CH6" s="635"/>
      <c r="CI6" s="635"/>
      <c r="CJ6" s="635"/>
      <c r="CK6" s="635"/>
      <c r="CL6" s="635"/>
      <c r="CM6" s="635"/>
      <c r="CN6" s="635"/>
      <c r="CO6" s="635"/>
      <c r="CP6" s="635"/>
      <c r="CQ6" s="635"/>
      <c r="CR6" s="635"/>
      <c r="CS6" s="635"/>
      <c r="CT6" s="635"/>
      <c r="CU6" s="635"/>
      <c r="CV6" s="635"/>
      <c r="CW6" s="635"/>
      <c r="CX6" s="635"/>
      <c r="CY6" s="635"/>
      <c r="CZ6" s="635"/>
      <c r="DA6" s="635"/>
      <c r="DB6" s="635"/>
      <c r="DC6" s="635"/>
      <c r="DD6" s="635"/>
      <c r="DE6" s="635"/>
      <c r="DF6" s="635"/>
      <c r="DG6" s="635"/>
      <c r="DH6" s="635"/>
      <c r="DI6" s="635"/>
      <c r="DJ6" s="635"/>
      <c r="DK6" s="635"/>
      <c r="DL6" s="635"/>
      <c r="DM6" s="635"/>
      <c r="DN6" s="635"/>
      <c r="DO6" s="635"/>
      <c r="DP6" s="635"/>
      <c r="DQ6" s="635"/>
      <c r="DR6" s="635"/>
      <c r="DS6" s="635"/>
      <c r="DT6" s="635"/>
      <c r="DU6" s="635"/>
      <c r="DV6" s="635"/>
      <c r="DW6" s="635"/>
      <c r="DX6" s="635"/>
      <c r="DY6" s="635"/>
      <c r="DZ6" s="635"/>
      <c r="EA6" s="635"/>
      <c r="EB6" s="635"/>
      <c r="EC6" s="635"/>
      <c r="ED6" s="635"/>
      <c r="EE6" s="635"/>
      <c r="EF6" s="635"/>
      <c r="EG6" s="635"/>
      <c r="EH6" s="635"/>
      <c r="EI6" s="635"/>
      <c r="EJ6" s="635"/>
      <c r="EK6" s="635"/>
      <c r="EL6" s="635"/>
      <c r="EM6" s="635"/>
      <c r="EN6" s="635"/>
      <c r="EO6" s="635"/>
      <c r="EP6" s="635"/>
      <c r="EQ6" s="635"/>
      <c r="ER6" s="635"/>
      <c r="ES6" s="635"/>
      <c r="ET6" s="635"/>
      <c r="EU6" s="635"/>
      <c r="EV6" s="635"/>
      <c r="EW6" s="635"/>
      <c r="EX6" s="635"/>
      <c r="EY6" s="635"/>
      <c r="EZ6" s="635"/>
      <c r="FA6" s="635"/>
      <c r="FB6" s="635"/>
      <c r="FC6" s="635"/>
      <c r="FD6" s="635"/>
      <c r="FE6" s="635"/>
      <c r="FF6" s="635"/>
      <c r="FG6" s="635"/>
      <c r="FH6" s="635"/>
      <c r="FI6" s="635"/>
      <c r="FJ6" s="635"/>
      <c r="FK6" s="635"/>
      <c r="FL6" s="635"/>
      <c r="FM6" s="635"/>
      <c r="FN6" s="635"/>
      <c r="FO6" s="635"/>
      <c r="FP6" s="635"/>
      <c r="FQ6" s="635"/>
      <c r="FR6" s="635"/>
      <c r="FS6" s="635"/>
      <c r="FT6" s="635"/>
      <c r="FU6" s="635"/>
      <c r="FV6" s="635"/>
      <c r="FW6" s="635"/>
      <c r="FX6" s="635"/>
      <c r="FY6" s="635"/>
      <c r="FZ6" s="635"/>
      <c r="GA6" s="635"/>
      <c r="GB6" s="635"/>
      <c r="GC6" s="635"/>
      <c r="GD6" s="635"/>
      <c r="GE6" s="635"/>
      <c r="GF6" s="635"/>
      <c r="GG6" s="635"/>
      <c r="GH6" s="635"/>
      <c r="GI6" s="635"/>
      <c r="GJ6" s="635"/>
      <c r="GK6" s="635"/>
      <c r="GL6" s="635"/>
      <c r="GM6" s="635"/>
      <c r="GN6" s="635"/>
      <c r="GO6" s="635"/>
      <c r="GP6" s="635"/>
      <c r="GQ6" s="635"/>
      <c r="GR6" s="635"/>
      <c r="GS6" s="635"/>
      <c r="GT6" s="635"/>
      <c r="GU6" s="635"/>
      <c r="GV6" s="635"/>
      <c r="GW6" s="635"/>
      <c r="GX6" s="635"/>
      <c r="GY6" s="635"/>
      <c r="GZ6" s="635"/>
      <c r="HA6" s="635"/>
      <c r="HB6" s="635"/>
      <c r="HC6" s="635"/>
      <c r="HD6" s="635"/>
      <c r="HE6" s="635"/>
      <c r="HF6" s="635"/>
      <c r="HG6" s="635"/>
      <c r="HH6" s="635"/>
      <c r="HI6" s="635"/>
      <c r="HJ6" s="635"/>
      <c r="HK6" s="635"/>
      <c r="HL6" s="635"/>
      <c r="HM6" s="635"/>
      <c r="HN6" s="635"/>
      <c r="HO6" s="635"/>
      <c r="HP6" s="635"/>
      <c r="HQ6" s="635"/>
      <c r="HR6" s="635"/>
      <c r="HS6" s="635"/>
      <c r="HT6" s="635"/>
      <c r="HU6" s="635"/>
      <c r="HV6" s="635"/>
      <c r="HW6" s="635"/>
      <c r="HX6" s="635"/>
      <c r="HY6" s="635"/>
      <c r="HZ6" s="635"/>
      <c r="IA6" s="635"/>
      <c r="IB6" s="635"/>
      <c r="IC6" s="635"/>
      <c r="ID6" s="635"/>
      <c r="IE6" s="635"/>
      <c r="IF6" s="635"/>
      <c r="IG6" s="635"/>
      <c r="IH6" s="635"/>
      <c r="II6" s="635"/>
      <c r="IJ6" s="635"/>
      <c r="IK6" s="635"/>
      <c r="IL6" s="635"/>
      <c r="IM6" s="635"/>
      <c r="IN6" s="635"/>
      <c r="IO6" s="635"/>
      <c r="IP6" s="635"/>
      <c r="IQ6" s="635"/>
      <c r="IR6" s="635"/>
      <c r="IS6" s="635"/>
      <c r="IT6" s="635"/>
      <c r="IU6" s="635"/>
      <c r="IV6" s="635"/>
    </row>
    <row r="7" spans="1:256" ht="30">
      <c r="A7" s="636" t="s">
        <v>517</v>
      </c>
      <c r="B7" s="637" t="s">
        <v>584</v>
      </c>
      <c r="C7" s="631">
        <v>18</v>
      </c>
      <c r="D7" s="638">
        <v>105.21960000000001</v>
      </c>
      <c r="E7" s="638">
        <v>54.651700000000005</v>
      </c>
      <c r="F7" s="638">
        <v>28.8217</v>
      </c>
      <c r="G7" s="638"/>
      <c r="H7" s="638">
        <v>0.63</v>
      </c>
      <c r="I7" s="638"/>
      <c r="J7" s="638">
        <v>55.86</v>
      </c>
      <c r="K7" s="638">
        <v>28.21</v>
      </c>
      <c r="L7" s="638"/>
      <c r="M7" s="639"/>
      <c r="N7" s="640"/>
      <c r="O7" s="640"/>
    </row>
    <row r="8" spans="1:256">
      <c r="A8" s="641" t="s">
        <v>180</v>
      </c>
      <c r="B8" s="642" t="s">
        <v>250</v>
      </c>
      <c r="C8" s="631">
        <v>1</v>
      </c>
      <c r="D8" s="643">
        <v>7</v>
      </c>
      <c r="E8" s="643">
        <v>2</v>
      </c>
      <c r="F8" s="643">
        <v>0.73</v>
      </c>
      <c r="G8" s="643"/>
      <c r="H8" s="643">
        <v>0</v>
      </c>
      <c r="I8" s="643"/>
      <c r="J8" s="643">
        <v>2</v>
      </c>
      <c r="K8" s="643"/>
      <c r="L8" s="643"/>
      <c r="M8" s="644"/>
      <c r="N8" s="645"/>
      <c r="O8" s="645"/>
    </row>
    <row r="9" spans="1:256" ht="30.6">
      <c r="A9" s="646">
        <v>1</v>
      </c>
      <c r="B9" s="647" t="s">
        <v>465</v>
      </c>
      <c r="C9" s="648" t="s">
        <v>75</v>
      </c>
      <c r="D9" s="351">
        <v>7</v>
      </c>
      <c r="E9" s="649">
        <v>2</v>
      </c>
      <c r="F9" s="649">
        <v>0.73</v>
      </c>
      <c r="G9" s="650"/>
      <c r="H9" s="650"/>
      <c r="I9" s="650"/>
      <c r="J9" s="649">
        <v>2</v>
      </c>
      <c r="K9" s="650">
        <v>0.73</v>
      </c>
      <c r="L9" s="650"/>
      <c r="M9" s="648" t="s">
        <v>368</v>
      </c>
      <c r="N9" s="651"/>
      <c r="O9" s="646" t="s">
        <v>854</v>
      </c>
      <c r="P9" s="652"/>
      <c r="Q9" s="652"/>
      <c r="R9" s="652"/>
      <c r="S9" s="652"/>
      <c r="T9" s="652"/>
      <c r="U9" s="652"/>
      <c r="V9" s="652"/>
      <c r="W9" s="652"/>
      <c r="X9" s="652"/>
      <c r="Y9" s="652"/>
      <c r="Z9" s="652"/>
      <c r="AA9" s="652"/>
      <c r="AB9" s="652"/>
      <c r="AC9" s="652"/>
      <c r="AD9" s="652"/>
      <c r="AE9" s="652"/>
      <c r="AF9" s="652"/>
      <c r="AG9" s="652"/>
      <c r="AH9" s="652"/>
      <c r="AI9" s="652"/>
      <c r="AJ9" s="652"/>
      <c r="AK9" s="652"/>
      <c r="AL9" s="652"/>
      <c r="AM9" s="652"/>
      <c r="AN9" s="652"/>
      <c r="AO9" s="652"/>
      <c r="AP9" s="652"/>
      <c r="AQ9" s="652"/>
      <c r="AR9" s="652"/>
      <c r="AS9" s="652"/>
      <c r="AT9" s="652"/>
      <c r="AU9" s="652"/>
      <c r="AV9" s="652"/>
      <c r="AW9" s="652"/>
      <c r="AX9" s="652"/>
      <c r="AY9" s="652"/>
      <c r="AZ9" s="652"/>
      <c r="BA9" s="652"/>
      <c r="BB9" s="652"/>
      <c r="BC9" s="652"/>
      <c r="BD9" s="652"/>
      <c r="BE9" s="652"/>
      <c r="BF9" s="652"/>
      <c r="BG9" s="652"/>
      <c r="BH9" s="652"/>
      <c r="BI9" s="652"/>
      <c r="BJ9" s="652"/>
      <c r="BK9" s="652"/>
      <c r="BL9" s="652"/>
      <c r="BM9" s="652"/>
      <c r="BN9" s="652"/>
      <c r="BO9" s="652"/>
      <c r="BP9" s="652"/>
      <c r="BQ9" s="652"/>
      <c r="BR9" s="652"/>
      <c r="BS9" s="652"/>
      <c r="BT9" s="652"/>
      <c r="BU9" s="652"/>
      <c r="BV9" s="652"/>
      <c r="BW9" s="652"/>
      <c r="BX9" s="652"/>
      <c r="BY9" s="652"/>
      <c r="BZ9" s="652"/>
      <c r="CA9" s="652"/>
      <c r="CB9" s="652"/>
      <c r="CC9" s="652"/>
      <c r="CD9" s="652"/>
      <c r="CE9" s="652"/>
      <c r="CF9" s="652"/>
      <c r="CG9" s="652"/>
      <c r="CH9" s="652"/>
      <c r="CI9" s="652"/>
      <c r="CJ9" s="652"/>
      <c r="CK9" s="652"/>
      <c r="CL9" s="652"/>
      <c r="CM9" s="652"/>
      <c r="CN9" s="652"/>
      <c r="CO9" s="652"/>
      <c r="CP9" s="652"/>
      <c r="CQ9" s="652"/>
      <c r="CR9" s="652"/>
      <c r="CS9" s="652"/>
      <c r="CT9" s="652"/>
      <c r="CU9" s="652"/>
      <c r="CV9" s="652"/>
      <c r="CW9" s="652"/>
      <c r="CX9" s="652"/>
      <c r="CY9" s="652"/>
      <c r="CZ9" s="652"/>
      <c r="DA9" s="652"/>
      <c r="DB9" s="652"/>
      <c r="DC9" s="652"/>
      <c r="DD9" s="652"/>
      <c r="DE9" s="652"/>
      <c r="DF9" s="652"/>
      <c r="DG9" s="652"/>
      <c r="DH9" s="652"/>
      <c r="DI9" s="652"/>
      <c r="DJ9" s="652"/>
      <c r="DK9" s="652"/>
      <c r="DL9" s="652"/>
      <c r="DM9" s="652"/>
      <c r="DN9" s="652"/>
      <c r="DO9" s="652"/>
      <c r="DP9" s="652"/>
      <c r="DQ9" s="652"/>
      <c r="DR9" s="652"/>
      <c r="DS9" s="652"/>
      <c r="DT9" s="652"/>
      <c r="DU9" s="652"/>
      <c r="DV9" s="652"/>
      <c r="DW9" s="652"/>
      <c r="DX9" s="652"/>
      <c r="DY9" s="652"/>
      <c r="DZ9" s="652"/>
      <c r="EA9" s="652"/>
      <c r="EB9" s="652"/>
      <c r="EC9" s="652"/>
      <c r="ED9" s="652"/>
      <c r="EE9" s="652"/>
      <c r="EF9" s="652"/>
      <c r="EG9" s="652"/>
      <c r="EH9" s="652"/>
      <c r="EI9" s="652"/>
      <c r="EJ9" s="652"/>
      <c r="EK9" s="652"/>
      <c r="EL9" s="652"/>
      <c r="EM9" s="652"/>
      <c r="EN9" s="652"/>
      <c r="EO9" s="652"/>
      <c r="EP9" s="652"/>
      <c r="EQ9" s="652"/>
      <c r="ER9" s="652"/>
      <c r="ES9" s="652"/>
      <c r="ET9" s="652"/>
      <c r="EU9" s="652"/>
      <c r="EV9" s="652"/>
      <c r="EW9" s="652"/>
      <c r="EX9" s="652"/>
      <c r="EY9" s="652"/>
      <c r="EZ9" s="652"/>
      <c r="FA9" s="652"/>
      <c r="FB9" s="652"/>
      <c r="FC9" s="652"/>
      <c r="FD9" s="652"/>
      <c r="FE9" s="652"/>
      <c r="FF9" s="652"/>
      <c r="FG9" s="652"/>
      <c r="FH9" s="652"/>
      <c r="FI9" s="652"/>
      <c r="FJ9" s="652"/>
      <c r="FK9" s="652"/>
      <c r="FL9" s="652"/>
      <c r="FM9" s="652"/>
      <c r="FN9" s="652"/>
      <c r="FO9" s="652"/>
      <c r="FP9" s="652"/>
      <c r="FQ9" s="652"/>
      <c r="FR9" s="652"/>
      <c r="FS9" s="652"/>
      <c r="FT9" s="652"/>
      <c r="FU9" s="652"/>
      <c r="FV9" s="652"/>
      <c r="FW9" s="652"/>
      <c r="FX9" s="652"/>
      <c r="FY9" s="652"/>
      <c r="FZ9" s="652"/>
      <c r="GA9" s="652"/>
      <c r="GB9" s="652"/>
      <c r="GC9" s="652"/>
      <c r="GD9" s="652"/>
      <c r="GE9" s="652"/>
      <c r="GF9" s="652"/>
      <c r="GG9" s="652"/>
      <c r="GH9" s="652"/>
      <c r="GI9" s="652"/>
      <c r="GJ9" s="652"/>
      <c r="GK9" s="652"/>
      <c r="GL9" s="652"/>
      <c r="GM9" s="652"/>
      <c r="GN9" s="652"/>
      <c r="GO9" s="652"/>
      <c r="GP9" s="652"/>
      <c r="GQ9" s="652"/>
      <c r="GR9" s="652"/>
      <c r="GS9" s="652"/>
      <c r="GT9" s="652"/>
      <c r="GU9" s="652"/>
      <c r="GV9" s="652"/>
      <c r="GW9" s="652"/>
      <c r="GX9" s="652"/>
      <c r="GY9" s="652"/>
      <c r="GZ9" s="652"/>
      <c r="HA9" s="652"/>
      <c r="HB9" s="652"/>
      <c r="HC9" s="652"/>
      <c r="HD9" s="652"/>
      <c r="HE9" s="652"/>
      <c r="HF9" s="652"/>
      <c r="HG9" s="652"/>
      <c r="HH9" s="652"/>
      <c r="HI9" s="652"/>
      <c r="HJ9" s="652"/>
      <c r="HK9" s="652"/>
      <c r="HL9" s="652"/>
      <c r="HM9" s="652"/>
      <c r="HN9" s="652"/>
      <c r="HO9" s="652"/>
      <c r="HP9" s="652"/>
      <c r="HQ9" s="652"/>
      <c r="HR9" s="652"/>
      <c r="HS9" s="652"/>
      <c r="HT9" s="652"/>
      <c r="HU9" s="652"/>
      <c r="HV9" s="652"/>
      <c r="HW9" s="652"/>
      <c r="HX9" s="652"/>
      <c r="HY9" s="652"/>
      <c r="HZ9" s="652"/>
      <c r="IA9" s="652"/>
      <c r="IB9" s="652"/>
      <c r="IC9" s="652"/>
      <c r="ID9" s="652"/>
      <c r="IE9" s="652"/>
      <c r="IF9" s="652"/>
      <c r="IG9" s="652"/>
      <c r="IH9" s="652"/>
      <c r="II9" s="652"/>
      <c r="IJ9" s="652"/>
      <c r="IK9" s="652"/>
      <c r="IL9" s="652"/>
      <c r="IM9" s="652"/>
      <c r="IN9" s="652"/>
      <c r="IO9" s="652"/>
      <c r="IP9" s="652"/>
      <c r="IQ9" s="652"/>
      <c r="IR9" s="652"/>
      <c r="IS9" s="652"/>
      <c r="IT9" s="652"/>
      <c r="IU9" s="652"/>
      <c r="IV9" s="652"/>
    </row>
    <row r="10" spans="1:256" ht="30">
      <c r="A10" s="641" t="s">
        <v>183</v>
      </c>
      <c r="B10" s="653" t="s">
        <v>466</v>
      </c>
      <c r="C10" s="631">
        <v>9</v>
      </c>
      <c r="D10" s="654">
        <v>52.100000000000009</v>
      </c>
      <c r="E10" s="654">
        <v>34.0017</v>
      </c>
      <c r="F10" s="654">
        <v>15.8217</v>
      </c>
      <c r="G10" s="650"/>
      <c r="H10" s="655">
        <v>0.63</v>
      </c>
      <c r="I10" s="650"/>
      <c r="J10" s="654">
        <v>36.54</v>
      </c>
      <c r="K10" s="654">
        <v>15.62</v>
      </c>
      <c r="L10" s="650"/>
      <c r="M10" s="644"/>
      <c r="N10" s="645"/>
      <c r="O10" s="645"/>
    </row>
    <row r="11" spans="1:256" ht="91.8">
      <c r="A11" s="656">
        <v>1</v>
      </c>
      <c r="B11" s="657" t="s">
        <v>367</v>
      </c>
      <c r="C11" s="648" t="s">
        <v>106</v>
      </c>
      <c r="D11" s="345">
        <v>14.84</v>
      </c>
      <c r="E11" s="649">
        <v>7.39</v>
      </c>
      <c r="F11" s="649">
        <v>1.01</v>
      </c>
      <c r="G11" s="658"/>
      <c r="H11" s="658">
        <v>0.63</v>
      </c>
      <c r="I11" s="658"/>
      <c r="J11" s="649">
        <v>6.76</v>
      </c>
      <c r="K11" s="650">
        <v>0.38</v>
      </c>
      <c r="L11" s="658"/>
      <c r="M11" s="644" t="s">
        <v>368</v>
      </c>
      <c r="N11" s="659" t="s">
        <v>601</v>
      </c>
      <c r="O11" s="646" t="s">
        <v>854</v>
      </c>
    </row>
    <row r="12" spans="1:256" s="668" customFormat="1" ht="45.9">
      <c r="A12" s="367">
        <v>2</v>
      </c>
      <c r="B12" s="660" t="s">
        <v>763</v>
      </c>
      <c r="C12" s="661" t="s">
        <v>106</v>
      </c>
      <c r="D12" s="662">
        <v>0.21</v>
      </c>
      <c r="E12" s="662">
        <v>0.17</v>
      </c>
      <c r="F12" s="662">
        <v>0.17</v>
      </c>
      <c r="G12" s="663"/>
      <c r="H12" s="663"/>
      <c r="I12" s="664"/>
      <c r="J12" s="662">
        <v>0.21</v>
      </c>
      <c r="K12" s="650">
        <v>0.21</v>
      </c>
      <c r="L12" s="665"/>
      <c r="M12" s="666" t="s">
        <v>423</v>
      </c>
      <c r="N12" s="667" t="s">
        <v>855</v>
      </c>
      <c r="O12" s="646" t="s">
        <v>854</v>
      </c>
    </row>
    <row r="13" spans="1:256" ht="30.6">
      <c r="A13" s="656">
        <v>3</v>
      </c>
      <c r="B13" s="669" t="s">
        <v>669</v>
      </c>
      <c r="C13" s="648" t="s">
        <v>118</v>
      </c>
      <c r="D13" s="345">
        <v>3.5</v>
      </c>
      <c r="E13" s="649">
        <v>1.82</v>
      </c>
      <c r="F13" s="649">
        <v>1.41</v>
      </c>
      <c r="G13" s="650"/>
      <c r="H13" s="650"/>
      <c r="I13" s="650"/>
      <c r="J13" s="649">
        <v>1.82</v>
      </c>
      <c r="K13" s="650">
        <v>1.41</v>
      </c>
      <c r="L13" s="650"/>
      <c r="M13" s="644" t="s">
        <v>670</v>
      </c>
      <c r="N13" s="670"/>
      <c r="O13" s="646" t="s">
        <v>854</v>
      </c>
    </row>
    <row r="14" spans="1:256" ht="30.6">
      <c r="A14" s="367">
        <v>4</v>
      </c>
      <c r="B14" s="395" t="s">
        <v>673</v>
      </c>
      <c r="C14" s="656" t="s">
        <v>143</v>
      </c>
      <c r="D14" s="345">
        <v>13.45</v>
      </c>
      <c r="E14" s="649">
        <v>7.65</v>
      </c>
      <c r="F14" s="649">
        <v>1.96</v>
      </c>
      <c r="G14" s="650"/>
      <c r="H14" s="650"/>
      <c r="I14" s="650"/>
      <c r="J14" s="649">
        <v>7.65</v>
      </c>
      <c r="K14" s="650">
        <v>1.96</v>
      </c>
      <c r="L14" s="650"/>
      <c r="M14" s="644" t="s">
        <v>674</v>
      </c>
      <c r="N14" s="671" t="s">
        <v>675</v>
      </c>
      <c r="O14" s="646" t="s">
        <v>854</v>
      </c>
    </row>
    <row r="15" spans="1:256" ht="30.6">
      <c r="A15" s="656">
        <v>5</v>
      </c>
      <c r="B15" s="672" t="s">
        <v>484</v>
      </c>
      <c r="C15" s="656" t="s">
        <v>140</v>
      </c>
      <c r="D15" s="345">
        <v>9.6999999999999993</v>
      </c>
      <c r="E15" s="649">
        <v>9.6999999999999993</v>
      </c>
      <c r="F15" s="649">
        <v>7</v>
      </c>
      <c r="G15" s="650"/>
      <c r="H15" s="650"/>
      <c r="I15" s="650"/>
      <c r="J15" s="649">
        <v>9.6999999999999993</v>
      </c>
      <c r="K15" s="650">
        <v>7</v>
      </c>
      <c r="L15" s="650"/>
      <c r="M15" s="644" t="s">
        <v>400</v>
      </c>
      <c r="N15" s="671" t="s">
        <v>676</v>
      </c>
      <c r="O15" s="646" t="s">
        <v>854</v>
      </c>
    </row>
    <row r="16" spans="1:256" ht="122.4">
      <c r="A16" s="367">
        <v>6</v>
      </c>
      <c r="B16" s="673" t="s">
        <v>856</v>
      </c>
      <c r="C16" s="350" t="s">
        <v>98</v>
      </c>
      <c r="D16" s="345">
        <v>7.2</v>
      </c>
      <c r="E16" s="649">
        <v>7.2</v>
      </c>
      <c r="F16" s="649">
        <v>4.2</v>
      </c>
      <c r="G16" s="674"/>
      <c r="H16" s="674"/>
      <c r="I16" s="674"/>
      <c r="J16" s="649">
        <v>7.2</v>
      </c>
      <c r="K16" s="650">
        <v>4.2</v>
      </c>
      <c r="L16" s="674"/>
      <c r="M16" s="375" t="s">
        <v>477</v>
      </c>
      <c r="N16" s="675" t="s">
        <v>857</v>
      </c>
      <c r="O16" s="646" t="s">
        <v>854</v>
      </c>
      <c r="P16" s="676" t="s">
        <v>858</v>
      </c>
      <c r="Q16" s="677"/>
      <c r="R16" s="668"/>
      <c r="S16" s="668"/>
      <c r="T16" s="668"/>
      <c r="U16" s="668"/>
      <c r="V16" s="668"/>
      <c r="W16" s="668"/>
      <c r="X16" s="668"/>
      <c r="Y16" s="668"/>
      <c r="Z16" s="668"/>
      <c r="AA16" s="668"/>
      <c r="AB16" s="668"/>
      <c r="AC16" s="668"/>
      <c r="AD16" s="668"/>
      <c r="AE16" s="668"/>
      <c r="AF16" s="668"/>
      <c r="AG16" s="668"/>
      <c r="AH16" s="668"/>
      <c r="AI16" s="668"/>
      <c r="AJ16" s="668"/>
      <c r="AK16" s="668"/>
      <c r="AL16" s="668"/>
      <c r="AM16" s="668"/>
      <c r="AN16" s="668"/>
      <c r="AO16" s="668"/>
      <c r="AP16" s="668"/>
      <c r="AQ16" s="668"/>
      <c r="AR16" s="668"/>
      <c r="AS16" s="668"/>
      <c r="AT16" s="668"/>
      <c r="AU16" s="668"/>
      <c r="AV16" s="668"/>
      <c r="AW16" s="668"/>
      <c r="AX16" s="668"/>
      <c r="AY16" s="668"/>
      <c r="AZ16" s="668"/>
      <c r="BA16" s="668"/>
      <c r="BB16" s="668"/>
      <c r="BC16" s="668"/>
      <c r="BD16" s="668"/>
      <c r="BE16" s="668"/>
      <c r="BF16" s="668"/>
      <c r="BG16" s="668"/>
      <c r="BH16" s="668"/>
      <c r="BI16" s="668"/>
      <c r="BJ16" s="668"/>
      <c r="BK16" s="668"/>
      <c r="BL16" s="668"/>
      <c r="BM16" s="668"/>
      <c r="BN16" s="668"/>
      <c r="BO16" s="668"/>
      <c r="BP16" s="668"/>
      <c r="BQ16" s="668"/>
      <c r="BR16" s="668"/>
      <c r="BS16" s="668"/>
      <c r="BT16" s="668"/>
      <c r="BU16" s="668"/>
      <c r="BV16" s="668"/>
      <c r="BW16" s="668"/>
      <c r="BX16" s="668"/>
      <c r="BY16" s="668"/>
      <c r="BZ16" s="668"/>
      <c r="CA16" s="668"/>
      <c r="CB16" s="668"/>
      <c r="CC16" s="668"/>
      <c r="CD16" s="668"/>
      <c r="CE16" s="668"/>
      <c r="CF16" s="668"/>
      <c r="CG16" s="668"/>
      <c r="CH16" s="668"/>
      <c r="CI16" s="668"/>
      <c r="CJ16" s="668"/>
      <c r="CK16" s="668"/>
      <c r="CL16" s="668"/>
      <c r="CM16" s="668"/>
      <c r="CN16" s="668"/>
      <c r="CO16" s="668"/>
      <c r="CP16" s="668"/>
      <c r="CQ16" s="668"/>
      <c r="CR16" s="668"/>
      <c r="CS16" s="668"/>
      <c r="CT16" s="668"/>
      <c r="CU16" s="668"/>
      <c r="CV16" s="668"/>
      <c r="CW16" s="668"/>
      <c r="CX16" s="668"/>
      <c r="CY16" s="668"/>
      <c r="CZ16" s="668"/>
      <c r="DA16" s="668"/>
      <c r="DB16" s="668"/>
      <c r="DC16" s="668"/>
      <c r="DD16" s="668"/>
      <c r="DE16" s="668"/>
      <c r="DF16" s="668"/>
      <c r="DG16" s="668"/>
      <c r="DH16" s="668"/>
      <c r="DI16" s="668"/>
      <c r="DJ16" s="668"/>
      <c r="DK16" s="668"/>
      <c r="DL16" s="668"/>
      <c r="DM16" s="668"/>
      <c r="DN16" s="668"/>
      <c r="DO16" s="668"/>
      <c r="DP16" s="668"/>
      <c r="DQ16" s="668"/>
      <c r="DR16" s="668"/>
      <c r="DS16" s="668"/>
      <c r="DT16" s="668"/>
      <c r="DU16" s="668"/>
      <c r="DV16" s="668"/>
      <c r="DW16" s="668"/>
      <c r="DX16" s="668"/>
      <c r="DY16" s="668"/>
      <c r="DZ16" s="668"/>
      <c r="EA16" s="668"/>
      <c r="EB16" s="668"/>
      <c r="EC16" s="668"/>
      <c r="ED16" s="668"/>
      <c r="EE16" s="668"/>
      <c r="EF16" s="668"/>
      <c r="EG16" s="668"/>
      <c r="EH16" s="668"/>
      <c r="EI16" s="668"/>
      <c r="EJ16" s="668"/>
      <c r="EK16" s="668"/>
      <c r="EL16" s="668"/>
      <c r="EM16" s="668"/>
      <c r="EN16" s="668"/>
      <c r="EO16" s="668"/>
      <c r="EP16" s="668"/>
      <c r="EQ16" s="668"/>
      <c r="ER16" s="668"/>
      <c r="ES16" s="668"/>
      <c r="ET16" s="668"/>
      <c r="EU16" s="668"/>
      <c r="EV16" s="668"/>
      <c r="EW16" s="668"/>
      <c r="EX16" s="668"/>
      <c r="EY16" s="668"/>
      <c r="EZ16" s="668"/>
      <c r="FA16" s="668"/>
      <c r="FB16" s="668"/>
      <c r="FC16" s="668"/>
      <c r="FD16" s="668"/>
      <c r="FE16" s="668"/>
      <c r="FF16" s="668"/>
      <c r="FG16" s="668"/>
      <c r="FH16" s="668"/>
      <c r="FI16" s="668"/>
      <c r="FJ16" s="668"/>
      <c r="FK16" s="668"/>
      <c r="FL16" s="668"/>
      <c r="FM16" s="668"/>
      <c r="FN16" s="668"/>
      <c r="FO16" s="668"/>
      <c r="FP16" s="668"/>
      <c r="FQ16" s="668"/>
      <c r="FR16" s="668"/>
      <c r="FS16" s="668"/>
      <c r="FT16" s="668"/>
      <c r="FU16" s="668"/>
      <c r="FV16" s="668"/>
      <c r="FW16" s="668"/>
      <c r="FX16" s="668"/>
      <c r="FY16" s="668"/>
      <c r="FZ16" s="668"/>
      <c r="GA16" s="668"/>
      <c r="GB16" s="668"/>
      <c r="GC16" s="668"/>
      <c r="GD16" s="668"/>
      <c r="GE16" s="668"/>
      <c r="GF16" s="668"/>
      <c r="GG16" s="668"/>
      <c r="GH16" s="668"/>
      <c r="GI16" s="668"/>
      <c r="GJ16" s="668"/>
      <c r="GK16" s="668"/>
      <c r="GL16" s="668"/>
      <c r="GM16" s="668"/>
      <c r="GN16" s="668"/>
      <c r="GO16" s="668"/>
      <c r="GP16" s="668"/>
      <c r="GQ16" s="668"/>
      <c r="GR16" s="668"/>
      <c r="GS16" s="668"/>
      <c r="GT16" s="668"/>
      <c r="GU16" s="668"/>
      <c r="GV16" s="668"/>
      <c r="GW16" s="668"/>
      <c r="GX16" s="668"/>
      <c r="GY16" s="668"/>
      <c r="GZ16" s="668"/>
      <c r="HA16" s="668"/>
      <c r="HB16" s="668"/>
      <c r="HC16" s="668"/>
      <c r="HD16" s="668"/>
      <c r="HE16" s="668"/>
      <c r="HF16" s="668"/>
      <c r="HG16" s="668"/>
      <c r="HH16" s="668"/>
      <c r="HI16" s="668"/>
      <c r="HJ16" s="668"/>
      <c r="HK16" s="668"/>
      <c r="HL16" s="668"/>
      <c r="HM16" s="668"/>
      <c r="HN16" s="668"/>
      <c r="HO16" s="668"/>
      <c r="HP16" s="668"/>
      <c r="HQ16" s="668"/>
      <c r="HR16" s="668"/>
      <c r="HS16" s="668"/>
      <c r="HT16" s="668"/>
      <c r="HU16" s="668"/>
      <c r="HV16" s="668"/>
      <c r="HW16" s="668"/>
      <c r="HX16" s="668"/>
      <c r="HY16" s="668"/>
      <c r="HZ16" s="668"/>
      <c r="IA16" s="668"/>
      <c r="IB16" s="668"/>
      <c r="IC16" s="668"/>
      <c r="ID16" s="668"/>
      <c r="IE16" s="668"/>
      <c r="IF16" s="668"/>
      <c r="IG16" s="668"/>
      <c r="IH16" s="668"/>
      <c r="II16" s="668"/>
      <c r="IJ16" s="668"/>
      <c r="IK16" s="668"/>
      <c r="IL16" s="668"/>
      <c r="IM16" s="668"/>
      <c r="IN16" s="668"/>
      <c r="IO16" s="668"/>
      <c r="IP16" s="668"/>
      <c r="IQ16" s="668"/>
      <c r="IR16" s="668"/>
      <c r="IS16" s="668"/>
      <c r="IT16" s="668"/>
      <c r="IU16" s="668"/>
      <c r="IV16" s="668"/>
    </row>
    <row r="17" spans="1:256" ht="107.1">
      <c r="A17" s="656">
        <v>7</v>
      </c>
      <c r="B17" s="678" t="s">
        <v>626</v>
      </c>
      <c r="C17" s="679" t="s">
        <v>98</v>
      </c>
      <c r="D17" s="345">
        <v>2.96</v>
      </c>
      <c r="E17" s="345">
        <v>2.96</v>
      </c>
      <c r="F17" s="649">
        <v>0.22</v>
      </c>
      <c r="G17" s="362"/>
      <c r="H17" s="362"/>
      <c r="I17" s="362"/>
      <c r="J17" s="345">
        <v>2.96</v>
      </c>
      <c r="K17" s="650">
        <v>0.22</v>
      </c>
      <c r="L17" s="362"/>
      <c r="M17" s="644" t="s">
        <v>627</v>
      </c>
      <c r="N17" s="646" t="s">
        <v>859</v>
      </c>
      <c r="O17" s="646" t="s">
        <v>854</v>
      </c>
      <c r="P17" s="385" t="s">
        <v>860</v>
      </c>
      <c r="Q17" s="680" t="s">
        <v>861</v>
      </c>
    </row>
    <row r="18" spans="1:256" s="668" customFormat="1" ht="91.8">
      <c r="A18" s="656">
        <v>8</v>
      </c>
      <c r="B18" s="393" t="s">
        <v>660</v>
      </c>
      <c r="C18" s="681" t="s">
        <v>100</v>
      </c>
      <c r="D18" s="682">
        <v>0.2</v>
      </c>
      <c r="E18" s="682">
        <v>0.2</v>
      </c>
      <c r="F18" s="682">
        <v>0.2</v>
      </c>
      <c r="G18" s="656"/>
      <c r="H18" s="675"/>
      <c r="I18" s="675"/>
      <c r="J18" s="682">
        <v>0.2</v>
      </c>
      <c r="K18" s="650">
        <v>0.2</v>
      </c>
      <c r="L18" s="675"/>
      <c r="M18" s="656" t="s">
        <v>661</v>
      </c>
      <c r="N18" s="646" t="s">
        <v>662</v>
      </c>
      <c r="O18" s="646" t="s">
        <v>854</v>
      </c>
      <c r="Q18" s="680" t="s">
        <v>861</v>
      </c>
    </row>
    <row r="19" spans="1:256" s="468" customFormat="1" ht="61.2">
      <c r="A19" s="367">
        <v>9</v>
      </c>
      <c r="B19" s="657" t="s">
        <v>754</v>
      </c>
      <c r="C19" s="656" t="s">
        <v>155</v>
      </c>
      <c r="D19" s="683">
        <v>0.04</v>
      </c>
      <c r="E19" s="683">
        <v>0.04</v>
      </c>
      <c r="F19" s="683">
        <v>0.04</v>
      </c>
      <c r="G19" s="656"/>
      <c r="H19" s="684"/>
      <c r="I19" s="684"/>
      <c r="J19" s="683">
        <v>0.04</v>
      </c>
      <c r="K19" s="650">
        <v>0.04</v>
      </c>
      <c r="L19" s="684"/>
      <c r="M19" s="656" t="s">
        <v>400</v>
      </c>
      <c r="N19" s="646" t="s">
        <v>755</v>
      </c>
      <c r="O19" s="646" t="s">
        <v>854</v>
      </c>
    </row>
    <row r="20" spans="1:256">
      <c r="A20" s="641" t="s">
        <v>401</v>
      </c>
      <c r="B20" s="642" t="s">
        <v>488</v>
      </c>
      <c r="C20" s="631">
        <v>8</v>
      </c>
      <c r="D20" s="654">
        <v>46.119599999999998</v>
      </c>
      <c r="E20" s="654">
        <v>18.650000000000002</v>
      </c>
      <c r="F20" s="654">
        <v>12.27</v>
      </c>
      <c r="G20" s="654"/>
      <c r="H20" s="654">
        <v>0</v>
      </c>
      <c r="I20" s="654"/>
      <c r="J20" s="654">
        <v>17.319999999999997</v>
      </c>
      <c r="K20" s="654">
        <v>12.59</v>
      </c>
      <c r="L20" s="654"/>
      <c r="M20" s="644"/>
      <c r="N20" s="645"/>
      <c r="O20" s="645"/>
    </row>
    <row r="21" spans="1:256" ht="30.6">
      <c r="A21" s="646">
        <v>1</v>
      </c>
      <c r="B21" s="657" t="s">
        <v>862</v>
      </c>
      <c r="C21" s="648" t="s">
        <v>143</v>
      </c>
      <c r="D21" s="649">
        <v>30.099600000000002</v>
      </c>
      <c r="E21" s="649">
        <v>9.0300000000000011</v>
      </c>
      <c r="F21" s="649">
        <v>7.5500000000000007</v>
      </c>
      <c r="G21" s="685"/>
      <c r="H21" s="685"/>
      <c r="I21" s="685"/>
      <c r="J21" s="649">
        <v>9.0300000000000011</v>
      </c>
      <c r="K21" s="650">
        <v>7.5500000000000007</v>
      </c>
      <c r="L21" s="685"/>
      <c r="M21" s="648" t="s">
        <v>423</v>
      </c>
      <c r="N21" s="670" t="s">
        <v>631</v>
      </c>
      <c r="O21" s="646" t="s">
        <v>854</v>
      </c>
    </row>
    <row r="22" spans="1:256" ht="30.6">
      <c r="A22" s="646">
        <v>2</v>
      </c>
      <c r="B22" s="657" t="s">
        <v>863</v>
      </c>
      <c r="C22" s="648" t="s">
        <v>143</v>
      </c>
      <c r="D22" s="649">
        <v>14</v>
      </c>
      <c r="E22" s="649">
        <v>6.27</v>
      </c>
      <c r="F22" s="385">
        <v>4.2699999999999996</v>
      </c>
      <c r="G22" s="685"/>
      <c r="H22" s="686"/>
      <c r="I22" s="687"/>
      <c r="J22" s="649">
        <v>6.27</v>
      </c>
      <c r="K22" s="650">
        <v>4.2699999999999996</v>
      </c>
      <c r="L22" s="687"/>
      <c r="M22" s="648" t="s">
        <v>423</v>
      </c>
      <c r="N22" s="670"/>
      <c r="O22" s="646" t="s">
        <v>854</v>
      </c>
    </row>
    <row r="23" spans="1:256" ht="76.5">
      <c r="A23" s="646">
        <v>3</v>
      </c>
      <c r="B23" s="688" t="s">
        <v>504</v>
      </c>
      <c r="C23" s="689" t="s">
        <v>110</v>
      </c>
      <c r="D23" s="690">
        <v>0.15</v>
      </c>
      <c r="E23" s="649">
        <v>0.15</v>
      </c>
      <c r="F23" s="649">
        <v>0.04</v>
      </c>
      <c r="G23" s="650"/>
      <c r="H23" s="650"/>
      <c r="I23" s="650"/>
      <c r="J23" s="649">
        <v>0.15</v>
      </c>
      <c r="K23" s="650">
        <v>0.04</v>
      </c>
      <c r="L23" s="691"/>
      <c r="M23" s="692" t="s">
        <v>464</v>
      </c>
      <c r="N23" s="693" t="s">
        <v>864</v>
      </c>
      <c r="O23" s="646" t="s">
        <v>854</v>
      </c>
    </row>
    <row r="24" spans="1:256" s="668" customFormat="1" ht="91.8">
      <c r="A24" s="646">
        <v>4</v>
      </c>
      <c r="B24" s="393" t="s">
        <v>712</v>
      </c>
      <c r="C24" s="367" t="s">
        <v>110</v>
      </c>
      <c r="D24" s="345">
        <v>1.19</v>
      </c>
      <c r="E24" s="345">
        <v>1.19</v>
      </c>
      <c r="F24" s="345">
        <v>0.14000000000000001</v>
      </c>
      <c r="G24" s="656"/>
      <c r="H24" s="663"/>
      <c r="I24" s="664"/>
      <c r="J24" s="345">
        <v>1.19</v>
      </c>
      <c r="K24" s="650">
        <v>0.14000000000000001</v>
      </c>
      <c r="L24" s="664"/>
      <c r="M24" s="375" t="s">
        <v>713</v>
      </c>
      <c r="N24" s="675" t="s">
        <v>865</v>
      </c>
      <c r="O24" s="646" t="s">
        <v>854</v>
      </c>
      <c r="Q24" s="680" t="s">
        <v>861</v>
      </c>
    </row>
    <row r="25" spans="1:256" s="668" customFormat="1" ht="50.4">
      <c r="A25" s="646">
        <v>5</v>
      </c>
      <c r="B25" s="657" t="s">
        <v>710</v>
      </c>
      <c r="C25" s="694" t="s">
        <v>110</v>
      </c>
      <c r="D25" s="695">
        <v>0.2</v>
      </c>
      <c r="E25" s="695">
        <v>0.2</v>
      </c>
      <c r="F25" s="695">
        <v>0.2</v>
      </c>
      <c r="G25" s="663"/>
      <c r="H25" s="663"/>
      <c r="I25" s="664"/>
      <c r="J25" s="695">
        <v>0.2</v>
      </c>
      <c r="K25" s="650">
        <v>0.2</v>
      </c>
      <c r="L25" s="664"/>
      <c r="M25" s="696" t="s">
        <v>711</v>
      </c>
      <c r="N25" s="675" t="s">
        <v>866</v>
      </c>
      <c r="O25" s="646" t="s">
        <v>854</v>
      </c>
      <c r="Q25" s="680" t="s">
        <v>861</v>
      </c>
    </row>
    <row r="26" spans="1:256" s="668" customFormat="1" ht="45.9">
      <c r="A26" s="646">
        <v>6</v>
      </c>
      <c r="B26" s="387" t="s">
        <v>867</v>
      </c>
      <c r="C26" s="388" t="s">
        <v>84</v>
      </c>
      <c r="D26" s="664">
        <v>0.22</v>
      </c>
      <c r="E26" s="664">
        <v>0.22</v>
      </c>
      <c r="F26" s="664">
        <v>0.22</v>
      </c>
      <c r="G26" s="697"/>
      <c r="H26" s="697"/>
      <c r="I26" s="664"/>
      <c r="J26" s="664">
        <v>0.22</v>
      </c>
      <c r="K26" s="650">
        <v>0.22</v>
      </c>
      <c r="L26" s="664"/>
      <c r="M26" s="388" t="s">
        <v>464</v>
      </c>
      <c r="N26" s="675" t="s">
        <v>735</v>
      </c>
      <c r="O26" s="646" t="s">
        <v>854</v>
      </c>
    </row>
    <row r="27" spans="1:256" s="700" customFormat="1" ht="76.5">
      <c r="A27" s="646">
        <v>7</v>
      </c>
      <c r="B27" s="698" t="s">
        <v>737</v>
      </c>
      <c r="C27" s="699" t="s">
        <v>84</v>
      </c>
      <c r="D27" s="665">
        <v>0.08</v>
      </c>
      <c r="E27" s="665">
        <v>0.08</v>
      </c>
      <c r="F27" s="665">
        <v>0.08</v>
      </c>
      <c r="G27" s="697"/>
      <c r="H27" s="697"/>
      <c r="I27" s="664"/>
      <c r="J27" s="665">
        <v>0.08</v>
      </c>
      <c r="K27" s="650">
        <v>0.08</v>
      </c>
      <c r="L27" s="665"/>
      <c r="M27" s="699" t="s">
        <v>661</v>
      </c>
      <c r="N27" s="675" t="s">
        <v>868</v>
      </c>
      <c r="O27" s="646" t="s">
        <v>854</v>
      </c>
    </row>
    <row r="28" spans="1:256" s="703" customFormat="1" ht="45.9">
      <c r="A28" s="646">
        <v>8</v>
      </c>
      <c r="B28" s="657" t="s">
        <v>733</v>
      </c>
      <c r="C28" s="656" t="s">
        <v>84</v>
      </c>
      <c r="D28" s="685">
        <v>0.18</v>
      </c>
      <c r="E28" s="685">
        <v>0.18</v>
      </c>
      <c r="F28" s="649">
        <v>0.09</v>
      </c>
      <c r="G28" s="701"/>
      <c r="H28" s="646"/>
      <c r="I28" s="701"/>
      <c r="J28" s="685">
        <v>0.18</v>
      </c>
      <c r="K28" s="650">
        <v>0.09</v>
      </c>
      <c r="L28" s="701"/>
      <c r="M28" s="646" t="s">
        <v>420</v>
      </c>
      <c r="N28" s="675" t="s">
        <v>736</v>
      </c>
      <c r="O28" s="702" t="s">
        <v>854</v>
      </c>
      <c r="P28" s="377"/>
      <c r="Q28" s="677"/>
      <c r="R28" s="668"/>
      <c r="S28" s="668"/>
      <c r="T28" s="668"/>
      <c r="U28" s="668"/>
      <c r="V28" s="668"/>
      <c r="W28" s="668"/>
      <c r="X28" s="668"/>
      <c r="Y28" s="668"/>
      <c r="Z28" s="668"/>
      <c r="AA28" s="668"/>
      <c r="AB28" s="668"/>
      <c r="AC28" s="668"/>
      <c r="AD28" s="668"/>
      <c r="AE28" s="668"/>
      <c r="AF28" s="668"/>
      <c r="AG28" s="668"/>
      <c r="AH28" s="668"/>
      <c r="AI28" s="668"/>
      <c r="AJ28" s="668"/>
      <c r="AK28" s="668"/>
      <c r="AL28" s="668"/>
      <c r="AM28" s="668"/>
      <c r="AN28" s="668"/>
      <c r="AO28" s="668"/>
      <c r="AP28" s="668"/>
      <c r="AQ28" s="668"/>
      <c r="AR28" s="668"/>
      <c r="AS28" s="668"/>
      <c r="AT28" s="668"/>
      <c r="AU28" s="668"/>
      <c r="AV28" s="668"/>
      <c r="AW28" s="668"/>
      <c r="AX28" s="668"/>
      <c r="AY28" s="668"/>
      <c r="AZ28" s="668"/>
      <c r="BA28" s="668"/>
      <c r="BB28" s="668"/>
      <c r="BC28" s="668"/>
      <c r="BD28" s="668"/>
      <c r="BE28" s="668"/>
      <c r="BF28" s="668"/>
      <c r="BG28" s="668"/>
      <c r="BH28" s="668"/>
      <c r="BI28" s="668"/>
      <c r="BJ28" s="668"/>
      <c r="BK28" s="668"/>
      <c r="BL28" s="668"/>
      <c r="BM28" s="668"/>
      <c r="BN28" s="668"/>
      <c r="BO28" s="668"/>
      <c r="BP28" s="668"/>
      <c r="BQ28" s="668"/>
      <c r="BR28" s="668"/>
      <c r="BS28" s="668"/>
      <c r="BT28" s="668"/>
      <c r="BU28" s="668"/>
      <c r="BV28" s="668"/>
      <c r="BW28" s="668"/>
      <c r="BX28" s="668"/>
      <c r="BY28" s="668"/>
      <c r="BZ28" s="668"/>
      <c r="CA28" s="668"/>
      <c r="CB28" s="668"/>
      <c r="CC28" s="668"/>
      <c r="CD28" s="668"/>
      <c r="CE28" s="668"/>
      <c r="CF28" s="668"/>
      <c r="CG28" s="668"/>
      <c r="CH28" s="668"/>
      <c r="CI28" s="668"/>
      <c r="CJ28" s="668"/>
      <c r="CK28" s="668"/>
      <c r="CL28" s="668"/>
      <c r="CM28" s="668"/>
      <c r="CN28" s="668"/>
      <c r="CO28" s="668"/>
      <c r="CP28" s="668"/>
      <c r="CQ28" s="668"/>
      <c r="CR28" s="668"/>
      <c r="CS28" s="668"/>
      <c r="CT28" s="668"/>
      <c r="CU28" s="668"/>
      <c r="CV28" s="668"/>
      <c r="CW28" s="668"/>
      <c r="CX28" s="668"/>
      <c r="CY28" s="668"/>
      <c r="CZ28" s="668"/>
      <c r="DA28" s="668"/>
      <c r="DB28" s="668"/>
      <c r="DC28" s="668"/>
      <c r="DD28" s="668"/>
      <c r="DE28" s="668"/>
      <c r="DF28" s="668"/>
      <c r="DG28" s="668"/>
      <c r="DH28" s="668"/>
      <c r="DI28" s="668"/>
      <c r="DJ28" s="668"/>
      <c r="DK28" s="668"/>
      <c r="DL28" s="668"/>
      <c r="DM28" s="668"/>
      <c r="DN28" s="668"/>
      <c r="DO28" s="668"/>
      <c r="DP28" s="668"/>
      <c r="DQ28" s="668"/>
      <c r="DR28" s="668"/>
      <c r="DS28" s="668"/>
      <c r="DT28" s="668"/>
      <c r="DU28" s="668"/>
      <c r="DV28" s="668"/>
      <c r="DW28" s="668"/>
      <c r="DX28" s="668"/>
      <c r="DY28" s="668"/>
      <c r="DZ28" s="668"/>
      <c r="EA28" s="668"/>
      <c r="EB28" s="668"/>
      <c r="EC28" s="668"/>
      <c r="ED28" s="668"/>
      <c r="EE28" s="668"/>
      <c r="EF28" s="668"/>
      <c r="EG28" s="668"/>
      <c r="EH28" s="668"/>
      <c r="EI28" s="668"/>
      <c r="EJ28" s="668"/>
      <c r="EK28" s="668"/>
      <c r="EL28" s="668"/>
      <c r="EM28" s="668"/>
      <c r="EN28" s="668"/>
      <c r="EO28" s="668"/>
      <c r="EP28" s="668"/>
      <c r="EQ28" s="668"/>
      <c r="ER28" s="668"/>
      <c r="ES28" s="668"/>
      <c r="ET28" s="668"/>
      <c r="EU28" s="668"/>
      <c r="EV28" s="668"/>
      <c r="EW28" s="668"/>
      <c r="EX28" s="668"/>
      <c r="EY28" s="668"/>
      <c r="EZ28" s="668"/>
      <c r="FA28" s="668"/>
      <c r="FB28" s="668"/>
      <c r="FC28" s="668"/>
      <c r="FD28" s="668"/>
      <c r="FE28" s="668"/>
      <c r="FF28" s="668"/>
      <c r="FG28" s="668"/>
      <c r="FH28" s="668"/>
      <c r="FI28" s="668"/>
      <c r="FJ28" s="668"/>
      <c r="FK28" s="668"/>
      <c r="FL28" s="668"/>
      <c r="FM28" s="668"/>
      <c r="FN28" s="668"/>
      <c r="FO28" s="668"/>
      <c r="FP28" s="668"/>
      <c r="FQ28" s="668"/>
      <c r="FR28" s="668"/>
      <c r="FS28" s="668"/>
      <c r="FT28" s="668"/>
      <c r="FU28" s="668"/>
      <c r="FV28" s="668"/>
      <c r="FW28" s="668"/>
      <c r="FX28" s="668"/>
      <c r="FY28" s="668"/>
      <c r="FZ28" s="668"/>
      <c r="GA28" s="668"/>
      <c r="GB28" s="668"/>
      <c r="GC28" s="668"/>
      <c r="GD28" s="668"/>
      <c r="GE28" s="668"/>
      <c r="GF28" s="668"/>
      <c r="GG28" s="668"/>
      <c r="GH28" s="668"/>
      <c r="GI28" s="668"/>
      <c r="GJ28" s="668"/>
      <c r="GK28" s="668"/>
      <c r="GL28" s="668"/>
      <c r="GM28" s="668"/>
      <c r="GN28" s="668"/>
      <c r="GO28" s="668"/>
      <c r="GP28" s="668"/>
      <c r="GQ28" s="668"/>
      <c r="GR28" s="668"/>
      <c r="GS28" s="668"/>
      <c r="GT28" s="668"/>
      <c r="GU28" s="668"/>
      <c r="GV28" s="668"/>
      <c r="GW28" s="668"/>
      <c r="GX28" s="668"/>
      <c r="GY28" s="668"/>
      <c r="GZ28" s="668"/>
      <c r="HA28" s="668"/>
      <c r="HB28" s="668"/>
      <c r="HC28" s="668"/>
      <c r="HD28" s="668"/>
      <c r="HE28" s="668"/>
      <c r="HF28" s="668"/>
      <c r="HG28" s="668"/>
      <c r="HH28" s="668"/>
      <c r="HI28" s="668"/>
      <c r="HJ28" s="668"/>
      <c r="HK28" s="668"/>
      <c r="HL28" s="668"/>
      <c r="HM28" s="668"/>
      <c r="HN28" s="668"/>
      <c r="HO28" s="668"/>
      <c r="HP28" s="668"/>
      <c r="HQ28" s="668"/>
      <c r="HR28" s="668"/>
      <c r="HS28" s="668"/>
      <c r="HT28" s="668"/>
      <c r="HU28" s="668"/>
      <c r="HV28" s="668"/>
      <c r="HW28" s="668"/>
      <c r="HX28" s="668"/>
      <c r="HY28" s="668"/>
      <c r="HZ28" s="668"/>
      <c r="IA28" s="668"/>
      <c r="IB28" s="668"/>
      <c r="IC28" s="668"/>
      <c r="ID28" s="668"/>
      <c r="IE28" s="668"/>
      <c r="IF28" s="668"/>
      <c r="IG28" s="668"/>
      <c r="IH28" s="668"/>
      <c r="II28" s="668"/>
      <c r="IJ28" s="668"/>
      <c r="IK28" s="668"/>
      <c r="IL28" s="668"/>
      <c r="IM28" s="668"/>
      <c r="IN28" s="668"/>
      <c r="IO28" s="668"/>
      <c r="IP28" s="668"/>
      <c r="IQ28" s="668"/>
      <c r="IR28" s="668"/>
      <c r="IS28" s="668"/>
      <c r="IT28" s="668"/>
      <c r="IU28" s="668"/>
      <c r="IV28" s="668"/>
    </row>
    <row r="29" spans="1:256">
      <c r="A29" s="646"/>
      <c r="B29" s="704"/>
      <c r="C29" s="705"/>
      <c r="D29" s="683"/>
      <c r="E29" s="649"/>
      <c r="F29" s="649"/>
      <c r="G29" s="683"/>
      <c r="H29" s="683"/>
      <c r="I29" s="683"/>
      <c r="J29" s="649"/>
      <c r="K29" s="650"/>
      <c r="L29" s="683"/>
      <c r="M29" s="705"/>
      <c r="N29" s="706"/>
      <c r="O29" s="646"/>
    </row>
    <row r="30" spans="1:256">
      <c r="A30" s="707" t="s">
        <v>520</v>
      </c>
      <c r="B30" s="708" t="s">
        <v>756</v>
      </c>
      <c r="C30" s="631">
        <v>2</v>
      </c>
      <c r="D30" s="709">
        <v>18.940000000000001</v>
      </c>
      <c r="E30" s="709">
        <v>3.52</v>
      </c>
      <c r="F30" s="709">
        <v>0.78000000000000014</v>
      </c>
      <c r="G30" s="709">
        <v>0</v>
      </c>
      <c r="H30" s="709">
        <v>0</v>
      </c>
      <c r="I30" s="709">
        <v>0</v>
      </c>
      <c r="J30" s="709">
        <v>18.940000000000001</v>
      </c>
      <c r="K30" s="709">
        <v>9.3600000000000012</v>
      </c>
      <c r="L30" s="710"/>
      <c r="M30" s="711"/>
      <c r="N30" s="706"/>
      <c r="O30" s="706"/>
    </row>
    <row r="31" spans="1:256" s="668" customFormat="1" ht="30">
      <c r="A31" s="712" t="s">
        <v>180</v>
      </c>
      <c r="B31" s="713" t="s">
        <v>466</v>
      </c>
      <c r="C31" s="631">
        <v>2</v>
      </c>
      <c r="D31" s="714">
        <v>18.940000000000001</v>
      </c>
      <c r="E31" s="714">
        <v>3.52</v>
      </c>
      <c r="F31" s="714">
        <v>0.78000000000000014</v>
      </c>
      <c r="G31" s="654">
        <v>0</v>
      </c>
      <c r="H31" s="715">
        <v>0</v>
      </c>
      <c r="I31" s="664"/>
      <c r="J31" s="714">
        <v>18.940000000000001</v>
      </c>
      <c r="K31" s="714">
        <v>9.3600000000000012</v>
      </c>
      <c r="L31" s="716"/>
      <c r="M31" s="717"/>
      <c r="N31" s="718"/>
      <c r="O31" s="718"/>
    </row>
    <row r="32" spans="1:256" s="721" customFormat="1" ht="61.2">
      <c r="A32" s="367">
        <v>1</v>
      </c>
      <c r="B32" s="349" t="s">
        <v>641</v>
      </c>
      <c r="C32" s="388" t="s">
        <v>98</v>
      </c>
      <c r="D32" s="345">
        <v>0.14000000000000001</v>
      </c>
      <c r="E32" s="345"/>
      <c r="F32" s="345"/>
      <c r="G32" s="345"/>
      <c r="H32" s="719"/>
      <c r="I32" s="664"/>
      <c r="J32" s="345">
        <v>0.14000000000000001</v>
      </c>
      <c r="K32" s="664">
        <v>0.14000000000000001</v>
      </c>
      <c r="L32" s="664"/>
      <c r="M32" s="375" t="s">
        <v>398</v>
      </c>
      <c r="N32" s="675" t="s">
        <v>869</v>
      </c>
      <c r="O32" s="720" t="s">
        <v>869</v>
      </c>
    </row>
    <row r="33" spans="1:256" s="721" customFormat="1" ht="45.9">
      <c r="A33" s="722">
        <v>2</v>
      </c>
      <c r="B33" s="723" t="s">
        <v>783</v>
      </c>
      <c r="C33" s="724" t="s">
        <v>95</v>
      </c>
      <c r="D33" s="410">
        <v>18.8</v>
      </c>
      <c r="E33" s="410"/>
      <c r="F33" s="410"/>
      <c r="G33" s="410"/>
      <c r="H33" s="725"/>
      <c r="I33" s="726"/>
      <c r="J33" s="410">
        <v>18.8</v>
      </c>
      <c r="K33" s="726">
        <v>9.2200000000000006</v>
      </c>
      <c r="L33" s="726"/>
      <c r="M33" s="411" t="s">
        <v>784</v>
      </c>
      <c r="N33" s="720" t="s">
        <v>785</v>
      </c>
      <c r="O33" s="727"/>
    </row>
    <row r="34" spans="1:256" s="734" customFormat="1" ht="45">
      <c r="A34" s="728" t="s">
        <v>417</v>
      </c>
      <c r="B34" s="729" t="s">
        <v>870</v>
      </c>
      <c r="C34" s="728" t="s">
        <v>871</v>
      </c>
      <c r="D34" s="730"/>
      <c r="E34" s="730"/>
      <c r="F34" s="731"/>
      <c r="G34" s="732"/>
      <c r="H34" s="731"/>
      <c r="I34" s="733"/>
      <c r="J34" s="730"/>
      <c r="K34" s="733"/>
      <c r="L34" s="733"/>
      <c r="M34" s="732"/>
      <c r="N34" s="732"/>
      <c r="O34" s="732"/>
    </row>
    <row r="35" spans="1:256">
      <c r="M35" s="385"/>
      <c r="N35" s="735"/>
      <c r="O35" s="735"/>
      <c r="P35" s="468"/>
      <c r="Q35" s="468"/>
      <c r="R35" s="468"/>
      <c r="S35" s="468"/>
      <c r="T35" s="468"/>
      <c r="U35" s="468"/>
      <c r="V35" s="468"/>
      <c r="W35" s="468"/>
      <c r="X35" s="468"/>
      <c r="Y35" s="468"/>
      <c r="Z35" s="468"/>
      <c r="AA35" s="468"/>
      <c r="AB35" s="468"/>
      <c r="AC35" s="468"/>
      <c r="AD35" s="468"/>
      <c r="AE35" s="468"/>
      <c r="AF35" s="468"/>
      <c r="AG35" s="468"/>
      <c r="AH35" s="468"/>
      <c r="AI35" s="468"/>
      <c r="AJ35" s="468"/>
      <c r="AK35" s="468"/>
      <c r="AL35" s="468"/>
      <c r="AM35" s="468"/>
      <c r="AN35" s="468"/>
      <c r="AO35" s="468"/>
      <c r="AP35" s="468"/>
      <c r="AQ35" s="468"/>
      <c r="AR35" s="468"/>
      <c r="AS35" s="468"/>
      <c r="AT35" s="468"/>
      <c r="AU35" s="468"/>
      <c r="AV35" s="468"/>
      <c r="AW35" s="468"/>
      <c r="AX35" s="468"/>
      <c r="AY35" s="468"/>
      <c r="AZ35" s="468"/>
      <c r="BA35" s="468"/>
      <c r="BB35" s="468"/>
      <c r="BC35" s="468"/>
      <c r="BD35" s="468"/>
      <c r="BE35" s="468"/>
      <c r="BF35" s="468"/>
      <c r="BG35" s="468"/>
      <c r="BH35" s="468"/>
      <c r="BI35" s="468"/>
      <c r="BJ35" s="468"/>
      <c r="BK35" s="468"/>
      <c r="BL35" s="468"/>
      <c r="BM35" s="468"/>
      <c r="BN35" s="468"/>
      <c r="BO35" s="468"/>
      <c r="BP35" s="468"/>
      <c r="BQ35" s="468"/>
      <c r="BR35" s="468"/>
      <c r="BS35" s="468"/>
      <c r="BT35" s="468"/>
      <c r="BU35" s="468"/>
      <c r="BV35" s="468"/>
      <c r="BW35" s="468"/>
      <c r="BX35" s="468"/>
      <c r="BY35" s="468"/>
      <c r="BZ35" s="468"/>
      <c r="CA35" s="468"/>
      <c r="CB35" s="468"/>
      <c r="CC35" s="468"/>
      <c r="CD35" s="468"/>
      <c r="CE35" s="468"/>
      <c r="CF35" s="468"/>
      <c r="CG35" s="468"/>
      <c r="CH35" s="468"/>
      <c r="CI35" s="468"/>
      <c r="CJ35" s="468"/>
      <c r="CK35" s="468"/>
      <c r="CL35" s="468"/>
      <c r="CM35" s="468"/>
      <c r="CN35" s="468"/>
      <c r="CO35" s="468"/>
      <c r="CP35" s="468"/>
      <c r="CQ35" s="468"/>
      <c r="CR35" s="468"/>
      <c r="CS35" s="468"/>
      <c r="CT35" s="468"/>
      <c r="CU35" s="468"/>
      <c r="CV35" s="468"/>
      <c r="CW35" s="468"/>
      <c r="CX35" s="468"/>
      <c r="CY35" s="468"/>
      <c r="CZ35" s="468"/>
      <c r="DA35" s="468"/>
      <c r="DB35" s="468"/>
      <c r="DC35" s="468"/>
      <c r="DD35" s="468"/>
      <c r="DE35" s="468"/>
      <c r="DF35" s="468"/>
      <c r="DG35" s="468"/>
      <c r="DH35" s="468"/>
      <c r="DI35" s="468"/>
      <c r="DJ35" s="468"/>
      <c r="DK35" s="468"/>
      <c r="DL35" s="468"/>
      <c r="DM35" s="468"/>
      <c r="DN35" s="468"/>
      <c r="DO35" s="468"/>
      <c r="DP35" s="468"/>
      <c r="DQ35" s="468"/>
      <c r="DR35" s="468"/>
      <c r="DS35" s="468"/>
      <c r="DT35" s="468"/>
      <c r="DU35" s="468"/>
      <c r="DV35" s="468"/>
      <c r="DW35" s="468"/>
      <c r="DX35" s="468"/>
      <c r="DY35" s="468"/>
      <c r="DZ35" s="468"/>
      <c r="EA35" s="468"/>
      <c r="EB35" s="468"/>
      <c r="EC35" s="468"/>
      <c r="ED35" s="468"/>
      <c r="EE35" s="468"/>
      <c r="EF35" s="468"/>
      <c r="EG35" s="468"/>
      <c r="EH35" s="468"/>
      <c r="EI35" s="468"/>
      <c r="EJ35" s="468"/>
      <c r="EK35" s="468"/>
      <c r="EL35" s="468"/>
      <c r="EM35" s="468"/>
      <c r="EN35" s="468"/>
      <c r="EO35" s="468"/>
      <c r="EP35" s="468"/>
      <c r="EQ35" s="468"/>
      <c r="ER35" s="468"/>
      <c r="ES35" s="468"/>
      <c r="ET35" s="468"/>
      <c r="EU35" s="468"/>
      <c r="EV35" s="468"/>
      <c r="EW35" s="468"/>
      <c r="EX35" s="468"/>
      <c r="EY35" s="468"/>
      <c r="EZ35" s="468"/>
      <c r="FA35" s="468"/>
      <c r="FB35" s="468"/>
      <c r="FC35" s="468"/>
      <c r="FD35" s="468"/>
      <c r="FE35" s="468"/>
      <c r="FF35" s="468"/>
      <c r="FG35" s="468"/>
      <c r="FH35" s="468"/>
      <c r="FI35" s="468"/>
      <c r="FJ35" s="468"/>
      <c r="FK35" s="468"/>
      <c r="FL35" s="468"/>
      <c r="FM35" s="468"/>
      <c r="FN35" s="468"/>
      <c r="FO35" s="468"/>
      <c r="FP35" s="468"/>
      <c r="FQ35" s="468"/>
      <c r="FR35" s="468"/>
      <c r="FS35" s="468"/>
      <c r="FT35" s="468"/>
      <c r="FU35" s="468"/>
      <c r="FV35" s="468"/>
      <c r="FW35" s="468"/>
      <c r="FX35" s="468"/>
      <c r="FY35" s="468"/>
      <c r="FZ35" s="468"/>
      <c r="GA35" s="468"/>
      <c r="GB35" s="468"/>
      <c r="GC35" s="468"/>
      <c r="GD35" s="468"/>
      <c r="GE35" s="468"/>
      <c r="GF35" s="468"/>
      <c r="GG35" s="468"/>
      <c r="GH35" s="468"/>
      <c r="GI35" s="468"/>
      <c r="GJ35" s="468"/>
      <c r="GK35" s="468"/>
      <c r="GL35" s="468"/>
      <c r="GM35" s="468"/>
      <c r="GN35" s="468"/>
      <c r="GO35" s="468"/>
      <c r="GP35" s="468"/>
      <c r="GQ35" s="468"/>
      <c r="GR35" s="468"/>
      <c r="GS35" s="468"/>
      <c r="GT35" s="468"/>
      <c r="GU35" s="468"/>
      <c r="GV35" s="468"/>
      <c r="GW35" s="468"/>
      <c r="GX35" s="468"/>
      <c r="GY35" s="468"/>
      <c r="GZ35" s="468"/>
      <c r="HA35" s="468"/>
      <c r="HB35" s="468"/>
      <c r="HC35" s="468"/>
      <c r="HD35" s="468"/>
      <c r="HE35" s="468"/>
      <c r="HF35" s="468"/>
      <c r="HG35" s="468"/>
      <c r="HH35" s="468"/>
      <c r="HI35" s="468"/>
      <c r="HJ35" s="468"/>
      <c r="HK35" s="468"/>
      <c r="HL35" s="468"/>
      <c r="HM35" s="468"/>
      <c r="HN35" s="468"/>
      <c r="HO35" s="468"/>
      <c r="HP35" s="468"/>
      <c r="HQ35" s="468"/>
      <c r="HR35" s="468"/>
      <c r="HS35" s="468"/>
      <c r="HT35" s="468"/>
      <c r="HU35" s="468"/>
      <c r="HV35" s="468"/>
      <c r="HW35" s="468"/>
      <c r="HX35" s="468"/>
      <c r="HY35" s="468"/>
      <c r="HZ35" s="468"/>
      <c r="IA35" s="468"/>
      <c r="IB35" s="468"/>
      <c r="IC35" s="468"/>
      <c r="ID35" s="468"/>
      <c r="IE35" s="468"/>
      <c r="IF35" s="468"/>
      <c r="IG35" s="468"/>
      <c r="IH35" s="468"/>
      <c r="II35" s="468"/>
      <c r="IJ35" s="468"/>
      <c r="IK35" s="468"/>
      <c r="IL35" s="468"/>
      <c r="IM35" s="468"/>
      <c r="IN35" s="468"/>
      <c r="IO35" s="468"/>
      <c r="IP35" s="468"/>
      <c r="IQ35" s="468"/>
      <c r="IR35" s="468"/>
      <c r="IS35" s="468"/>
      <c r="IT35" s="468"/>
      <c r="IU35" s="468"/>
      <c r="IV35" s="468"/>
    </row>
    <row r="36" spans="1:256">
      <c r="M36" s="385"/>
      <c r="N36" s="735"/>
      <c r="O36" s="735"/>
      <c r="P36" s="468"/>
      <c r="Q36" s="468"/>
      <c r="R36" s="468"/>
      <c r="S36" s="468"/>
      <c r="T36" s="468"/>
      <c r="U36" s="468"/>
      <c r="V36" s="468"/>
      <c r="W36" s="468"/>
      <c r="X36" s="468"/>
      <c r="Y36" s="468"/>
      <c r="Z36" s="468"/>
      <c r="AA36" s="468"/>
      <c r="AB36" s="468"/>
      <c r="AC36" s="468"/>
      <c r="AD36" s="468"/>
      <c r="AE36" s="468"/>
      <c r="AF36" s="468"/>
      <c r="AG36" s="468"/>
      <c r="AH36" s="468"/>
      <c r="AI36" s="468"/>
      <c r="AJ36" s="468"/>
      <c r="AK36" s="468"/>
      <c r="AL36" s="468"/>
      <c r="AM36" s="468"/>
      <c r="AN36" s="468"/>
      <c r="AO36" s="468"/>
      <c r="AP36" s="468"/>
      <c r="AQ36" s="468"/>
      <c r="AR36" s="468"/>
      <c r="AS36" s="468"/>
      <c r="AT36" s="468"/>
      <c r="AU36" s="468"/>
      <c r="AV36" s="468"/>
      <c r="AW36" s="468"/>
      <c r="AX36" s="468"/>
      <c r="AY36" s="468"/>
      <c r="AZ36" s="468"/>
      <c r="BA36" s="468"/>
      <c r="BB36" s="468"/>
      <c r="BC36" s="468"/>
      <c r="BD36" s="468"/>
      <c r="BE36" s="468"/>
      <c r="BF36" s="468"/>
      <c r="BG36" s="468"/>
      <c r="BH36" s="468"/>
      <c r="BI36" s="468"/>
      <c r="BJ36" s="468"/>
      <c r="BK36" s="468"/>
      <c r="BL36" s="468"/>
      <c r="BM36" s="468"/>
      <c r="BN36" s="468"/>
      <c r="BO36" s="468"/>
      <c r="BP36" s="468"/>
      <c r="BQ36" s="468"/>
      <c r="BR36" s="468"/>
      <c r="BS36" s="468"/>
      <c r="BT36" s="468"/>
      <c r="BU36" s="468"/>
      <c r="BV36" s="468"/>
      <c r="BW36" s="468"/>
      <c r="BX36" s="468"/>
      <c r="BY36" s="468"/>
      <c r="BZ36" s="468"/>
      <c r="CA36" s="468"/>
      <c r="CB36" s="468"/>
      <c r="CC36" s="468"/>
      <c r="CD36" s="468"/>
      <c r="CE36" s="468"/>
      <c r="CF36" s="468"/>
      <c r="CG36" s="468"/>
      <c r="CH36" s="468"/>
      <c r="CI36" s="468"/>
      <c r="CJ36" s="468"/>
      <c r="CK36" s="468"/>
      <c r="CL36" s="468"/>
      <c r="CM36" s="468"/>
      <c r="CN36" s="468"/>
      <c r="CO36" s="468"/>
      <c r="CP36" s="468"/>
      <c r="CQ36" s="468"/>
      <c r="CR36" s="468"/>
      <c r="CS36" s="468"/>
      <c r="CT36" s="468"/>
      <c r="CU36" s="468"/>
      <c r="CV36" s="468"/>
      <c r="CW36" s="468"/>
      <c r="CX36" s="468"/>
      <c r="CY36" s="468"/>
      <c r="CZ36" s="468"/>
      <c r="DA36" s="468"/>
      <c r="DB36" s="468"/>
      <c r="DC36" s="468"/>
      <c r="DD36" s="468"/>
      <c r="DE36" s="468"/>
      <c r="DF36" s="468"/>
      <c r="DG36" s="468"/>
      <c r="DH36" s="468"/>
      <c r="DI36" s="468"/>
      <c r="DJ36" s="468"/>
      <c r="DK36" s="468"/>
      <c r="DL36" s="468"/>
      <c r="DM36" s="468"/>
      <c r="DN36" s="468"/>
      <c r="DO36" s="468"/>
      <c r="DP36" s="468"/>
      <c r="DQ36" s="468"/>
      <c r="DR36" s="468"/>
      <c r="DS36" s="468"/>
      <c r="DT36" s="468"/>
      <c r="DU36" s="468"/>
      <c r="DV36" s="468"/>
      <c r="DW36" s="468"/>
      <c r="DX36" s="468"/>
      <c r="DY36" s="468"/>
      <c r="DZ36" s="468"/>
      <c r="EA36" s="468"/>
      <c r="EB36" s="468"/>
      <c r="EC36" s="468"/>
      <c r="ED36" s="468"/>
      <c r="EE36" s="468"/>
      <c r="EF36" s="468"/>
      <c r="EG36" s="468"/>
      <c r="EH36" s="468"/>
      <c r="EI36" s="468"/>
      <c r="EJ36" s="468"/>
      <c r="EK36" s="468"/>
      <c r="EL36" s="468"/>
      <c r="EM36" s="468"/>
      <c r="EN36" s="468"/>
      <c r="EO36" s="468"/>
      <c r="EP36" s="468"/>
      <c r="EQ36" s="468"/>
      <c r="ER36" s="468"/>
      <c r="ES36" s="468"/>
      <c r="ET36" s="468"/>
      <c r="EU36" s="468"/>
      <c r="EV36" s="468"/>
      <c r="EW36" s="468"/>
      <c r="EX36" s="468"/>
      <c r="EY36" s="468"/>
      <c r="EZ36" s="468"/>
      <c r="FA36" s="468"/>
      <c r="FB36" s="468"/>
      <c r="FC36" s="468"/>
      <c r="FD36" s="468"/>
      <c r="FE36" s="468"/>
      <c r="FF36" s="468"/>
      <c r="FG36" s="468"/>
      <c r="FH36" s="468"/>
      <c r="FI36" s="468"/>
      <c r="FJ36" s="468"/>
      <c r="FK36" s="468"/>
      <c r="FL36" s="468"/>
      <c r="FM36" s="468"/>
      <c r="FN36" s="468"/>
      <c r="FO36" s="468"/>
      <c r="FP36" s="468"/>
      <c r="FQ36" s="468"/>
      <c r="FR36" s="468"/>
      <c r="FS36" s="468"/>
      <c r="FT36" s="468"/>
      <c r="FU36" s="468"/>
      <c r="FV36" s="468"/>
      <c r="FW36" s="468"/>
      <c r="FX36" s="468"/>
      <c r="FY36" s="468"/>
      <c r="FZ36" s="468"/>
      <c r="GA36" s="468"/>
      <c r="GB36" s="468"/>
      <c r="GC36" s="468"/>
      <c r="GD36" s="468"/>
      <c r="GE36" s="468"/>
      <c r="GF36" s="468"/>
      <c r="GG36" s="468"/>
      <c r="GH36" s="468"/>
      <c r="GI36" s="468"/>
      <c r="GJ36" s="468"/>
      <c r="GK36" s="468"/>
      <c r="GL36" s="468"/>
      <c r="GM36" s="468"/>
      <c r="GN36" s="468"/>
      <c r="GO36" s="468"/>
      <c r="GP36" s="468"/>
      <c r="GQ36" s="468"/>
      <c r="GR36" s="468"/>
      <c r="GS36" s="468"/>
      <c r="GT36" s="468"/>
      <c r="GU36" s="468"/>
      <c r="GV36" s="468"/>
      <c r="GW36" s="468"/>
      <c r="GX36" s="468"/>
      <c r="GY36" s="468"/>
      <c r="GZ36" s="468"/>
      <c r="HA36" s="468"/>
      <c r="HB36" s="468"/>
      <c r="HC36" s="468"/>
      <c r="HD36" s="468"/>
      <c r="HE36" s="468"/>
      <c r="HF36" s="468"/>
      <c r="HG36" s="468"/>
      <c r="HH36" s="468"/>
      <c r="HI36" s="468"/>
      <c r="HJ36" s="468"/>
      <c r="HK36" s="468"/>
      <c r="HL36" s="468"/>
      <c r="HM36" s="468"/>
      <c r="HN36" s="468"/>
      <c r="HO36" s="468"/>
      <c r="HP36" s="468"/>
      <c r="HQ36" s="468"/>
      <c r="HR36" s="468"/>
      <c r="HS36" s="468"/>
      <c r="HT36" s="468"/>
      <c r="HU36" s="468"/>
      <c r="HV36" s="468"/>
      <c r="HW36" s="468"/>
      <c r="HX36" s="468"/>
      <c r="HY36" s="468"/>
      <c r="HZ36" s="468"/>
      <c r="IA36" s="468"/>
      <c r="IB36" s="468"/>
      <c r="IC36" s="468"/>
      <c r="ID36" s="468"/>
      <c r="IE36" s="468"/>
      <c r="IF36" s="468"/>
      <c r="IG36" s="468"/>
      <c r="IH36" s="468"/>
      <c r="II36" s="468"/>
      <c r="IJ36" s="468"/>
      <c r="IK36" s="468"/>
      <c r="IL36" s="468"/>
      <c r="IM36" s="468"/>
      <c r="IN36" s="468"/>
      <c r="IO36" s="468"/>
      <c r="IP36" s="468"/>
      <c r="IQ36" s="468"/>
      <c r="IR36" s="468"/>
      <c r="IS36" s="468"/>
      <c r="IT36" s="468"/>
      <c r="IU36" s="468"/>
      <c r="IV36" s="468"/>
    </row>
    <row r="37" spans="1:256">
      <c r="M37" s="385"/>
      <c r="N37" s="735"/>
      <c r="O37" s="735"/>
      <c r="P37" s="468"/>
      <c r="Q37" s="468"/>
      <c r="R37" s="468"/>
      <c r="S37" s="468"/>
      <c r="T37" s="468"/>
      <c r="U37" s="468"/>
      <c r="V37" s="468"/>
      <c r="W37" s="468"/>
      <c r="X37" s="468"/>
      <c r="Y37" s="468"/>
      <c r="Z37" s="468"/>
      <c r="AA37" s="468"/>
      <c r="AB37" s="468"/>
      <c r="AC37" s="468"/>
      <c r="AD37" s="468"/>
      <c r="AE37" s="468"/>
      <c r="AF37" s="468"/>
      <c r="AG37" s="468"/>
      <c r="AH37" s="468"/>
      <c r="AI37" s="468"/>
      <c r="AJ37" s="468"/>
      <c r="AK37" s="468"/>
      <c r="AL37" s="468"/>
      <c r="AM37" s="468"/>
      <c r="AN37" s="468"/>
      <c r="AO37" s="468"/>
      <c r="AP37" s="468"/>
      <c r="AQ37" s="468"/>
      <c r="AR37" s="468"/>
      <c r="AS37" s="468"/>
      <c r="AT37" s="468"/>
      <c r="AU37" s="468"/>
      <c r="AV37" s="468"/>
      <c r="AW37" s="468"/>
      <c r="AX37" s="468"/>
      <c r="AY37" s="468"/>
      <c r="AZ37" s="468"/>
      <c r="BA37" s="468"/>
      <c r="BB37" s="468"/>
      <c r="BC37" s="468"/>
      <c r="BD37" s="468"/>
      <c r="BE37" s="468"/>
      <c r="BF37" s="468"/>
      <c r="BG37" s="468"/>
      <c r="BH37" s="468"/>
      <c r="BI37" s="468"/>
      <c r="BJ37" s="468"/>
      <c r="BK37" s="468"/>
      <c r="BL37" s="468"/>
      <c r="BM37" s="468"/>
      <c r="BN37" s="468"/>
      <c r="BO37" s="468"/>
      <c r="BP37" s="468"/>
      <c r="BQ37" s="468"/>
      <c r="BR37" s="468"/>
      <c r="BS37" s="468"/>
      <c r="BT37" s="468"/>
      <c r="BU37" s="468"/>
      <c r="BV37" s="468"/>
      <c r="BW37" s="468"/>
      <c r="BX37" s="468"/>
      <c r="BY37" s="468"/>
      <c r="BZ37" s="468"/>
      <c r="CA37" s="468"/>
      <c r="CB37" s="468"/>
      <c r="CC37" s="468"/>
      <c r="CD37" s="468"/>
      <c r="CE37" s="468"/>
      <c r="CF37" s="468"/>
      <c r="CG37" s="468"/>
      <c r="CH37" s="468"/>
      <c r="CI37" s="468"/>
      <c r="CJ37" s="468"/>
      <c r="CK37" s="468"/>
      <c r="CL37" s="468"/>
      <c r="CM37" s="468"/>
      <c r="CN37" s="468"/>
      <c r="CO37" s="468"/>
      <c r="CP37" s="468"/>
      <c r="CQ37" s="468"/>
      <c r="CR37" s="468"/>
      <c r="CS37" s="468"/>
      <c r="CT37" s="468"/>
      <c r="CU37" s="468"/>
      <c r="CV37" s="468"/>
      <c r="CW37" s="468"/>
      <c r="CX37" s="468"/>
      <c r="CY37" s="468"/>
      <c r="CZ37" s="468"/>
      <c r="DA37" s="468"/>
      <c r="DB37" s="468"/>
      <c r="DC37" s="468"/>
      <c r="DD37" s="468"/>
      <c r="DE37" s="468"/>
      <c r="DF37" s="468"/>
      <c r="DG37" s="468"/>
      <c r="DH37" s="468"/>
      <c r="DI37" s="468"/>
      <c r="DJ37" s="468"/>
      <c r="DK37" s="468"/>
      <c r="DL37" s="468"/>
      <c r="DM37" s="468"/>
      <c r="DN37" s="468"/>
      <c r="DO37" s="468"/>
      <c r="DP37" s="468"/>
      <c r="DQ37" s="468"/>
      <c r="DR37" s="468"/>
      <c r="DS37" s="468"/>
      <c r="DT37" s="468"/>
      <c r="DU37" s="468"/>
      <c r="DV37" s="468"/>
      <c r="DW37" s="468"/>
      <c r="DX37" s="468"/>
      <c r="DY37" s="468"/>
      <c r="DZ37" s="468"/>
      <c r="EA37" s="468"/>
      <c r="EB37" s="468"/>
      <c r="EC37" s="468"/>
      <c r="ED37" s="468"/>
      <c r="EE37" s="468"/>
      <c r="EF37" s="468"/>
      <c r="EG37" s="468"/>
      <c r="EH37" s="468"/>
      <c r="EI37" s="468"/>
      <c r="EJ37" s="468"/>
      <c r="EK37" s="468"/>
      <c r="EL37" s="468"/>
      <c r="EM37" s="468"/>
      <c r="EN37" s="468"/>
      <c r="EO37" s="468"/>
      <c r="EP37" s="468"/>
      <c r="EQ37" s="468"/>
      <c r="ER37" s="468"/>
      <c r="ES37" s="468"/>
      <c r="ET37" s="468"/>
      <c r="EU37" s="468"/>
      <c r="EV37" s="468"/>
      <c r="EW37" s="468"/>
      <c r="EX37" s="468"/>
      <c r="EY37" s="468"/>
      <c r="EZ37" s="468"/>
      <c r="FA37" s="468"/>
      <c r="FB37" s="468"/>
      <c r="FC37" s="468"/>
      <c r="FD37" s="468"/>
      <c r="FE37" s="468"/>
      <c r="FF37" s="468"/>
      <c r="FG37" s="468"/>
      <c r="FH37" s="468"/>
      <c r="FI37" s="468"/>
      <c r="FJ37" s="468"/>
      <c r="FK37" s="468"/>
      <c r="FL37" s="468"/>
      <c r="FM37" s="468"/>
      <c r="FN37" s="468"/>
      <c r="FO37" s="468"/>
      <c r="FP37" s="468"/>
      <c r="FQ37" s="468"/>
      <c r="FR37" s="468"/>
      <c r="FS37" s="468"/>
      <c r="FT37" s="468"/>
      <c r="FU37" s="468"/>
      <c r="FV37" s="468"/>
      <c r="FW37" s="468"/>
      <c r="FX37" s="468"/>
      <c r="FY37" s="468"/>
      <c r="FZ37" s="468"/>
      <c r="GA37" s="468"/>
      <c r="GB37" s="468"/>
      <c r="GC37" s="468"/>
      <c r="GD37" s="468"/>
      <c r="GE37" s="468"/>
      <c r="GF37" s="468"/>
      <c r="GG37" s="468"/>
      <c r="GH37" s="468"/>
      <c r="GI37" s="468"/>
      <c r="GJ37" s="468"/>
      <c r="GK37" s="468"/>
      <c r="GL37" s="468"/>
      <c r="GM37" s="468"/>
      <c r="GN37" s="468"/>
      <c r="GO37" s="468"/>
      <c r="GP37" s="468"/>
      <c r="GQ37" s="468"/>
      <c r="GR37" s="468"/>
      <c r="GS37" s="468"/>
      <c r="GT37" s="468"/>
      <c r="GU37" s="468"/>
      <c r="GV37" s="468"/>
      <c r="GW37" s="468"/>
      <c r="GX37" s="468"/>
      <c r="GY37" s="468"/>
      <c r="GZ37" s="468"/>
      <c r="HA37" s="468"/>
      <c r="HB37" s="468"/>
      <c r="HC37" s="468"/>
      <c r="HD37" s="468"/>
      <c r="HE37" s="468"/>
      <c r="HF37" s="468"/>
      <c r="HG37" s="468"/>
      <c r="HH37" s="468"/>
      <c r="HI37" s="468"/>
      <c r="HJ37" s="468"/>
      <c r="HK37" s="468"/>
      <c r="HL37" s="468"/>
      <c r="HM37" s="468"/>
      <c r="HN37" s="468"/>
      <c r="HO37" s="468"/>
      <c r="HP37" s="468"/>
      <c r="HQ37" s="468"/>
      <c r="HR37" s="468"/>
      <c r="HS37" s="468"/>
      <c r="HT37" s="468"/>
      <c r="HU37" s="468"/>
      <c r="HV37" s="468"/>
      <c r="HW37" s="468"/>
      <c r="HX37" s="468"/>
      <c r="HY37" s="468"/>
      <c r="HZ37" s="468"/>
      <c r="IA37" s="468"/>
      <c r="IB37" s="468"/>
      <c r="IC37" s="468"/>
      <c r="ID37" s="468"/>
      <c r="IE37" s="468"/>
      <c r="IF37" s="468"/>
      <c r="IG37" s="468"/>
      <c r="IH37" s="468"/>
      <c r="II37" s="468"/>
      <c r="IJ37" s="468"/>
      <c r="IK37" s="468"/>
      <c r="IL37" s="468"/>
      <c r="IM37" s="468"/>
      <c r="IN37" s="468"/>
      <c r="IO37" s="468"/>
      <c r="IP37" s="468"/>
      <c r="IQ37" s="468"/>
      <c r="IR37" s="468"/>
      <c r="IS37" s="468"/>
      <c r="IT37" s="468"/>
      <c r="IU37" s="468"/>
      <c r="IV37" s="468"/>
    </row>
    <row r="38" spans="1:256">
      <c r="M38" s="385"/>
      <c r="N38" s="735"/>
      <c r="O38" s="735"/>
      <c r="P38" s="468"/>
      <c r="Q38" s="468"/>
      <c r="R38" s="468"/>
      <c r="S38" s="468"/>
      <c r="T38" s="468"/>
      <c r="U38" s="468"/>
      <c r="V38" s="468"/>
      <c r="W38" s="468"/>
      <c r="X38" s="468"/>
      <c r="Y38" s="468"/>
      <c r="Z38" s="468"/>
      <c r="AA38" s="468"/>
      <c r="AB38" s="468"/>
      <c r="AC38" s="468"/>
      <c r="AD38" s="468"/>
      <c r="AE38" s="468"/>
      <c r="AF38" s="468"/>
      <c r="AG38" s="468"/>
      <c r="AH38" s="468"/>
      <c r="AI38" s="468"/>
      <c r="AJ38" s="468"/>
      <c r="AK38" s="468"/>
      <c r="AL38" s="468"/>
      <c r="AM38" s="468"/>
      <c r="AN38" s="468"/>
      <c r="AO38" s="468"/>
      <c r="AP38" s="468"/>
      <c r="AQ38" s="468"/>
      <c r="AR38" s="468"/>
      <c r="AS38" s="468"/>
      <c r="AT38" s="468"/>
      <c r="AU38" s="468"/>
      <c r="AV38" s="468"/>
      <c r="AW38" s="468"/>
      <c r="AX38" s="468"/>
      <c r="AY38" s="468"/>
      <c r="AZ38" s="468"/>
      <c r="BA38" s="468"/>
      <c r="BB38" s="468"/>
      <c r="BC38" s="468"/>
      <c r="BD38" s="468"/>
      <c r="BE38" s="468"/>
      <c r="BF38" s="468"/>
      <c r="BG38" s="468"/>
      <c r="BH38" s="468"/>
      <c r="BI38" s="468"/>
      <c r="BJ38" s="468"/>
      <c r="BK38" s="468"/>
      <c r="BL38" s="468"/>
      <c r="BM38" s="468"/>
      <c r="BN38" s="468"/>
      <c r="BO38" s="468"/>
      <c r="BP38" s="468"/>
      <c r="BQ38" s="468"/>
      <c r="BR38" s="468"/>
      <c r="BS38" s="468"/>
      <c r="BT38" s="468"/>
      <c r="BU38" s="468"/>
      <c r="BV38" s="468"/>
      <c r="BW38" s="468"/>
      <c r="BX38" s="468"/>
      <c r="BY38" s="468"/>
      <c r="BZ38" s="468"/>
      <c r="CA38" s="468"/>
      <c r="CB38" s="468"/>
      <c r="CC38" s="468"/>
      <c r="CD38" s="468"/>
      <c r="CE38" s="468"/>
      <c r="CF38" s="468"/>
      <c r="CG38" s="468"/>
      <c r="CH38" s="468"/>
      <c r="CI38" s="468"/>
      <c r="CJ38" s="468"/>
      <c r="CK38" s="468"/>
      <c r="CL38" s="468"/>
      <c r="CM38" s="468"/>
      <c r="CN38" s="468"/>
      <c r="CO38" s="468"/>
      <c r="CP38" s="468"/>
      <c r="CQ38" s="468"/>
      <c r="CR38" s="468"/>
      <c r="CS38" s="468"/>
      <c r="CT38" s="468"/>
      <c r="CU38" s="468"/>
      <c r="CV38" s="468"/>
      <c r="CW38" s="468"/>
      <c r="CX38" s="468"/>
      <c r="CY38" s="468"/>
      <c r="CZ38" s="468"/>
      <c r="DA38" s="468"/>
      <c r="DB38" s="468"/>
      <c r="DC38" s="468"/>
      <c r="DD38" s="468"/>
      <c r="DE38" s="468"/>
      <c r="DF38" s="468"/>
      <c r="DG38" s="468"/>
      <c r="DH38" s="468"/>
      <c r="DI38" s="468"/>
      <c r="DJ38" s="468"/>
      <c r="DK38" s="468"/>
      <c r="DL38" s="468"/>
      <c r="DM38" s="468"/>
      <c r="DN38" s="468"/>
      <c r="DO38" s="468"/>
      <c r="DP38" s="468"/>
      <c r="DQ38" s="468"/>
      <c r="DR38" s="468"/>
      <c r="DS38" s="468"/>
      <c r="DT38" s="468"/>
      <c r="DU38" s="468"/>
      <c r="DV38" s="468"/>
      <c r="DW38" s="468"/>
      <c r="DX38" s="468"/>
      <c r="DY38" s="468"/>
      <c r="DZ38" s="468"/>
      <c r="EA38" s="468"/>
      <c r="EB38" s="468"/>
      <c r="EC38" s="468"/>
      <c r="ED38" s="468"/>
      <c r="EE38" s="468"/>
      <c r="EF38" s="468"/>
      <c r="EG38" s="468"/>
      <c r="EH38" s="468"/>
      <c r="EI38" s="468"/>
      <c r="EJ38" s="468"/>
      <c r="EK38" s="468"/>
      <c r="EL38" s="468"/>
      <c r="EM38" s="468"/>
      <c r="EN38" s="468"/>
      <c r="EO38" s="468"/>
      <c r="EP38" s="468"/>
      <c r="EQ38" s="468"/>
      <c r="ER38" s="468"/>
      <c r="ES38" s="468"/>
      <c r="ET38" s="468"/>
      <c r="EU38" s="468"/>
      <c r="EV38" s="468"/>
      <c r="EW38" s="468"/>
      <c r="EX38" s="468"/>
      <c r="EY38" s="468"/>
      <c r="EZ38" s="468"/>
      <c r="FA38" s="468"/>
      <c r="FB38" s="468"/>
      <c r="FC38" s="468"/>
      <c r="FD38" s="468"/>
      <c r="FE38" s="468"/>
      <c r="FF38" s="468"/>
      <c r="FG38" s="468"/>
      <c r="FH38" s="468"/>
      <c r="FI38" s="468"/>
      <c r="FJ38" s="468"/>
      <c r="FK38" s="468"/>
      <c r="FL38" s="468"/>
      <c r="FM38" s="468"/>
      <c r="FN38" s="468"/>
      <c r="FO38" s="468"/>
      <c r="FP38" s="468"/>
      <c r="FQ38" s="468"/>
      <c r="FR38" s="468"/>
      <c r="FS38" s="468"/>
      <c r="FT38" s="468"/>
      <c r="FU38" s="468"/>
      <c r="FV38" s="468"/>
      <c r="FW38" s="468"/>
      <c r="FX38" s="468"/>
      <c r="FY38" s="468"/>
      <c r="FZ38" s="468"/>
      <c r="GA38" s="468"/>
      <c r="GB38" s="468"/>
      <c r="GC38" s="468"/>
      <c r="GD38" s="468"/>
      <c r="GE38" s="468"/>
      <c r="GF38" s="468"/>
      <c r="GG38" s="468"/>
      <c r="GH38" s="468"/>
      <c r="GI38" s="468"/>
      <c r="GJ38" s="468"/>
      <c r="GK38" s="468"/>
      <c r="GL38" s="468"/>
      <c r="GM38" s="468"/>
      <c r="GN38" s="468"/>
      <c r="GO38" s="468"/>
      <c r="GP38" s="468"/>
      <c r="GQ38" s="468"/>
      <c r="GR38" s="468"/>
      <c r="GS38" s="468"/>
      <c r="GT38" s="468"/>
      <c r="GU38" s="468"/>
      <c r="GV38" s="468"/>
      <c r="GW38" s="468"/>
      <c r="GX38" s="468"/>
      <c r="GY38" s="468"/>
      <c r="GZ38" s="468"/>
      <c r="HA38" s="468"/>
      <c r="HB38" s="468"/>
      <c r="HC38" s="468"/>
      <c r="HD38" s="468"/>
      <c r="HE38" s="468"/>
      <c r="HF38" s="468"/>
      <c r="HG38" s="468"/>
      <c r="HH38" s="468"/>
      <c r="HI38" s="468"/>
      <c r="HJ38" s="468"/>
      <c r="HK38" s="468"/>
      <c r="HL38" s="468"/>
      <c r="HM38" s="468"/>
      <c r="HN38" s="468"/>
      <c r="HO38" s="468"/>
      <c r="HP38" s="468"/>
      <c r="HQ38" s="468"/>
      <c r="HR38" s="468"/>
      <c r="HS38" s="468"/>
      <c r="HT38" s="468"/>
      <c r="HU38" s="468"/>
      <c r="HV38" s="468"/>
      <c r="HW38" s="468"/>
      <c r="HX38" s="468"/>
      <c r="HY38" s="468"/>
      <c r="HZ38" s="468"/>
      <c r="IA38" s="468"/>
      <c r="IB38" s="468"/>
      <c r="IC38" s="468"/>
      <c r="ID38" s="468"/>
      <c r="IE38" s="468"/>
      <c r="IF38" s="468"/>
      <c r="IG38" s="468"/>
      <c r="IH38" s="468"/>
      <c r="II38" s="468"/>
      <c r="IJ38" s="468"/>
      <c r="IK38" s="468"/>
      <c r="IL38" s="468"/>
      <c r="IM38" s="468"/>
      <c r="IN38" s="468"/>
      <c r="IO38" s="468"/>
      <c r="IP38" s="468"/>
      <c r="IQ38" s="468"/>
      <c r="IR38" s="468"/>
      <c r="IS38" s="468"/>
      <c r="IT38" s="468"/>
      <c r="IU38" s="468"/>
      <c r="IV38" s="468"/>
    </row>
    <row r="39" spans="1:256">
      <c r="M39" s="385"/>
      <c r="N39" s="735"/>
      <c r="O39" s="735"/>
      <c r="P39" s="468"/>
      <c r="Q39" s="468"/>
      <c r="R39" s="468"/>
      <c r="S39" s="468"/>
      <c r="T39" s="468"/>
      <c r="U39" s="468"/>
      <c r="V39" s="468"/>
      <c r="W39" s="468"/>
      <c r="X39" s="468"/>
      <c r="Y39" s="468"/>
      <c r="Z39" s="468"/>
      <c r="AA39" s="468"/>
      <c r="AB39" s="468"/>
      <c r="AC39" s="468"/>
      <c r="AD39" s="468"/>
      <c r="AE39" s="468"/>
      <c r="AF39" s="468"/>
      <c r="AG39" s="468"/>
      <c r="AH39" s="468"/>
      <c r="AI39" s="468"/>
      <c r="AJ39" s="468"/>
      <c r="AK39" s="468"/>
      <c r="AL39" s="468"/>
      <c r="AM39" s="468"/>
      <c r="AN39" s="468"/>
      <c r="AO39" s="468"/>
      <c r="AP39" s="468"/>
      <c r="AQ39" s="468"/>
      <c r="AR39" s="468"/>
      <c r="AS39" s="468"/>
      <c r="AT39" s="468"/>
      <c r="AU39" s="468"/>
      <c r="AV39" s="468"/>
      <c r="AW39" s="468"/>
      <c r="AX39" s="468"/>
      <c r="AY39" s="468"/>
      <c r="AZ39" s="468"/>
      <c r="BA39" s="468"/>
      <c r="BB39" s="468"/>
      <c r="BC39" s="468"/>
      <c r="BD39" s="468"/>
      <c r="BE39" s="468"/>
      <c r="BF39" s="468"/>
      <c r="BG39" s="468"/>
      <c r="BH39" s="468"/>
      <c r="BI39" s="468"/>
      <c r="BJ39" s="468"/>
      <c r="BK39" s="468"/>
      <c r="BL39" s="468"/>
      <c r="BM39" s="468"/>
      <c r="BN39" s="468"/>
      <c r="BO39" s="468"/>
      <c r="BP39" s="468"/>
      <c r="BQ39" s="468"/>
      <c r="BR39" s="468"/>
      <c r="BS39" s="468"/>
      <c r="BT39" s="468"/>
      <c r="BU39" s="468"/>
      <c r="BV39" s="468"/>
      <c r="BW39" s="468"/>
      <c r="BX39" s="468"/>
      <c r="BY39" s="468"/>
      <c r="BZ39" s="468"/>
      <c r="CA39" s="468"/>
      <c r="CB39" s="468"/>
      <c r="CC39" s="468"/>
      <c r="CD39" s="468"/>
      <c r="CE39" s="468"/>
      <c r="CF39" s="468"/>
      <c r="CG39" s="468"/>
      <c r="CH39" s="468"/>
      <c r="CI39" s="468"/>
      <c r="CJ39" s="468"/>
      <c r="CK39" s="468"/>
      <c r="CL39" s="468"/>
      <c r="CM39" s="468"/>
      <c r="CN39" s="468"/>
      <c r="CO39" s="468"/>
      <c r="CP39" s="468"/>
      <c r="CQ39" s="468"/>
      <c r="CR39" s="468"/>
      <c r="CS39" s="468"/>
      <c r="CT39" s="468"/>
      <c r="CU39" s="468"/>
      <c r="CV39" s="468"/>
      <c r="CW39" s="468"/>
      <c r="CX39" s="468"/>
      <c r="CY39" s="468"/>
      <c r="CZ39" s="468"/>
      <c r="DA39" s="468"/>
      <c r="DB39" s="468"/>
      <c r="DC39" s="468"/>
      <c r="DD39" s="468"/>
      <c r="DE39" s="468"/>
      <c r="DF39" s="468"/>
      <c r="DG39" s="468"/>
      <c r="DH39" s="468"/>
      <c r="DI39" s="468"/>
      <c r="DJ39" s="468"/>
      <c r="DK39" s="468"/>
      <c r="DL39" s="468"/>
      <c r="DM39" s="468"/>
      <c r="DN39" s="468"/>
      <c r="DO39" s="468"/>
      <c r="DP39" s="468"/>
      <c r="DQ39" s="468"/>
      <c r="DR39" s="468"/>
      <c r="DS39" s="468"/>
      <c r="DT39" s="468"/>
      <c r="DU39" s="468"/>
      <c r="DV39" s="468"/>
      <c r="DW39" s="468"/>
      <c r="DX39" s="468"/>
      <c r="DY39" s="468"/>
      <c r="DZ39" s="468"/>
      <c r="EA39" s="468"/>
      <c r="EB39" s="468"/>
      <c r="EC39" s="468"/>
      <c r="ED39" s="468"/>
      <c r="EE39" s="468"/>
      <c r="EF39" s="468"/>
      <c r="EG39" s="468"/>
      <c r="EH39" s="468"/>
      <c r="EI39" s="468"/>
      <c r="EJ39" s="468"/>
      <c r="EK39" s="468"/>
      <c r="EL39" s="468"/>
      <c r="EM39" s="468"/>
      <c r="EN39" s="468"/>
      <c r="EO39" s="468"/>
      <c r="EP39" s="468"/>
      <c r="EQ39" s="468"/>
      <c r="ER39" s="468"/>
      <c r="ES39" s="468"/>
      <c r="ET39" s="468"/>
      <c r="EU39" s="468"/>
      <c r="EV39" s="468"/>
      <c r="EW39" s="468"/>
      <c r="EX39" s="468"/>
      <c r="EY39" s="468"/>
      <c r="EZ39" s="468"/>
      <c r="FA39" s="468"/>
      <c r="FB39" s="468"/>
      <c r="FC39" s="468"/>
      <c r="FD39" s="468"/>
      <c r="FE39" s="468"/>
      <c r="FF39" s="468"/>
      <c r="FG39" s="468"/>
      <c r="FH39" s="468"/>
      <c r="FI39" s="468"/>
      <c r="FJ39" s="468"/>
      <c r="FK39" s="468"/>
      <c r="FL39" s="468"/>
      <c r="FM39" s="468"/>
      <c r="FN39" s="468"/>
      <c r="FO39" s="468"/>
      <c r="FP39" s="468"/>
      <c r="FQ39" s="468"/>
      <c r="FR39" s="468"/>
      <c r="FS39" s="468"/>
      <c r="FT39" s="468"/>
      <c r="FU39" s="468"/>
      <c r="FV39" s="468"/>
      <c r="FW39" s="468"/>
      <c r="FX39" s="468"/>
      <c r="FY39" s="468"/>
      <c r="FZ39" s="468"/>
      <c r="GA39" s="468"/>
      <c r="GB39" s="468"/>
      <c r="GC39" s="468"/>
      <c r="GD39" s="468"/>
      <c r="GE39" s="468"/>
      <c r="GF39" s="468"/>
      <c r="GG39" s="468"/>
      <c r="GH39" s="468"/>
      <c r="GI39" s="468"/>
      <c r="GJ39" s="468"/>
      <c r="GK39" s="468"/>
      <c r="GL39" s="468"/>
      <c r="GM39" s="468"/>
      <c r="GN39" s="468"/>
      <c r="GO39" s="468"/>
      <c r="GP39" s="468"/>
      <c r="GQ39" s="468"/>
      <c r="GR39" s="468"/>
      <c r="GS39" s="468"/>
      <c r="GT39" s="468"/>
      <c r="GU39" s="468"/>
      <c r="GV39" s="468"/>
      <c r="GW39" s="468"/>
      <c r="GX39" s="468"/>
      <c r="GY39" s="468"/>
      <c r="GZ39" s="468"/>
      <c r="HA39" s="468"/>
      <c r="HB39" s="468"/>
      <c r="HC39" s="468"/>
      <c r="HD39" s="468"/>
      <c r="HE39" s="468"/>
      <c r="HF39" s="468"/>
      <c r="HG39" s="468"/>
      <c r="HH39" s="468"/>
      <c r="HI39" s="468"/>
      <c r="HJ39" s="468"/>
      <c r="HK39" s="468"/>
      <c r="HL39" s="468"/>
      <c r="HM39" s="468"/>
      <c r="HN39" s="468"/>
      <c r="HO39" s="468"/>
      <c r="HP39" s="468"/>
      <c r="HQ39" s="468"/>
      <c r="HR39" s="468"/>
      <c r="HS39" s="468"/>
      <c r="HT39" s="468"/>
      <c r="HU39" s="468"/>
      <c r="HV39" s="468"/>
      <c r="HW39" s="468"/>
      <c r="HX39" s="468"/>
      <c r="HY39" s="468"/>
      <c r="HZ39" s="468"/>
      <c r="IA39" s="468"/>
      <c r="IB39" s="468"/>
      <c r="IC39" s="468"/>
      <c r="ID39" s="468"/>
      <c r="IE39" s="468"/>
      <c r="IF39" s="468"/>
      <c r="IG39" s="468"/>
      <c r="IH39" s="468"/>
      <c r="II39" s="468"/>
      <c r="IJ39" s="468"/>
      <c r="IK39" s="468"/>
      <c r="IL39" s="468"/>
      <c r="IM39" s="468"/>
      <c r="IN39" s="468"/>
      <c r="IO39" s="468"/>
      <c r="IP39" s="468"/>
      <c r="IQ39" s="468"/>
      <c r="IR39" s="468"/>
      <c r="IS39" s="468"/>
      <c r="IT39" s="468"/>
      <c r="IU39" s="468"/>
      <c r="IV39" s="468"/>
    </row>
    <row r="40" spans="1:256">
      <c r="M40" s="385"/>
      <c r="N40" s="735"/>
      <c r="O40" s="735"/>
      <c r="P40" s="468"/>
      <c r="Q40" s="468"/>
      <c r="R40" s="468"/>
      <c r="S40" s="468"/>
      <c r="T40" s="468"/>
      <c r="U40" s="468"/>
      <c r="V40" s="468"/>
      <c r="W40" s="468"/>
      <c r="X40" s="468"/>
      <c r="Y40" s="468"/>
      <c r="Z40" s="468"/>
      <c r="AA40" s="468"/>
      <c r="AB40" s="468"/>
      <c r="AC40" s="468"/>
      <c r="AD40" s="468"/>
      <c r="AE40" s="468"/>
      <c r="AF40" s="468"/>
      <c r="AG40" s="468"/>
      <c r="AH40" s="468"/>
      <c r="AI40" s="468"/>
      <c r="AJ40" s="468"/>
      <c r="AK40" s="468"/>
      <c r="AL40" s="468"/>
      <c r="AM40" s="468"/>
      <c r="AN40" s="468"/>
      <c r="AO40" s="468"/>
      <c r="AP40" s="468"/>
      <c r="AQ40" s="468"/>
      <c r="AR40" s="468"/>
      <c r="AS40" s="468"/>
      <c r="AT40" s="468"/>
      <c r="AU40" s="468"/>
      <c r="AV40" s="468"/>
      <c r="AW40" s="468"/>
      <c r="AX40" s="468"/>
      <c r="AY40" s="468"/>
      <c r="AZ40" s="468"/>
      <c r="BA40" s="468"/>
      <c r="BB40" s="468"/>
      <c r="BC40" s="468"/>
      <c r="BD40" s="468"/>
      <c r="BE40" s="468"/>
      <c r="BF40" s="468"/>
      <c r="BG40" s="468"/>
      <c r="BH40" s="468"/>
      <c r="BI40" s="468"/>
      <c r="BJ40" s="468"/>
      <c r="BK40" s="468"/>
      <c r="BL40" s="468"/>
      <c r="BM40" s="468"/>
      <c r="BN40" s="468"/>
      <c r="BO40" s="468"/>
      <c r="BP40" s="468"/>
      <c r="BQ40" s="468"/>
      <c r="BR40" s="468"/>
      <c r="BS40" s="468"/>
      <c r="BT40" s="468"/>
      <c r="BU40" s="468"/>
      <c r="BV40" s="468"/>
      <c r="BW40" s="468"/>
      <c r="BX40" s="468"/>
      <c r="BY40" s="468"/>
      <c r="BZ40" s="468"/>
      <c r="CA40" s="468"/>
      <c r="CB40" s="468"/>
      <c r="CC40" s="468"/>
      <c r="CD40" s="468"/>
      <c r="CE40" s="468"/>
      <c r="CF40" s="468"/>
      <c r="CG40" s="468"/>
      <c r="CH40" s="468"/>
      <c r="CI40" s="468"/>
      <c r="CJ40" s="468"/>
      <c r="CK40" s="468"/>
      <c r="CL40" s="468"/>
      <c r="CM40" s="468"/>
      <c r="CN40" s="468"/>
      <c r="CO40" s="468"/>
      <c r="CP40" s="468"/>
      <c r="CQ40" s="468"/>
      <c r="CR40" s="468"/>
      <c r="CS40" s="468"/>
      <c r="CT40" s="468"/>
      <c r="CU40" s="468"/>
      <c r="CV40" s="468"/>
      <c r="CW40" s="468"/>
      <c r="CX40" s="468"/>
      <c r="CY40" s="468"/>
      <c r="CZ40" s="468"/>
      <c r="DA40" s="468"/>
      <c r="DB40" s="468"/>
      <c r="DC40" s="468"/>
      <c r="DD40" s="468"/>
      <c r="DE40" s="468"/>
      <c r="DF40" s="468"/>
      <c r="DG40" s="468"/>
      <c r="DH40" s="468"/>
      <c r="DI40" s="468"/>
      <c r="DJ40" s="468"/>
      <c r="DK40" s="468"/>
      <c r="DL40" s="468"/>
      <c r="DM40" s="468"/>
      <c r="DN40" s="468"/>
      <c r="DO40" s="468"/>
      <c r="DP40" s="468"/>
      <c r="DQ40" s="468"/>
      <c r="DR40" s="468"/>
      <c r="DS40" s="468"/>
      <c r="DT40" s="468"/>
      <c r="DU40" s="468"/>
      <c r="DV40" s="468"/>
      <c r="DW40" s="468"/>
      <c r="DX40" s="468"/>
      <c r="DY40" s="468"/>
      <c r="DZ40" s="468"/>
      <c r="EA40" s="468"/>
      <c r="EB40" s="468"/>
      <c r="EC40" s="468"/>
      <c r="ED40" s="468"/>
      <c r="EE40" s="468"/>
      <c r="EF40" s="468"/>
      <c r="EG40" s="468"/>
      <c r="EH40" s="468"/>
      <c r="EI40" s="468"/>
      <c r="EJ40" s="468"/>
      <c r="EK40" s="468"/>
      <c r="EL40" s="468"/>
      <c r="EM40" s="468"/>
      <c r="EN40" s="468"/>
      <c r="EO40" s="468"/>
      <c r="EP40" s="468"/>
      <c r="EQ40" s="468"/>
      <c r="ER40" s="468"/>
      <c r="ES40" s="468"/>
      <c r="ET40" s="468"/>
      <c r="EU40" s="468"/>
      <c r="EV40" s="468"/>
      <c r="EW40" s="468"/>
      <c r="EX40" s="468"/>
      <c r="EY40" s="468"/>
      <c r="EZ40" s="468"/>
      <c r="FA40" s="468"/>
      <c r="FB40" s="468"/>
      <c r="FC40" s="468"/>
      <c r="FD40" s="468"/>
      <c r="FE40" s="468"/>
      <c r="FF40" s="468"/>
      <c r="FG40" s="468"/>
      <c r="FH40" s="468"/>
      <c r="FI40" s="468"/>
      <c r="FJ40" s="468"/>
      <c r="FK40" s="468"/>
      <c r="FL40" s="468"/>
      <c r="FM40" s="468"/>
      <c r="FN40" s="468"/>
      <c r="FO40" s="468"/>
      <c r="FP40" s="468"/>
      <c r="FQ40" s="468"/>
      <c r="FR40" s="468"/>
      <c r="FS40" s="468"/>
      <c r="FT40" s="468"/>
      <c r="FU40" s="468"/>
      <c r="FV40" s="468"/>
      <c r="FW40" s="468"/>
      <c r="FX40" s="468"/>
      <c r="FY40" s="468"/>
      <c r="FZ40" s="468"/>
      <c r="GA40" s="468"/>
      <c r="GB40" s="468"/>
      <c r="GC40" s="468"/>
      <c r="GD40" s="468"/>
      <c r="GE40" s="468"/>
      <c r="GF40" s="468"/>
      <c r="GG40" s="468"/>
      <c r="GH40" s="468"/>
      <c r="GI40" s="468"/>
      <c r="GJ40" s="468"/>
      <c r="GK40" s="468"/>
      <c r="GL40" s="468"/>
      <c r="GM40" s="468"/>
      <c r="GN40" s="468"/>
      <c r="GO40" s="468"/>
      <c r="GP40" s="468"/>
      <c r="GQ40" s="468"/>
      <c r="GR40" s="468"/>
      <c r="GS40" s="468"/>
      <c r="GT40" s="468"/>
      <c r="GU40" s="468"/>
      <c r="GV40" s="468"/>
      <c r="GW40" s="468"/>
      <c r="GX40" s="468"/>
      <c r="GY40" s="468"/>
      <c r="GZ40" s="468"/>
      <c r="HA40" s="468"/>
      <c r="HB40" s="468"/>
      <c r="HC40" s="468"/>
      <c r="HD40" s="468"/>
      <c r="HE40" s="468"/>
      <c r="HF40" s="468"/>
      <c r="HG40" s="468"/>
      <c r="HH40" s="468"/>
      <c r="HI40" s="468"/>
      <c r="HJ40" s="468"/>
      <c r="HK40" s="468"/>
      <c r="HL40" s="468"/>
      <c r="HM40" s="468"/>
      <c r="HN40" s="468"/>
      <c r="HO40" s="468"/>
      <c r="HP40" s="468"/>
      <c r="HQ40" s="468"/>
      <c r="HR40" s="468"/>
      <c r="HS40" s="468"/>
      <c r="HT40" s="468"/>
      <c r="HU40" s="468"/>
      <c r="HV40" s="468"/>
      <c r="HW40" s="468"/>
      <c r="HX40" s="468"/>
      <c r="HY40" s="468"/>
      <c r="HZ40" s="468"/>
      <c r="IA40" s="468"/>
      <c r="IB40" s="468"/>
      <c r="IC40" s="468"/>
      <c r="ID40" s="468"/>
      <c r="IE40" s="468"/>
      <c r="IF40" s="468"/>
      <c r="IG40" s="468"/>
      <c r="IH40" s="468"/>
      <c r="II40" s="468"/>
      <c r="IJ40" s="468"/>
      <c r="IK40" s="468"/>
      <c r="IL40" s="468"/>
      <c r="IM40" s="468"/>
      <c r="IN40" s="468"/>
      <c r="IO40" s="468"/>
      <c r="IP40" s="468"/>
      <c r="IQ40" s="468"/>
      <c r="IR40" s="468"/>
      <c r="IS40" s="468"/>
      <c r="IT40" s="468"/>
      <c r="IU40" s="468"/>
      <c r="IV40" s="468"/>
    </row>
    <row r="41" spans="1:256">
      <c r="M41" s="385"/>
      <c r="N41" s="735"/>
      <c r="O41" s="735"/>
      <c r="P41" s="468"/>
      <c r="Q41" s="468"/>
      <c r="R41" s="468"/>
      <c r="S41" s="468"/>
      <c r="T41" s="468"/>
      <c r="U41" s="468"/>
      <c r="V41" s="468"/>
      <c r="W41" s="468"/>
      <c r="X41" s="468"/>
      <c r="Y41" s="468"/>
      <c r="Z41" s="468"/>
      <c r="AA41" s="468"/>
      <c r="AB41" s="468"/>
      <c r="AC41" s="468"/>
      <c r="AD41" s="468"/>
      <c r="AE41" s="468"/>
      <c r="AF41" s="468"/>
      <c r="AG41" s="468"/>
      <c r="AH41" s="468"/>
      <c r="AI41" s="468"/>
      <c r="AJ41" s="468"/>
      <c r="AK41" s="468"/>
      <c r="AL41" s="468"/>
      <c r="AM41" s="468"/>
      <c r="AN41" s="468"/>
      <c r="AO41" s="468"/>
      <c r="AP41" s="468"/>
      <c r="AQ41" s="468"/>
      <c r="AR41" s="468"/>
      <c r="AS41" s="468"/>
      <c r="AT41" s="468"/>
      <c r="AU41" s="468"/>
      <c r="AV41" s="468"/>
      <c r="AW41" s="468"/>
      <c r="AX41" s="468"/>
      <c r="AY41" s="468"/>
      <c r="AZ41" s="468"/>
      <c r="BA41" s="468"/>
      <c r="BB41" s="468"/>
      <c r="BC41" s="468"/>
      <c r="BD41" s="468"/>
      <c r="BE41" s="468"/>
      <c r="BF41" s="468"/>
      <c r="BG41" s="468"/>
      <c r="BH41" s="468"/>
      <c r="BI41" s="468"/>
      <c r="BJ41" s="468"/>
      <c r="BK41" s="468"/>
      <c r="BL41" s="468"/>
      <c r="BM41" s="468"/>
      <c r="BN41" s="468"/>
      <c r="BO41" s="468"/>
      <c r="BP41" s="468"/>
      <c r="BQ41" s="468"/>
      <c r="BR41" s="468"/>
      <c r="BS41" s="468"/>
      <c r="BT41" s="468"/>
      <c r="BU41" s="468"/>
      <c r="BV41" s="468"/>
      <c r="BW41" s="468"/>
      <c r="BX41" s="468"/>
      <c r="BY41" s="468"/>
      <c r="BZ41" s="468"/>
      <c r="CA41" s="468"/>
      <c r="CB41" s="468"/>
      <c r="CC41" s="468"/>
      <c r="CD41" s="468"/>
      <c r="CE41" s="468"/>
      <c r="CF41" s="468"/>
      <c r="CG41" s="468"/>
      <c r="CH41" s="468"/>
      <c r="CI41" s="468"/>
      <c r="CJ41" s="468"/>
      <c r="CK41" s="468"/>
      <c r="CL41" s="468"/>
      <c r="CM41" s="468"/>
      <c r="CN41" s="468"/>
      <c r="CO41" s="468"/>
      <c r="CP41" s="468"/>
      <c r="CQ41" s="468"/>
      <c r="CR41" s="468"/>
      <c r="CS41" s="468"/>
      <c r="CT41" s="468"/>
      <c r="CU41" s="468"/>
      <c r="CV41" s="468"/>
      <c r="CW41" s="468"/>
      <c r="CX41" s="468"/>
      <c r="CY41" s="468"/>
      <c r="CZ41" s="468"/>
      <c r="DA41" s="468"/>
      <c r="DB41" s="468"/>
      <c r="DC41" s="468"/>
      <c r="DD41" s="468"/>
      <c r="DE41" s="468"/>
      <c r="DF41" s="468"/>
      <c r="DG41" s="468"/>
      <c r="DH41" s="468"/>
      <c r="DI41" s="468"/>
      <c r="DJ41" s="468"/>
      <c r="DK41" s="468"/>
      <c r="DL41" s="468"/>
      <c r="DM41" s="468"/>
      <c r="DN41" s="468"/>
      <c r="DO41" s="468"/>
      <c r="DP41" s="468"/>
      <c r="DQ41" s="468"/>
      <c r="DR41" s="468"/>
      <c r="DS41" s="468"/>
      <c r="DT41" s="468"/>
      <c r="DU41" s="468"/>
      <c r="DV41" s="468"/>
      <c r="DW41" s="468"/>
      <c r="DX41" s="468"/>
      <c r="DY41" s="468"/>
      <c r="DZ41" s="468"/>
      <c r="EA41" s="468"/>
      <c r="EB41" s="468"/>
      <c r="EC41" s="468"/>
      <c r="ED41" s="468"/>
      <c r="EE41" s="468"/>
      <c r="EF41" s="468"/>
      <c r="EG41" s="468"/>
      <c r="EH41" s="468"/>
      <c r="EI41" s="468"/>
      <c r="EJ41" s="468"/>
      <c r="EK41" s="468"/>
      <c r="EL41" s="468"/>
      <c r="EM41" s="468"/>
      <c r="EN41" s="468"/>
      <c r="EO41" s="468"/>
      <c r="EP41" s="468"/>
      <c r="EQ41" s="468"/>
      <c r="ER41" s="468"/>
      <c r="ES41" s="468"/>
      <c r="ET41" s="468"/>
      <c r="EU41" s="468"/>
      <c r="EV41" s="468"/>
      <c r="EW41" s="468"/>
      <c r="EX41" s="468"/>
      <c r="EY41" s="468"/>
      <c r="EZ41" s="468"/>
      <c r="FA41" s="468"/>
      <c r="FB41" s="468"/>
      <c r="FC41" s="468"/>
      <c r="FD41" s="468"/>
      <c r="FE41" s="468"/>
      <c r="FF41" s="468"/>
      <c r="FG41" s="468"/>
      <c r="FH41" s="468"/>
      <c r="FI41" s="468"/>
      <c r="FJ41" s="468"/>
      <c r="FK41" s="468"/>
      <c r="FL41" s="468"/>
      <c r="FM41" s="468"/>
      <c r="FN41" s="468"/>
      <c r="FO41" s="468"/>
      <c r="FP41" s="468"/>
      <c r="FQ41" s="468"/>
      <c r="FR41" s="468"/>
      <c r="FS41" s="468"/>
      <c r="FT41" s="468"/>
      <c r="FU41" s="468"/>
      <c r="FV41" s="468"/>
      <c r="FW41" s="468"/>
      <c r="FX41" s="468"/>
      <c r="FY41" s="468"/>
      <c r="FZ41" s="468"/>
      <c r="GA41" s="468"/>
      <c r="GB41" s="468"/>
      <c r="GC41" s="468"/>
      <c r="GD41" s="468"/>
      <c r="GE41" s="468"/>
      <c r="GF41" s="468"/>
      <c r="GG41" s="468"/>
      <c r="GH41" s="468"/>
      <c r="GI41" s="468"/>
      <c r="GJ41" s="468"/>
      <c r="GK41" s="468"/>
      <c r="GL41" s="468"/>
      <c r="GM41" s="468"/>
      <c r="GN41" s="468"/>
      <c r="GO41" s="468"/>
      <c r="GP41" s="468"/>
      <c r="GQ41" s="468"/>
      <c r="GR41" s="468"/>
      <c r="GS41" s="468"/>
      <c r="GT41" s="468"/>
      <c r="GU41" s="468"/>
      <c r="GV41" s="468"/>
      <c r="GW41" s="468"/>
      <c r="GX41" s="468"/>
      <c r="GY41" s="468"/>
      <c r="GZ41" s="468"/>
      <c r="HA41" s="468"/>
      <c r="HB41" s="468"/>
      <c r="HC41" s="468"/>
      <c r="HD41" s="468"/>
      <c r="HE41" s="468"/>
      <c r="HF41" s="468"/>
      <c r="HG41" s="468"/>
      <c r="HH41" s="468"/>
      <c r="HI41" s="468"/>
      <c r="HJ41" s="468"/>
      <c r="HK41" s="468"/>
      <c r="HL41" s="468"/>
      <c r="HM41" s="468"/>
      <c r="HN41" s="468"/>
      <c r="HO41" s="468"/>
      <c r="HP41" s="468"/>
      <c r="HQ41" s="468"/>
      <c r="HR41" s="468"/>
      <c r="HS41" s="468"/>
      <c r="HT41" s="468"/>
      <c r="HU41" s="468"/>
      <c r="HV41" s="468"/>
      <c r="HW41" s="468"/>
      <c r="HX41" s="468"/>
      <c r="HY41" s="468"/>
      <c r="HZ41" s="468"/>
      <c r="IA41" s="468"/>
      <c r="IB41" s="468"/>
      <c r="IC41" s="468"/>
      <c r="ID41" s="468"/>
      <c r="IE41" s="468"/>
      <c r="IF41" s="468"/>
      <c r="IG41" s="468"/>
      <c r="IH41" s="468"/>
      <c r="II41" s="468"/>
      <c r="IJ41" s="468"/>
      <c r="IK41" s="468"/>
      <c r="IL41" s="468"/>
      <c r="IM41" s="468"/>
      <c r="IN41" s="468"/>
      <c r="IO41" s="468"/>
      <c r="IP41" s="468"/>
      <c r="IQ41" s="468"/>
      <c r="IR41" s="468"/>
      <c r="IS41" s="468"/>
      <c r="IT41" s="468"/>
      <c r="IU41" s="468"/>
      <c r="IV41" s="468"/>
    </row>
    <row r="42" spans="1:256">
      <c r="M42" s="385"/>
      <c r="N42" s="735"/>
      <c r="O42" s="735"/>
      <c r="P42" s="468"/>
      <c r="Q42" s="468"/>
      <c r="R42" s="468"/>
      <c r="S42" s="468"/>
      <c r="T42" s="468"/>
      <c r="U42" s="468"/>
      <c r="V42" s="468"/>
      <c r="W42" s="468"/>
      <c r="X42" s="468"/>
      <c r="Y42" s="468"/>
      <c r="Z42" s="468"/>
      <c r="AA42" s="468"/>
      <c r="AB42" s="468"/>
      <c r="AC42" s="468"/>
      <c r="AD42" s="468"/>
      <c r="AE42" s="468"/>
      <c r="AF42" s="468"/>
      <c r="AG42" s="468"/>
      <c r="AH42" s="468"/>
      <c r="AI42" s="468"/>
      <c r="AJ42" s="468"/>
      <c r="AK42" s="468"/>
      <c r="AL42" s="468"/>
      <c r="AM42" s="468"/>
      <c r="AN42" s="468"/>
      <c r="AO42" s="468"/>
      <c r="AP42" s="468"/>
      <c r="AQ42" s="468"/>
      <c r="AR42" s="468"/>
      <c r="AS42" s="468"/>
      <c r="AT42" s="468"/>
      <c r="AU42" s="468"/>
      <c r="AV42" s="468"/>
      <c r="AW42" s="468"/>
      <c r="AX42" s="468"/>
      <c r="AY42" s="468"/>
      <c r="AZ42" s="468"/>
      <c r="BA42" s="468"/>
      <c r="BB42" s="468"/>
      <c r="BC42" s="468"/>
      <c r="BD42" s="468"/>
      <c r="BE42" s="468"/>
      <c r="BF42" s="468"/>
      <c r="BG42" s="468"/>
      <c r="BH42" s="468"/>
      <c r="BI42" s="468"/>
      <c r="BJ42" s="468"/>
      <c r="BK42" s="468"/>
      <c r="BL42" s="468"/>
      <c r="BM42" s="468"/>
      <c r="BN42" s="468"/>
      <c r="BO42" s="468"/>
      <c r="BP42" s="468"/>
      <c r="BQ42" s="468"/>
      <c r="BR42" s="468"/>
      <c r="BS42" s="468"/>
      <c r="BT42" s="468"/>
      <c r="BU42" s="468"/>
      <c r="BV42" s="468"/>
      <c r="BW42" s="468"/>
      <c r="BX42" s="468"/>
      <c r="BY42" s="468"/>
      <c r="BZ42" s="468"/>
      <c r="CA42" s="468"/>
      <c r="CB42" s="468"/>
      <c r="CC42" s="468"/>
      <c r="CD42" s="468"/>
      <c r="CE42" s="468"/>
      <c r="CF42" s="468"/>
      <c r="CG42" s="468"/>
      <c r="CH42" s="468"/>
      <c r="CI42" s="468"/>
      <c r="CJ42" s="468"/>
      <c r="CK42" s="468"/>
      <c r="CL42" s="468"/>
      <c r="CM42" s="468"/>
      <c r="CN42" s="468"/>
      <c r="CO42" s="468"/>
      <c r="CP42" s="468"/>
      <c r="CQ42" s="468"/>
      <c r="CR42" s="468"/>
      <c r="CS42" s="468"/>
      <c r="CT42" s="468"/>
      <c r="CU42" s="468"/>
      <c r="CV42" s="468"/>
      <c r="CW42" s="468"/>
      <c r="CX42" s="468"/>
      <c r="CY42" s="468"/>
      <c r="CZ42" s="468"/>
      <c r="DA42" s="468"/>
      <c r="DB42" s="468"/>
      <c r="DC42" s="468"/>
      <c r="DD42" s="468"/>
      <c r="DE42" s="468"/>
      <c r="DF42" s="468"/>
      <c r="DG42" s="468"/>
      <c r="DH42" s="468"/>
      <c r="DI42" s="468"/>
      <c r="DJ42" s="468"/>
      <c r="DK42" s="468"/>
      <c r="DL42" s="468"/>
      <c r="DM42" s="468"/>
      <c r="DN42" s="468"/>
      <c r="DO42" s="468"/>
      <c r="DP42" s="468"/>
      <c r="DQ42" s="468"/>
      <c r="DR42" s="468"/>
      <c r="DS42" s="468"/>
      <c r="DT42" s="468"/>
      <c r="DU42" s="468"/>
      <c r="DV42" s="468"/>
      <c r="DW42" s="468"/>
      <c r="DX42" s="468"/>
      <c r="DY42" s="468"/>
      <c r="DZ42" s="468"/>
      <c r="EA42" s="468"/>
      <c r="EB42" s="468"/>
      <c r="EC42" s="468"/>
      <c r="ED42" s="468"/>
      <c r="EE42" s="468"/>
      <c r="EF42" s="468"/>
      <c r="EG42" s="468"/>
      <c r="EH42" s="468"/>
      <c r="EI42" s="468"/>
      <c r="EJ42" s="468"/>
      <c r="EK42" s="468"/>
      <c r="EL42" s="468"/>
      <c r="EM42" s="468"/>
      <c r="EN42" s="468"/>
      <c r="EO42" s="468"/>
      <c r="EP42" s="468"/>
      <c r="EQ42" s="468"/>
      <c r="ER42" s="468"/>
      <c r="ES42" s="468"/>
      <c r="ET42" s="468"/>
      <c r="EU42" s="468"/>
      <c r="EV42" s="468"/>
      <c r="EW42" s="468"/>
      <c r="EX42" s="468"/>
      <c r="EY42" s="468"/>
      <c r="EZ42" s="468"/>
      <c r="FA42" s="468"/>
      <c r="FB42" s="468"/>
      <c r="FC42" s="468"/>
      <c r="FD42" s="468"/>
      <c r="FE42" s="468"/>
      <c r="FF42" s="468"/>
      <c r="FG42" s="468"/>
      <c r="FH42" s="468"/>
      <c r="FI42" s="468"/>
      <c r="FJ42" s="468"/>
      <c r="FK42" s="468"/>
      <c r="FL42" s="468"/>
      <c r="FM42" s="468"/>
      <c r="FN42" s="468"/>
      <c r="FO42" s="468"/>
      <c r="FP42" s="468"/>
      <c r="FQ42" s="468"/>
      <c r="FR42" s="468"/>
      <c r="FS42" s="468"/>
      <c r="FT42" s="468"/>
      <c r="FU42" s="468"/>
      <c r="FV42" s="468"/>
      <c r="FW42" s="468"/>
      <c r="FX42" s="468"/>
      <c r="FY42" s="468"/>
      <c r="FZ42" s="468"/>
      <c r="GA42" s="468"/>
      <c r="GB42" s="468"/>
      <c r="GC42" s="468"/>
      <c r="GD42" s="468"/>
      <c r="GE42" s="468"/>
      <c r="GF42" s="468"/>
      <c r="GG42" s="468"/>
      <c r="GH42" s="468"/>
      <c r="GI42" s="468"/>
      <c r="GJ42" s="468"/>
      <c r="GK42" s="468"/>
      <c r="GL42" s="468"/>
      <c r="GM42" s="468"/>
      <c r="GN42" s="468"/>
      <c r="GO42" s="468"/>
      <c r="GP42" s="468"/>
      <c r="GQ42" s="468"/>
      <c r="GR42" s="468"/>
      <c r="GS42" s="468"/>
      <c r="GT42" s="468"/>
      <c r="GU42" s="468"/>
      <c r="GV42" s="468"/>
      <c r="GW42" s="468"/>
      <c r="GX42" s="468"/>
      <c r="GY42" s="468"/>
      <c r="GZ42" s="468"/>
      <c r="HA42" s="468"/>
      <c r="HB42" s="468"/>
      <c r="HC42" s="468"/>
      <c r="HD42" s="468"/>
      <c r="HE42" s="468"/>
      <c r="HF42" s="468"/>
      <c r="HG42" s="468"/>
      <c r="HH42" s="468"/>
      <c r="HI42" s="468"/>
      <c r="HJ42" s="468"/>
      <c r="HK42" s="468"/>
      <c r="HL42" s="468"/>
      <c r="HM42" s="468"/>
      <c r="HN42" s="468"/>
      <c r="HO42" s="468"/>
      <c r="HP42" s="468"/>
      <c r="HQ42" s="468"/>
      <c r="HR42" s="468"/>
      <c r="HS42" s="468"/>
      <c r="HT42" s="468"/>
      <c r="HU42" s="468"/>
      <c r="HV42" s="468"/>
      <c r="HW42" s="468"/>
      <c r="HX42" s="468"/>
      <c r="HY42" s="468"/>
      <c r="HZ42" s="468"/>
      <c r="IA42" s="468"/>
      <c r="IB42" s="468"/>
      <c r="IC42" s="468"/>
      <c r="ID42" s="468"/>
      <c r="IE42" s="468"/>
      <c r="IF42" s="468"/>
      <c r="IG42" s="468"/>
      <c r="IH42" s="468"/>
      <c r="II42" s="468"/>
      <c r="IJ42" s="468"/>
      <c r="IK42" s="468"/>
      <c r="IL42" s="468"/>
      <c r="IM42" s="468"/>
      <c r="IN42" s="468"/>
      <c r="IO42" s="468"/>
      <c r="IP42" s="468"/>
      <c r="IQ42" s="468"/>
      <c r="IR42" s="468"/>
      <c r="IS42" s="468"/>
      <c r="IT42" s="468"/>
      <c r="IU42" s="468"/>
      <c r="IV42" s="468"/>
    </row>
    <row r="43" spans="1:256">
      <c r="M43" s="385"/>
      <c r="N43" s="735"/>
      <c r="O43" s="735"/>
      <c r="P43" s="468"/>
      <c r="Q43" s="468"/>
      <c r="R43" s="468"/>
      <c r="S43" s="468"/>
      <c r="T43" s="468"/>
      <c r="U43" s="468"/>
      <c r="V43" s="468"/>
      <c r="W43" s="468"/>
      <c r="X43" s="468"/>
      <c r="Y43" s="468"/>
      <c r="Z43" s="468"/>
      <c r="AA43" s="468"/>
      <c r="AB43" s="468"/>
      <c r="AC43" s="468"/>
      <c r="AD43" s="468"/>
      <c r="AE43" s="468"/>
      <c r="AF43" s="468"/>
      <c r="AG43" s="468"/>
      <c r="AH43" s="468"/>
      <c r="AI43" s="468"/>
      <c r="AJ43" s="468"/>
      <c r="AK43" s="468"/>
      <c r="AL43" s="468"/>
      <c r="AM43" s="468"/>
      <c r="AN43" s="468"/>
      <c r="AO43" s="468"/>
      <c r="AP43" s="468"/>
      <c r="AQ43" s="468"/>
      <c r="AR43" s="468"/>
      <c r="AS43" s="468"/>
      <c r="AT43" s="468"/>
      <c r="AU43" s="468"/>
      <c r="AV43" s="468"/>
      <c r="AW43" s="468"/>
      <c r="AX43" s="468"/>
      <c r="AY43" s="468"/>
      <c r="AZ43" s="468"/>
      <c r="BA43" s="468"/>
      <c r="BB43" s="468"/>
      <c r="BC43" s="468"/>
      <c r="BD43" s="468"/>
      <c r="BE43" s="468"/>
      <c r="BF43" s="468"/>
      <c r="BG43" s="468"/>
      <c r="BH43" s="468"/>
      <c r="BI43" s="468"/>
      <c r="BJ43" s="468"/>
      <c r="BK43" s="468"/>
      <c r="BL43" s="468"/>
      <c r="BM43" s="468"/>
      <c r="BN43" s="468"/>
      <c r="BO43" s="468"/>
      <c r="BP43" s="468"/>
      <c r="BQ43" s="468"/>
      <c r="BR43" s="468"/>
      <c r="BS43" s="468"/>
      <c r="BT43" s="468"/>
      <c r="BU43" s="468"/>
      <c r="BV43" s="468"/>
      <c r="BW43" s="468"/>
      <c r="BX43" s="468"/>
      <c r="BY43" s="468"/>
      <c r="BZ43" s="468"/>
      <c r="CA43" s="468"/>
      <c r="CB43" s="468"/>
      <c r="CC43" s="468"/>
      <c r="CD43" s="468"/>
      <c r="CE43" s="468"/>
      <c r="CF43" s="468"/>
      <c r="CG43" s="468"/>
      <c r="CH43" s="468"/>
      <c r="CI43" s="468"/>
      <c r="CJ43" s="468"/>
      <c r="CK43" s="468"/>
      <c r="CL43" s="468"/>
      <c r="CM43" s="468"/>
      <c r="CN43" s="468"/>
      <c r="CO43" s="468"/>
      <c r="CP43" s="468"/>
      <c r="CQ43" s="468"/>
      <c r="CR43" s="468"/>
      <c r="CS43" s="468"/>
      <c r="CT43" s="468"/>
      <c r="CU43" s="468"/>
      <c r="CV43" s="468"/>
      <c r="CW43" s="468"/>
      <c r="CX43" s="468"/>
      <c r="CY43" s="468"/>
      <c r="CZ43" s="468"/>
      <c r="DA43" s="468"/>
      <c r="DB43" s="468"/>
      <c r="DC43" s="468"/>
      <c r="DD43" s="468"/>
      <c r="DE43" s="468"/>
      <c r="DF43" s="468"/>
      <c r="DG43" s="468"/>
      <c r="DH43" s="468"/>
      <c r="DI43" s="468"/>
      <c r="DJ43" s="468"/>
      <c r="DK43" s="468"/>
      <c r="DL43" s="468"/>
      <c r="DM43" s="468"/>
      <c r="DN43" s="468"/>
      <c r="DO43" s="468"/>
      <c r="DP43" s="468"/>
      <c r="DQ43" s="468"/>
      <c r="DR43" s="468"/>
      <c r="DS43" s="468"/>
      <c r="DT43" s="468"/>
      <c r="DU43" s="468"/>
      <c r="DV43" s="468"/>
      <c r="DW43" s="468"/>
      <c r="DX43" s="468"/>
      <c r="DY43" s="468"/>
      <c r="DZ43" s="468"/>
      <c r="EA43" s="468"/>
      <c r="EB43" s="468"/>
      <c r="EC43" s="468"/>
      <c r="ED43" s="468"/>
      <c r="EE43" s="468"/>
      <c r="EF43" s="468"/>
      <c r="EG43" s="468"/>
      <c r="EH43" s="468"/>
      <c r="EI43" s="468"/>
      <c r="EJ43" s="468"/>
      <c r="EK43" s="468"/>
      <c r="EL43" s="468"/>
      <c r="EM43" s="468"/>
      <c r="EN43" s="468"/>
      <c r="EO43" s="468"/>
      <c r="EP43" s="468"/>
      <c r="EQ43" s="468"/>
      <c r="ER43" s="468"/>
      <c r="ES43" s="468"/>
      <c r="ET43" s="468"/>
      <c r="EU43" s="468"/>
      <c r="EV43" s="468"/>
      <c r="EW43" s="468"/>
      <c r="EX43" s="468"/>
      <c r="EY43" s="468"/>
      <c r="EZ43" s="468"/>
      <c r="FA43" s="468"/>
      <c r="FB43" s="468"/>
      <c r="FC43" s="468"/>
      <c r="FD43" s="468"/>
      <c r="FE43" s="468"/>
      <c r="FF43" s="468"/>
      <c r="FG43" s="468"/>
      <c r="FH43" s="468"/>
      <c r="FI43" s="468"/>
      <c r="FJ43" s="468"/>
      <c r="FK43" s="468"/>
      <c r="FL43" s="468"/>
      <c r="FM43" s="468"/>
      <c r="FN43" s="468"/>
      <c r="FO43" s="468"/>
      <c r="FP43" s="468"/>
      <c r="FQ43" s="468"/>
      <c r="FR43" s="468"/>
      <c r="FS43" s="468"/>
      <c r="FT43" s="468"/>
      <c r="FU43" s="468"/>
      <c r="FV43" s="468"/>
      <c r="FW43" s="468"/>
      <c r="FX43" s="468"/>
      <c r="FY43" s="468"/>
      <c r="FZ43" s="468"/>
      <c r="GA43" s="468"/>
      <c r="GB43" s="468"/>
      <c r="GC43" s="468"/>
      <c r="GD43" s="468"/>
      <c r="GE43" s="468"/>
      <c r="GF43" s="468"/>
      <c r="GG43" s="468"/>
      <c r="GH43" s="468"/>
      <c r="GI43" s="468"/>
      <c r="GJ43" s="468"/>
      <c r="GK43" s="468"/>
      <c r="GL43" s="468"/>
      <c r="GM43" s="468"/>
      <c r="GN43" s="468"/>
      <c r="GO43" s="468"/>
      <c r="GP43" s="468"/>
      <c r="GQ43" s="468"/>
      <c r="GR43" s="468"/>
      <c r="GS43" s="468"/>
      <c r="GT43" s="468"/>
      <c r="GU43" s="468"/>
      <c r="GV43" s="468"/>
      <c r="GW43" s="468"/>
      <c r="GX43" s="468"/>
      <c r="GY43" s="468"/>
      <c r="GZ43" s="468"/>
      <c r="HA43" s="468"/>
      <c r="HB43" s="468"/>
      <c r="HC43" s="468"/>
      <c r="HD43" s="468"/>
      <c r="HE43" s="468"/>
      <c r="HF43" s="468"/>
      <c r="HG43" s="468"/>
      <c r="HH43" s="468"/>
      <c r="HI43" s="468"/>
      <c r="HJ43" s="468"/>
      <c r="HK43" s="468"/>
      <c r="HL43" s="468"/>
      <c r="HM43" s="468"/>
      <c r="HN43" s="468"/>
      <c r="HO43" s="468"/>
      <c r="HP43" s="468"/>
      <c r="HQ43" s="468"/>
      <c r="HR43" s="468"/>
      <c r="HS43" s="468"/>
      <c r="HT43" s="468"/>
      <c r="HU43" s="468"/>
      <c r="HV43" s="468"/>
      <c r="HW43" s="468"/>
      <c r="HX43" s="468"/>
      <c r="HY43" s="468"/>
      <c r="HZ43" s="468"/>
      <c r="IA43" s="468"/>
      <c r="IB43" s="468"/>
      <c r="IC43" s="468"/>
      <c r="ID43" s="468"/>
      <c r="IE43" s="468"/>
      <c r="IF43" s="468"/>
      <c r="IG43" s="468"/>
      <c r="IH43" s="468"/>
      <c r="II43" s="468"/>
      <c r="IJ43" s="468"/>
      <c r="IK43" s="468"/>
      <c r="IL43" s="468"/>
      <c r="IM43" s="468"/>
      <c r="IN43" s="468"/>
      <c r="IO43" s="468"/>
      <c r="IP43" s="468"/>
      <c r="IQ43" s="468"/>
      <c r="IR43" s="468"/>
      <c r="IS43" s="468"/>
      <c r="IT43" s="468"/>
      <c r="IU43" s="468"/>
      <c r="IV43" s="468"/>
    </row>
    <row r="44" spans="1:256">
      <c r="M44" s="385"/>
      <c r="N44" s="735"/>
      <c r="O44" s="735"/>
      <c r="P44" s="468"/>
      <c r="Q44" s="468"/>
      <c r="R44" s="468"/>
      <c r="S44" s="468"/>
      <c r="T44" s="468"/>
      <c r="U44" s="468"/>
      <c r="V44" s="468"/>
      <c r="W44" s="468"/>
      <c r="X44" s="468"/>
      <c r="Y44" s="468"/>
      <c r="Z44" s="468"/>
      <c r="AA44" s="468"/>
      <c r="AB44" s="468"/>
      <c r="AC44" s="468"/>
      <c r="AD44" s="468"/>
      <c r="AE44" s="468"/>
      <c r="AF44" s="468"/>
      <c r="AG44" s="468"/>
      <c r="AH44" s="468"/>
      <c r="AI44" s="468"/>
      <c r="AJ44" s="468"/>
      <c r="AK44" s="468"/>
      <c r="AL44" s="468"/>
      <c r="AM44" s="468"/>
      <c r="AN44" s="468"/>
      <c r="AO44" s="468"/>
      <c r="AP44" s="468"/>
      <c r="AQ44" s="468"/>
      <c r="AR44" s="468"/>
      <c r="AS44" s="468"/>
      <c r="AT44" s="468"/>
      <c r="AU44" s="468"/>
      <c r="AV44" s="468"/>
      <c r="AW44" s="468"/>
      <c r="AX44" s="468"/>
      <c r="AY44" s="468"/>
      <c r="AZ44" s="468"/>
      <c r="BA44" s="468"/>
      <c r="BB44" s="468"/>
      <c r="BC44" s="468"/>
      <c r="BD44" s="468"/>
      <c r="BE44" s="468"/>
      <c r="BF44" s="468"/>
      <c r="BG44" s="468"/>
      <c r="BH44" s="468"/>
      <c r="BI44" s="468"/>
      <c r="BJ44" s="468"/>
      <c r="BK44" s="468"/>
      <c r="BL44" s="468"/>
      <c r="BM44" s="468"/>
      <c r="BN44" s="468"/>
      <c r="BO44" s="468"/>
      <c r="BP44" s="468"/>
      <c r="BQ44" s="468"/>
      <c r="BR44" s="468"/>
      <c r="BS44" s="468"/>
      <c r="BT44" s="468"/>
      <c r="BU44" s="468"/>
      <c r="BV44" s="468"/>
      <c r="BW44" s="468"/>
      <c r="BX44" s="468"/>
      <c r="BY44" s="468"/>
      <c r="BZ44" s="468"/>
      <c r="CA44" s="468"/>
      <c r="CB44" s="468"/>
      <c r="CC44" s="468"/>
      <c r="CD44" s="468"/>
      <c r="CE44" s="468"/>
      <c r="CF44" s="468"/>
      <c r="CG44" s="468"/>
      <c r="CH44" s="468"/>
      <c r="CI44" s="468"/>
      <c r="CJ44" s="468"/>
      <c r="CK44" s="468"/>
      <c r="CL44" s="468"/>
      <c r="CM44" s="468"/>
      <c r="CN44" s="468"/>
      <c r="CO44" s="468"/>
      <c r="CP44" s="468"/>
      <c r="CQ44" s="468"/>
      <c r="CR44" s="468"/>
      <c r="CS44" s="468"/>
      <c r="CT44" s="468"/>
      <c r="CU44" s="468"/>
      <c r="CV44" s="468"/>
      <c r="CW44" s="468"/>
      <c r="CX44" s="468"/>
      <c r="CY44" s="468"/>
      <c r="CZ44" s="468"/>
      <c r="DA44" s="468"/>
      <c r="DB44" s="468"/>
      <c r="DC44" s="468"/>
      <c r="DD44" s="468"/>
      <c r="DE44" s="468"/>
      <c r="DF44" s="468"/>
      <c r="DG44" s="468"/>
      <c r="DH44" s="468"/>
      <c r="DI44" s="468"/>
      <c r="DJ44" s="468"/>
      <c r="DK44" s="468"/>
      <c r="DL44" s="468"/>
      <c r="DM44" s="468"/>
      <c r="DN44" s="468"/>
      <c r="DO44" s="468"/>
      <c r="DP44" s="468"/>
      <c r="DQ44" s="468"/>
      <c r="DR44" s="468"/>
      <c r="DS44" s="468"/>
      <c r="DT44" s="468"/>
      <c r="DU44" s="468"/>
      <c r="DV44" s="468"/>
      <c r="DW44" s="468"/>
      <c r="DX44" s="468"/>
      <c r="DY44" s="468"/>
      <c r="DZ44" s="468"/>
      <c r="EA44" s="468"/>
      <c r="EB44" s="468"/>
      <c r="EC44" s="468"/>
      <c r="ED44" s="468"/>
      <c r="EE44" s="468"/>
      <c r="EF44" s="468"/>
      <c r="EG44" s="468"/>
      <c r="EH44" s="468"/>
      <c r="EI44" s="468"/>
      <c r="EJ44" s="468"/>
      <c r="EK44" s="468"/>
      <c r="EL44" s="468"/>
      <c r="EM44" s="468"/>
      <c r="EN44" s="468"/>
      <c r="EO44" s="468"/>
      <c r="EP44" s="468"/>
      <c r="EQ44" s="468"/>
      <c r="ER44" s="468"/>
      <c r="ES44" s="468"/>
      <c r="ET44" s="468"/>
      <c r="EU44" s="468"/>
      <c r="EV44" s="468"/>
      <c r="EW44" s="468"/>
      <c r="EX44" s="468"/>
      <c r="EY44" s="468"/>
      <c r="EZ44" s="468"/>
      <c r="FA44" s="468"/>
      <c r="FB44" s="468"/>
      <c r="FC44" s="468"/>
      <c r="FD44" s="468"/>
      <c r="FE44" s="468"/>
      <c r="FF44" s="468"/>
      <c r="FG44" s="468"/>
      <c r="FH44" s="468"/>
      <c r="FI44" s="468"/>
      <c r="FJ44" s="468"/>
      <c r="FK44" s="468"/>
      <c r="FL44" s="468"/>
      <c r="FM44" s="468"/>
      <c r="FN44" s="468"/>
      <c r="FO44" s="468"/>
      <c r="FP44" s="468"/>
      <c r="FQ44" s="468"/>
      <c r="FR44" s="468"/>
      <c r="FS44" s="468"/>
      <c r="FT44" s="468"/>
      <c r="FU44" s="468"/>
      <c r="FV44" s="468"/>
      <c r="FW44" s="468"/>
      <c r="FX44" s="468"/>
      <c r="FY44" s="468"/>
      <c r="FZ44" s="468"/>
      <c r="GA44" s="468"/>
      <c r="GB44" s="468"/>
      <c r="GC44" s="468"/>
      <c r="GD44" s="468"/>
      <c r="GE44" s="468"/>
      <c r="GF44" s="468"/>
      <c r="GG44" s="468"/>
      <c r="GH44" s="468"/>
      <c r="GI44" s="468"/>
      <c r="GJ44" s="468"/>
      <c r="GK44" s="468"/>
      <c r="GL44" s="468"/>
      <c r="GM44" s="468"/>
      <c r="GN44" s="468"/>
      <c r="GO44" s="468"/>
      <c r="GP44" s="468"/>
      <c r="GQ44" s="468"/>
      <c r="GR44" s="468"/>
      <c r="GS44" s="468"/>
      <c r="GT44" s="468"/>
      <c r="GU44" s="468"/>
      <c r="GV44" s="468"/>
      <c r="GW44" s="468"/>
      <c r="GX44" s="468"/>
      <c r="GY44" s="468"/>
      <c r="GZ44" s="468"/>
      <c r="HA44" s="468"/>
      <c r="HB44" s="468"/>
      <c r="HC44" s="468"/>
      <c r="HD44" s="468"/>
      <c r="HE44" s="468"/>
      <c r="HF44" s="468"/>
      <c r="HG44" s="468"/>
      <c r="HH44" s="468"/>
      <c r="HI44" s="468"/>
      <c r="HJ44" s="468"/>
      <c r="HK44" s="468"/>
      <c r="HL44" s="468"/>
      <c r="HM44" s="468"/>
      <c r="HN44" s="468"/>
      <c r="HO44" s="468"/>
      <c r="HP44" s="468"/>
      <c r="HQ44" s="468"/>
      <c r="HR44" s="468"/>
      <c r="HS44" s="468"/>
      <c r="HT44" s="468"/>
      <c r="HU44" s="468"/>
      <c r="HV44" s="468"/>
      <c r="HW44" s="468"/>
      <c r="HX44" s="468"/>
      <c r="HY44" s="468"/>
      <c r="HZ44" s="468"/>
      <c r="IA44" s="468"/>
      <c r="IB44" s="468"/>
      <c r="IC44" s="468"/>
      <c r="ID44" s="468"/>
      <c r="IE44" s="468"/>
      <c r="IF44" s="468"/>
      <c r="IG44" s="468"/>
      <c r="IH44" s="468"/>
      <c r="II44" s="468"/>
      <c r="IJ44" s="468"/>
      <c r="IK44" s="468"/>
      <c r="IL44" s="468"/>
      <c r="IM44" s="468"/>
      <c r="IN44" s="468"/>
      <c r="IO44" s="468"/>
      <c r="IP44" s="468"/>
      <c r="IQ44" s="468"/>
      <c r="IR44" s="468"/>
      <c r="IS44" s="468"/>
      <c r="IT44" s="468"/>
      <c r="IU44" s="468"/>
      <c r="IV44" s="468"/>
    </row>
    <row r="45" spans="1:256">
      <c r="A45" s="385"/>
      <c r="B45" s="385"/>
      <c r="C45" s="385"/>
      <c r="M45" s="385"/>
      <c r="N45" s="735"/>
      <c r="O45" s="735"/>
      <c r="P45" s="468"/>
      <c r="Q45" s="468"/>
      <c r="R45" s="468"/>
      <c r="S45" s="468"/>
      <c r="T45" s="468"/>
      <c r="U45" s="468"/>
      <c r="V45" s="468"/>
      <c r="W45" s="468"/>
      <c r="X45" s="468"/>
      <c r="Y45" s="468"/>
      <c r="Z45" s="468"/>
      <c r="AA45" s="468"/>
      <c r="AB45" s="468"/>
      <c r="AC45" s="468"/>
      <c r="AD45" s="468"/>
      <c r="AE45" s="468"/>
      <c r="AF45" s="468"/>
      <c r="AG45" s="468"/>
      <c r="AH45" s="468"/>
      <c r="AI45" s="468"/>
      <c r="AJ45" s="468"/>
      <c r="AK45" s="468"/>
      <c r="AL45" s="468"/>
      <c r="AM45" s="468"/>
      <c r="AN45" s="468"/>
      <c r="AO45" s="468"/>
      <c r="AP45" s="468"/>
      <c r="AQ45" s="468"/>
      <c r="AR45" s="468"/>
      <c r="AS45" s="468"/>
      <c r="AT45" s="468"/>
      <c r="AU45" s="468"/>
      <c r="AV45" s="468"/>
      <c r="AW45" s="468"/>
      <c r="AX45" s="468"/>
      <c r="AY45" s="468"/>
      <c r="AZ45" s="468"/>
      <c r="BA45" s="468"/>
      <c r="BB45" s="468"/>
      <c r="BC45" s="468"/>
      <c r="BD45" s="468"/>
      <c r="BE45" s="468"/>
      <c r="BF45" s="468"/>
      <c r="BG45" s="468"/>
      <c r="BH45" s="468"/>
      <c r="BI45" s="468"/>
      <c r="BJ45" s="468"/>
      <c r="BK45" s="468"/>
      <c r="BL45" s="468"/>
      <c r="BM45" s="468"/>
      <c r="BN45" s="468"/>
      <c r="BO45" s="468"/>
      <c r="BP45" s="468"/>
      <c r="BQ45" s="468"/>
      <c r="BR45" s="468"/>
      <c r="BS45" s="468"/>
      <c r="BT45" s="468"/>
      <c r="BU45" s="468"/>
      <c r="BV45" s="468"/>
      <c r="BW45" s="468"/>
      <c r="BX45" s="468"/>
      <c r="BY45" s="468"/>
      <c r="BZ45" s="468"/>
      <c r="CA45" s="468"/>
      <c r="CB45" s="468"/>
      <c r="CC45" s="468"/>
      <c r="CD45" s="468"/>
      <c r="CE45" s="468"/>
      <c r="CF45" s="468"/>
      <c r="CG45" s="468"/>
      <c r="CH45" s="468"/>
      <c r="CI45" s="468"/>
      <c r="CJ45" s="468"/>
      <c r="CK45" s="468"/>
      <c r="CL45" s="468"/>
      <c r="CM45" s="468"/>
      <c r="CN45" s="468"/>
      <c r="CO45" s="468"/>
      <c r="CP45" s="468"/>
      <c r="CQ45" s="468"/>
      <c r="CR45" s="468"/>
      <c r="CS45" s="468"/>
      <c r="CT45" s="468"/>
      <c r="CU45" s="468"/>
      <c r="CV45" s="468"/>
      <c r="CW45" s="468"/>
      <c r="CX45" s="468"/>
      <c r="CY45" s="468"/>
      <c r="CZ45" s="468"/>
      <c r="DA45" s="468"/>
      <c r="DB45" s="468"/>
      <c r="DC45" s="468"/>
      <c r="DD45" s="468"/>
      <c r="DE45" s="468"/>
      <c r="DF45" s="468"/>
      <c r="DG45" s="468"/>
      <c r="DH45" s="468"/>
      <c r="DI45" s="468"/>
      <c r="DJ45" s="468"/>
      <c r="DK45" s="468"/>
      <c r="DL45" s="468"/>
      <c r="DM45" s="468"/>
      <c r="DN45" s="468"/>
      <c r="DO45" s="468"/>
      <c r="DP45" s="468"/>
      <c r="DQ45" s="468"/>
      <c r="DR45" s="468"/>
      <c r="DS45" s="468"/>
      <c r="DT45" s="468"/>
      <c r="DU45" s="468"/>
      <c r="DV45" s="468"/>
      <c r="DW45" s="468"/>
      <c r="DX45" s="468"/>
      <c r="DY45" s="468"/>
      <c r="DZ45" s="468"/>
      <c r="EA45" s="468"/>
      <c r="EB45" s="468"/>
      <c r="EC45" s="468"/>
      <c r="ED45" s="468"/>
      <c r="EE45" s="468"/>
      <c r="EF45" s="468"/>
      <c r="EG45" s="468"/>
      <c r="EH45" s="468"/>
      <c r="EI45" s="468"/>
      <c r="EJ45" s="468"/>
      <c r="EK45" s="468"/>
      <c r="EL45" s="468"/>
      <c r="EM45" s="468"/>
      <c r="EN45" s="468"/>
      <c r="EO45" s="468"/>
      <c r="EP45" s="468"/>
      <c r="EQ45" s="468"/>
      <c r="ER45" s="468"/>
      <c r="ES45" s="468"/>
      <c r="ET45" s="468"/>
      <c r="EU45" s="468"/>
      <c r="EV45" s="468"/>
      <c r="EW45" s="468"/>
      <c r="EX45" s="468"/>
      <c r="EY45" s="468"/>
      <c r="EZ45" s="468"/>
      <c r="FA45" s="468"/>
      <c r="FB45" s="468"/>
      <c r="FC45" s="468"/>
      <c r="FD45" s="468"/>
      <c r="FE45" s="468"/>
      <c r="FF45" s="468"/>
      <c r="FG45" s="468"/>
      <c r="FH45" s="468"/>
      <c r="FI45" s="468"/>
      <c r="FJ45" s="468"/>
      <c r="FK45" s="468"/>
      <c r="FL45" s="468"/>
      <c r="FM45" s="468"/>
      <c r="FN45" s="468"/>
      <c r="FO45" s="468"/>
      <c r="FP45" s="468"/>
      <c r="FQ45" s="468"/>
      <c r="FR45" s="468"/>
      <c r="FS45" s="468"/>
      <c r="FT45" s="468"/>
      <c r="FU45" s="468"/>
      <c r="FV45" s="468"/>
      <c r="FW45" s="468"/>
      <c r="FX45" s="468"/>
      <c r="FY45" s="468"/>
      <c r="FZ45" s="468"/>
      <c r="GA45" s="468"/>
      <c r="GB45" s="468"/>
      <c r="GC45" s="468"/>
      <c r="GD45" s="468"/>
      <c r="GE45" s="468"/>
      <c r="GF45" s="468"/>
      <c r="GG45" s="468"/>
      <c r="GH45" s="468"/>
      <c r="GI45" s="468"/>
      <c r="GJ45" s="468"/>
      <c r="GK45" s="468"/>
      <c r="GL45" s="468"/>
      <c r="GM45" s="468"/>
      <c r="GN45" s="468"/>
      <c r="GO45" s="468"/>
      <c r="GP45" s="468"/>
      <c r="GQ45" s="468"/>
      <c r="GR45" s="468"/>
      <c r="GS45" s="468"/>
      <c r="GT45" s="468"/>
      <c r="GU45" s="468"/>
      <c r="GV45" s="468"/>
      <c r="GW45" s="468"/>
      <c r="GX45" s="468"/>
      <c r="GY45" s="468"/>
      <c r="GZ45" s="468"/>
      <c r="HA45" s="468"/>
      <c r="HB45" s="468"/>
      <c r="HC45" s="468"/>
      <c r="HD45" s="468"/>
      <c r="HE45" s="468"/>
      <c r="HF45" s="468"/>
      <c r="HG45" s="468"/>
      <c r="HH45" s="468"/>
      <c r="HI45" s="468"/>
      <c r="HJ45" s="468"/>
      <c r="HK45" s="468"/>
      <c r="HL45" s="468"/>
      <c r="HM45" s="468"/>
      <c r="HN45" s="468"/>
      <c r="HO45" s="468"/>
      <c r="HP45" s="468"/>
      <c r="HQ45" s="468"/>
      <c r="HR45" s="468"/>
      <c r="HS45" s="468"/>
      <c r="HT45" s="468"/>
      <c r="HU45" s="468"/>
      <c r="HV45" s="468"/>
      <c r="HW45" s="468"/>
      <c r="HX45" s="468"/>
      <c r="HY45" s="468"/>
      <c r="HZ45" s="468"/>
      <c r="IA45" s="468"/>
      <c r="IB45" s="468"/>
      <c r="IC45" s="468"/>
      <c r="ID45" s="468"/>
      <c r="IE45" s="468"/>
      <c r="IF45" s="468"/>
      <c r="IG45" s="468"/>
      <c r="IH45" s="468"/>
      <c r="II45" s="468"/>
      <c r="IJ45" s="468"/>
      <c r="IK45" s="468"/>
      <c r="IL45" s="468"/>
      <c r="IM45" s="468"/>
      <c r="IN45" s="468"/>
      <c r="IO45" s="468"/>
      <c r="IP45" s="468"/>
      <c r="IQ45" s="468"/>
      <c r="IR45" s="468"/>
      <c r="IS45" s="468"/>
      <c r="IT45" s="468"/>
      <c r="IU45" s="468"/>
      <c r="IV45" s="468"/>
    </row>
    <row r="46" spans="1:256">
      <c r="A46" s="385"/>
      <c r="B46" s="385"/>
      <c r="C46" s="385"/>
      <c r="M46" s="385"/>
      <c r="N46" s="735"/>
      <c r="O46" s="735"/>
      <c r="P46" s="468"/>
      <c r="Q46" s="468"/>
      <c r="R46" s="468"/>
      <c r="S46" s="468"/>
      <c r="T46" s="468"/>
      <c r="U46" s="468"/>
      <c r="V46" s="468"/>
      <c r="W46" s="468"/>
      <c r="X46" s="468"/>
      <c r="Y46" s="468"/>
      <c r="Z46" s="468"/>
      <c r="AA46" s="468"/>
      <c r="AB46" s="468"/>
      <c r="AC46" s="468"/>
      <c r="AD46" s="468"/>
      <c r="AE46" s="468"/>
      <c r="AF46" s="468"/>
      <c r="AG46" s="468"/>
      <c r="AH46" s="468"/>
      <c r="AI46" s="468"/>
      <c r="AJ46" s="468"/>
      <c r="AK46" s="468"/>
      <c r="AL46" s="468"/>
      <c r="AM46" s="468"/>
      <c r="AN46" s="468"/>
      <c r="AO46" s="468"/>
      <c r="AP46" s="468"/>
      <c r="AQ46" s="468"/>
      <c r="AR46" s="468"/>
      <c r="AS46" s="468"/>
      <c r="AT46" s="468"/>
      <c r="AU46" s="468"/>
      <c r="AV46" s="468"/>
      <c r="AW46" s="468"/>
      <c r="AX46" s="468"/>
      <c r="AY46" s="468"/>
      <c r="AZ46" s="468"/>
      <c r="BA46" s="468"/>
      <c r="BB46" s="468"/>
      <c r="BC46" s="468"/>
      <c r="BD46" s="468"/>
      <c r="BE46" s="468"/>
      <c r="BF46" s="468"/>
      <c r="BG46" s="468"/>
      <c r="BH46" s="468"/>
      <c r="BI46" s="468"/>
      <c r="BJ46" s="468"/>
      <c r="BK46" s="468"/>
      <c r="BL46" s="468"/>
      <c r="BM46" s="468"/>
      <c r="BN46" s="468"/>
      <c r="BO46" s="468"/>
      <c r="BP46" s="468"/>
      <c r="BQ46" s="468"/>
      <c r="BR46" s="468"/>
      <c r="BS46" s="468"/>
      <c r="BT46" s="468"/>
      <c r="BU46" s="468"/>
      <c r="BV46" s="468"/>
      <c r="BW46" s="468"/>
      <c r="BX46" s="468"/>
      <c r="BY46" s="468"/>
      <c r="BZ46" s="468"/>
      <c r="CA46" s="468"/>
      <c r="CB46" s="468"/>
      <c r="CC46" s="468"/>
      <c r="CD46" s="468"/>
      <c r="CE46" s="468"/>
      <c r="CF46" s="468"/>
      <c r="CG46" s="468"/>
      <c r="CH46" s="468"/>
      <c r="CI46" s="468"/>
      <c r="CJ46" s="468"/>
      <c r="CK46" s="468"/>
      <c r="CL46" s="468"/>
      <c r="CM46" s="468"/>
      <c r="CN46" s="468"/>
      <c r="CO46" s="468"/>
      <c r="CP46" s="468"/>
      <c r="CQ46" s="468"/>
      <c r="CR46" s="468"/>
      <c r="CS46" s="468"/>
      <c r="CT46" s="468"/>
      <c r="CU46" s="468"/>
      <c r="CV46" s="468"/>
      <c r="CW46" s="468"/>
      <c r="CX46" s="468"/>
      <c r="CY46" s="468"/>
      <c r="CZ46" s="468"/>
      <c r="DA46" s="468"/>
      <c r="DB46" s="468"/>
      <c r="DC46" s="468"/>
      <c r="DD46" s="468"/>
      <c r="DE46" s="468"/>
      <c r="DF46" s="468"/>
      <c r="DG46" s="468"/>
      <c r="DH46" s="468"/>
      <c r="DI46" s="468"/>
      <c r="DJ46" s="468"/>
      <c r="DK46" s="468"/>
      <c r="DL46" s="468"/>
      <c r="DM46" s="468"/>
      <c r="DN46" s="468"/>
      <c r="DO46" s="468"/>
      <c r="DP46" s="468"/>
      <c r="DQ46" s="468"/>
      <c r="DR46" s="468"/>
      <c r="DS46" s="468"/>
      <c r="DT46" s="468"/>
      <c r="DU46" s="468"/>
      <c r="DV46" s="468"/>
      <c r="DW46" s="468"/>
      <c r="DX46" s="468"/>
      <c r="DY46" s="468"/>
      <c r="DZ46" s="468"/>
      <c r="EA46" s="468"/>
      <c r="EB46" s="468"/>
      <c r="EC46" s="468"/>
      <c r="ED46" s="468"/>
      <c r="EE46" s="468"/>
      <c r="EF46" s="468"/>
      <c r="EG46" s="468"/>
      <c r="EH46" s="468"/>
      <c r="EI46" s="468"/>
      <c r="EJ46" s="468"/>
      <c r="EK46" s="468"/>
      <c r="EL46" s="468"/>
      <c r="EM46" s="468"/>
      <c r="EN46" s="468"/>
      <c r="EO46" s="468"/>
      <c r="EP46" s="468"/>
      <c r="EQ46" s="468"/>
      <c r="ER46" s="468"/>
      <c r="ES46" s="468"/>
      <c r="ET46" s="468"/>
      <c r="EU46" s="468"/>
      <c r="EV46" s="468"/>
      <c r="EW46" s="468"/>
      <c r="EX46" s="468"/>
      <c r="EY46" s="468"/>
      <c r="EZ46" s="468"/>
      <c r="FA46" s="468"/>
      <c r="FB46" s="468"/>
      <c r="FC46" s="468"/>
      <c r="FD46" s="468"/>
      <c r="FE46" s="468"/>
      <c r="FF46" s="468"/>
      <c r="FG46" s="468"/>
      <c r="FH46" s="468"/>
      <c r="FI46" s="468"/>
      <c r="FJ46" s="468"/>
      <c r="FK46" s="468"/>
      <c r="FL46" s="468"/>
      <c r="FM46" s="468"/>
      <c r="FN46" s="468"/>
      <c r="FO46" s="468"/>
      <c r="FP46" s="468"/>
      <c r="FQ46" s="468"/>
      <c r="FR46" s="468"/>
      <c r="FS46" s="468"/>
      <c r="FT46" s="468"/>
      <c r="FU46" s="468"/>
      <c r="FV46" s="468"/>
      <c r="FW46" s="468"/>
      <c r="FX46" s="468"/>
      <c r="FY46" s="468"/>
      <c r="FZ46" s="468"/>
      <c r="GA46" s="468"/>
      <c r="GB46" s="468"/>
      <c r="GC46" s="468"/>
      <c r="GD46" s="468"/>
      <c r="GE46" s="468"/>
      <c r="GF46" s="468"/>
      <c r="GG46" s="468"/>
      <c r="GH46" s="468"/>
      <c r="GI46" s="468"/>
      <c r="GJ46" s="468"/>
      <c r="GK46" s="468"/>
      <c r="GL46" s="468"/>
      <c r="GM46" s="468"/>
      <c r="GN46" s="468"/>
      <c r="GO46" s="468"/>
      <c r="GP46" s="468"/>
      <c r="GQ46" s="468"/>
      <c r="GR46" s="468"/>
      <c r="GS46" s="468"/>
      <c r="GT46" s="468"/>
      <c r="GU46" s="468"/>
      <c r="GV46" s="468"/>
      <c r="GW46" s="468"/>
      <c r="GX46" s="468"/>
      <c r="GY46" s="468"/>
      <c r="GZ46" s="468"/>
      <c r="HA46" s="468"/>
      <c r="HB46" s="468"/>
      <c r="HC46" s="468"/>
      <c r="HD46" s="468"/>
      <c r="HE46" s="468"/>
      <c r="HF46" s="468"/>
      <c r="HG46" s="468"/>
      <c r="HH46" s="468"/>
      <c r="HI46" s="468"/>
      <c r="HJ46" s="468"/>
      <c r="HK46" s="468"/>
      <c r="HL46" s="468"/>
      <c r="HM46" s="468"/>
      <c r="HN46" s="468"/>
      <c r="HO46" s="468"/>
      <c r="HP46" s="468"/>
      <c r="HQ46" s="468"/>
      <c r="HR46" s="468"/>
      <c r="HS46" s="468"/>
      <c r="HT46" s="468"/>
      <c r="HU46" s="468"/>
      <c r="HV46" s="468"/>
      <c r="HW46" s="468"/>
      <c r="HX46" s="468"/>
      <c r="HY46" s="468"/>
      <c r="HZ46" s="468"/>
      <c r="IA46" s="468"/>
      <c r="IB46" s="468"/>
      <c r="IC46" s="468"/>
      <c r="ID46" s="468"/>
      <c r="IE46" s="468"/>
      <c r="IF46" s="468"/>
      <c r="IG46" s="468"/>
      <c r="IH46" s="468"/>
      <c r="II46" s="468"/>
      <c r="IJ46" s="468"/>
      <c r="IK46" s="468"/>
      <c r="IL46" s="468"/>
      <c r="IM46" s="468"/>
      <c r="IN46" s="468"/>
      <c r="IO46" s="468"/>
      <c r="IP46" s="468"/>
      <c r="IQ46" s="468"/>
      <c r="IR46" s="468"/>
      <c r="IS46" s="468"/>
      <c r="IT46" s="468"/>
      <c r="IU46" s="468"/>
      <c r="IV46" s="468"/>
    </row>
    <row r="47" spans="1:256">
      <c r="A47" s="385"/>
      <c r="B47" s="385"/>
      <c r="C47" s="385"/>
      <c r="M47" s="385"/>
      <c r="N47" s="735"/>
      <c r="O47" s="735"/>
      <c r="P47" s="468"/>
      <c r="Q47" s="468"/>
      <c r="R47" s="468"/>
      <c r="S47" s="468"/>
      <c r="T47" s="468"/>
      <c r="U47" s="468"/>
      <c r="V47" s="468"/>
      <c r="W47" s="468"/>
      <c r="X47" s="468"/>
      <c r="Y47" s="468"/>
      <c r="Z47" s="468"/>
      <c r="AA47" s="468"/>
      <c r="AB47" s="468"/>
      <c r="AC47" s="468"/>
      <c r="AD47" s="468"/>
      <c r="AE47" s="468"/>
      <c r="AF47" s="468"/>
      <c r="AG47" s="468"/>
      <c r="AH47" s="468"/>
      <c r="AI47" s="468"/>
      <c r="AJ47" s="468"/>
      <c r="AK47" s="468"/>
      <c r="AL47" s="468"/>
      <c r="AM47" s="468"/>
      <c r="AN47" s="468"/>
      <c r="AO47" s="468"/>
      <c r="AP47" s="468"/>
      <c r="AQ47" s="468"/>
      <c r="AR47" s="468"/>
      <c r="AS47" s="468"/>
      <c r="AT47" s="468"/>
      <c r="AU47" s="468"/>
      <c r="AV47" s="468"/>
      <c r="AW47" s="468"/>
      <c r="AX47" s="468"/>
      <c r="AY47" s="468"/>
      <c r="AZ47" s="468"/>
      <c r="BA47" s="468"/>
      <c r="BB47" s="468"/>
      <c r="BC47" s="468"/>
      <c r="BD47" s="468"/>
      <c r="BE47" s="468"/>
      <c r="BF47" s="468"/>
      <c r="BG47" s="468"/>
      <c r="BH47" s="468"/>
      <c r="BI47" s="468"/>
      <c r="BJ47" s="468"/>
      <c r="BK47" s="468"/>
      <c r="BL47" s="468"/>
      <c r="BM47" s="468"/>
      <c r="BN47" s="468"/>
      <c r="BO47" s="468"/>
      <c r="BP47" s="468"/>
      <c r="BQ47" s="468"/>
      <c r="BR47" s="468"/>
      <c r="BS47" s="468"/>
      <c r="BT47" s="468"/>
      <c r="BU47" s="468"/>
      <c r="BV47" s="468"/>
      <c r="BW47" s="468"/>
      <c r="BX47" s="468"/>
      <c r="BY47" s="468"/>
      <c r="BZ47" s="468"/>
      <c r="CA47" s="468"/>
      <c r="CB47" s="468"/>
      <c r="CC47" s="468"/>
      <c r="CD47" s="468"/>
      <c r="CE47" s="468"/>
      <c r="CF47" s="468"/>
      <c r="CG47" s="468"/>
      <c r="CH47" s="468"/>
      <c r="CI47" s="468"/>
      <c r="CJ47" s="468"/>
      <c r="CK47" s="468"/>
      <c r="CL47" s="468"/>
      <c r="CM47" s="468"/>
      <c r="CN47" s="468"/>
      <c r="CO47" s="468"/>
      <c r="CP47" s="468"/>
      <c r="CQ47" s="468"/>
      <c r="CR47" s="468"/>
      <c r="CS47" s="468"/>
      <c r="CT47" s="468"/>
      <c r="CU47" s="468"/>
      <c r="CV47" s="468"/>
      <c r="CW47" s="468"/>
      <c r="CX47" s="468"/>
      <c r="CY47" s="468"/>
      <c r="CZ47" s="468"/>
      <c r="DA47" s="468"/>
      <c r="DB47" s="468"/>
      <c r="DC47" s="468"/>
      <c r="DD47" s="468"/>
      <c r="DE47" s="468"/>
      <c r="DF47" s="468"/>
      <c r="DG47" s="468"/>
      <c r="DH47" s="468"/>
      <c r="DI47" s="468"/>
      <c r="DJ47" s="468"/>
      <c r="DK47" s="468"/>
      <c r="DL47" s="468"/>
      <c r="DM47" s="468"/>
      <c r="DN47" s="468"/>
      <c r="DO47" s="468"/>
      <c r="DP47" s="468"/>
      <c r="DQ47" s="468"/>
      <c r="DR47" s="468"/>
      <c r="DS47" s="468"/>
      <c r="DT47" s="468"/>
      <c r="DU47" s="468"/>
      <c r="DV47" s="468"/>
      <c r="DW47" s="468"/>
      <c r="DX47" s="468"/>
      <c r="DY47" s="468"/>
      <c r="DZ47" s="468"/>
      <c r="EA47" s="468"/>
      <c r="EB47" s="468"/>
      <c r="EC47" s="468"/>
      <c r="ED47" s="468"/>
      <c r="EE47" s="468"/>
      <c r="EF47" s="468"/>
      <c r="EG47" s="468"/>
      <c r="EH47" s="468"/>
      <c r="EI47" s="468"/>
      <c r="EJ47" s="468"/>
      <c r="EK47" s="468"/>
      <c r="EL47" s="468"/>
      <c r="EM47" s="468"/>
      <c r="EN47" s="468"/>
      <c r="EO47" s="468"/>
      <c r="EP47" s="468"/>
      <c r="EQ47" s="468"/>
      <c r="ER47" s="468"/>
      <c r="ES47" s="468"/>
      <c r="ET47" s="468"/>
      <c r="EU47" s="468"/>
      <c r="EV47" s="468"/>
      <c r="EW47" s="468"/>
      <c r="EX47" s="468"/>
      <c r="EY47" s="468"/>
      <c r="EZ47" s="468"/>
      <c r="FA47" s="468"/>
      <c r="FB47" s="468"/>
      <c r="FC47" s="468"/>
      <c r="FD47" s="468"/>
      <c r="FE47" s="468"/>
      <c r="FF47" s="468"/>
      <c r="FG47" s="468"/>
      <c r="FH47" s="468"/>
      <c r="FI47" s="468"/>
      <c r="FJ47" s="468"/>
      <c r="FK47" s="468"/>
      <c r="FL47" s="468"/>
      <c r="FM47" s="468"/>
      <c r="FN47" s="468"/>
      <c r="FO47" s="468"/>
      <c r="FP47" s="468"/>
      <c r="FQ47" s="468"/>
      <c r="FR47" s="468"/>
      <c r="FS47" s="468"/>
      <c r="FT47" s="468"/>
      <c r="FU47" s="468"/>
      <c r="FV47" s="468"/>
      <c r="FW47" s="468"/>
      <c r="FX47" s="468"/>
      <c r="FY47" s="468"/>
      <c r="FZ47" s="468"/>
      <c r="GA47" s="468"/>
      <c r="GB47" s="468"/>
      <c r="GC47" s="468"/>
      <c r="GD47" s="468"/>
      <c r="GE47" s="468"/>
      <c r="GF47" s="468"/>
      <c r="GG47" s="468"/>
      <c r="GH47" s="468"/>
      <c r="GI47" s="468"/>
      <c r="GJ47" s="468"/>
      <c r="GK47" s="468"/>
      <c r="GL47" s="468"/>
      <c r="GM47" s="468"/>
      <c r="GN47" s="468"/>
      <c r="GO47" s="468"/>
      <c r="GP47" s="468"/>
      <c r="GQ47" s="468"/>
      <c r="GR47" s="468"/>
      <c r="GS47" s="468"/>
      <c r="GT47" s="468"/>
      <c r="GU47" s="468"/>
      <c r="GV47" s="468"/>
      <c r="GW47" s="468"/>
      <c r="GX47" s="468"/>
      <c r="GY47" s="468"/>
      <c r="GZ47" s="468"/>
      <c r="HA47" s="468"/>
      <c r="HB47" s="468"/>
      <c r="HC47" s="468"/>
      <c r="HD47" s="468"/>
      <c r="HE47" s="468"/>
      <c r="HF47" s="468"/>
      <c r="HG47" s="468"/>
      <c r="HH47" s="468"/>
      <c r="HI47" s="468"/>
      <c r="HJ47" s="468"/>
      <c r="HK47" s="468"/>
      <c r="HL47" s="468"/>
      <c r="HM47" s="468"/>
      <c r="HN47" s="468"/>
      <c r="HO47" s="468"/>
      <c r="HP47" s="468"/>
      <c r="HQ47" s="468"/>
      <c r="HR47" s="468"/>
      <c r="HS47" s="468"/>
      <c r="HT47" s="468"/>
      <c r="HU47" s="468"/>
      <c r="HV47" s="468"/>
      <c r="HW47" s="468"/>
      <c r="HX47" s="468"/>
      <c r="HY47" s="468"/>
      <c r="HZ47" s="468"/>
      <c r="IA47" s="468"/>
      <c r="IB47" s="468"/>
      <c r="IC47" s="468"/>
      <c r="ID47" s="468"/>
      <c r="IE47" s="468"/>
      <c r="IF47" s="468"/>
      <c r="IG47" s="468"/>
      <c r="IH47" s="468"/>
      <c r="II47" s="468"/>
      <c r="IJ47" s="468"/>
      <c r="IK47" s="468"/>
      <c r="IL47" s="468"/>
      <c r="IM47" s="468"/>
      <c r="IN47" s="468"/>
      <c r="IO47" s="468"/>
      <c r="IP47" s="468"/>
      <c r="IQ47" s="468"/>
      <c r="IR47" s="468"/>
      <c r="IS47" s="468"/>
      <c r="IT47" s="468"/>
      <c r="IU47" s="468"/>
      <c r="IV47" s="468"/>
    </row>
    <row r="48" spans="1:256">
      <c r="A48" s="385"/>
      <c r="B48" s="385"/>
      <c r="C48" s="385"/>
      <c r="M48" s="385"/>
      <c r="N48" s="735"/>
      <c r="O48" s="735"/>
      <c r="P48" s="468"/>
      <c r="Q48" s="468"/>
      <c r="R48" s="468"/>
      <c r="S48" s="468"/>
      <c r="T48" s="468"/>
      <c r="U48" s="468"/>
      <c r="V48" s="468"/>
      <c r="W48" s="468"/>
      <c r="X48" s="468"/>
      <c r="Y48" s="468"/>
      <c r="Z48" s="468"/>
      <c r="AA48" s="468"/>
      <c r="AB48" s="468"/>
      <c r="AC48" s="468"/>
      <c r="AD48" s="468"/>
      <c r="AE48" s="468"/>
      <c r="AF48" s="468"/>
      <c r="AG48" s="468"/>
      <c r="AH48" s="468"/>
      <c r="AI48" s="468"/>
      <c r="AJ48" s="468"/>
      <c r="AK48" s="468"/>
      <c r="AL48" s="468"/>
      <c r="AM48" s="468"/>
      <c r="AN48" s="468"/>
      <c r="AO48" s="468"/>
      <c r="AP48" s="468"/>
      <c r="AQ48" s="468"/>
      <c r="AR48" s="468"/>
      <c r="AS48" s="468"/>
      <c r="AT48" s="468"/>
      <c r="AU48" s="468"/>
      <c r="AV48" s="468"/>
      <c r="AW48" s="468"/>
      <c r="AX48" s="468"/>
      <c r="AY48" s="468"/>
      <c r="AZ48" s="468"/>
      <c r="BA48" s="468"/>
      <c r="BB48" s="468"/>
      <c r="BC48" s="468"/>
      <c r="BD48" s="468"/>
      <c r="BE48" s="468"/>
      <c r="BF48" s="468"/>
      <c r="BG48" s="468"/>
      <c r="BH48" s="468"/>
      <c r="BI48" s="468"/>
      <c r="BJ48" s="468"/>
      <c r="BK48" s="468"/>
      <c r="BL48" s="468"/>
      <c r="BM48" s="468"/>
      <c r="BN48" s="468"/>
      <c r="BO48" s="468"/>
      <c r="BP48" s="468"/>
      <c r="BQ48" s="468"/>
      <c r="BR48" s="468"/>
      <c r="BS48" s="468"/>
      <c r="BT48" s="468"/>
      <c r="BU48" s="468"/>
      <c r="BV48" s="468"/>
      <c r="BW48" s="468"/>
      <c r="BX48" s="468"/>
      <c r="BY48" s="468"/>
      <c r="BZ48" s="468"/>
      <c r="CA48" s="468"/>
      <c r="CB48" s="468"/>
      <c r="CC48" s="468"/>
      <c r="CD48" s="468"/>
      <c r="CE48" s="468"/>
      <c r="CF48" s="468"/>
      <c r="CG48" s="468"/>
      <c r="CH48" s="468"/>
      <c r="CI48" s="468"/>
      <c r="CJ48" s="468"/>
      <c r="CK48" s="468"/>
      <c r="CL48" s="468"/>
      <c r="CM48" s="468"/>
      <c r="CN48" s="468"/>
      <c r="CO48" s="468"/>
      <c r="CP48" s="468"/>
      <c r="CQ48" s="468"/>
      <c r="CR48" s="468"/>
      <c r="CS48" s="468"/>
      <c r="CT48" s="468"/>
      <c r="CU48" s="468"/>
      <c r="CV48" s="468"/>
      <c r="CW48" s="468"/>
      <c r="CX48" s="468"/>
      <c r="CY48" s="468"/>
      <c r="CZ48" s="468"/>
      <c r="DA48" s="468"/>
      <c r="DB48" s="468"/>
      <c r="DC48" s="468"/>
      <c r="DD48" s="468"/>
      <c r="DE48" s="468"/>
      <c r="DF48" s="468"/>
      <c r="DG48" s="468"/>
      <c r="DH48" s="468"/>
      <c r="DI48" s="468"/>
      <c r="DJ48" s="468"/>
      <c r="DK48" s="468"/>
      <c r="DL48" s="468"/>
      <c r="DM48" s="468"/>
      <c r="DN48" s="468"/>
      <c r="DO48" s="468"/>
      <c r="DP48" s="468"/>
      <c r="DQ48" s="468"/>
      <c r="DR48" s="468"/>
      <c r="DS48" s="468"/>
      <c r="DT48" s="468"/>
      <c r="DU48" s="468"/>
      <c r="DV48" s="468"/>
      <c r="DW48" s="468"/>
      <c r="DX48" s="468"/>
      <c r="DY48" s="468"/>
      <c r="DZ48" s="468"/>
      <c r="EA48" s="468"/>
      <c r="EB48" s="468"/>
      <c r="EC48" s="468"/>
      <c r="ED48" s="468"/>
      <c r="EE48" s="468"/>
      <c r="EF48" s="468"/>
      <c r="EG48" s="468"/>
      <c r="EH48" s="468"/>
      <c r="EI48" s="468"/>
      <c r="EJ48" s="468"/>
      <c r="EK48" s="468"/>
      <c r="EL48" s="468"/>
      <c r="EM48" s="468"/>
      <c r="EN48" s="468"/>
      <c r="EO48" s="468"/>
      <c r="EP48" s="468"/>
      <c r="EQ48" s="468"/>
      <c r="ER48" s="468"/>
      <c r="ES48" s="468"/>
      <c r="ET48" s="468"/>
      <c r="EU48" s="468"/>
      <c r="EV48" s="468"/>
      <c r="EW48" s="468"/>
      <c r="EX48" s="468"/>
      <c r="EY48" s="468"/>
      <c r="EZ48" s="468"/>
      <c r="FA48" s="468"/>
      <c r="FB48" s="468"/>
      <c r="FC48" s="468"/>
      <c r="FD48" s="468"/>
      <c r="FE48" s="468"/>
      <c r="FF48" s="468"/>
      <c r="FG48" s="468"/>
      <c r="FH48" s="468"/>
      <c r="FI48" s="468"/>
      <c r="FJ48" s="468"/>
      <c r="FK48" s="468"/>
      <c r="FL48" s="468"/>
      <c r="FM48" s="468"/>
      <c r="FN48" s="468"/>
      <c r="FO48" s="468"/>
      <c r="FP48" s="468"/>
      <c r="FQ48" s="468"/>
      <c r="FR48" s="468"/>
      <c r="FS48" s="468"/>
      <c r="FT48" s="468"/>
      <c r="FU48" s="468"/>
      <c r="FV48" s="468"/>
      <c r="FW48" s="468"/>
      <c r="FX48" s="468"/>
      <c r="FY48" s="468"/>
      <c r="FZ48" s="468"/>
      <c r="GA48" s="468"/>
      <c r="GB48" s="468"/>
      <c r="GC48" s="468"/>
      <c r="GD48" s="468"/>
      <c r="GE48" s="468"/>
      <c r="GF48" s="468"/>
      <c r="GG48" s="468"/>
      <c r="GH48" s="468"/>
      <c r="GI48" s="468"/>
      <c r="GJ48" s="468"/>
      <c r="GK48" s="468"/>
      <c r="GL48" s="468"/>
      <c r="GM48" s="468"/>
      <c r="GN48" s="468"/>
      <c r="GO48" s="468"/>
      <c r="GP48" s="468"/>
      <c r="GQ48" s="468"/>
      <c r="GR48" s="468"/>
      <c r="GS48" s="468"/>
      <c r="GT48" s="468"/>
      <c r="GU48" s="468"/>
      <c r="GV48" s="468"/>
      <c r="GW48" s="468"/>
      <c r="GX48" s="468"/>
      <c r="GY48" s="468"/>
      <c r="GZ48" s="468"/>
      <c r="HA48" s="468"/>
      <c r="HB48" s="468"/>
      <c r="HC48" s="468"/>
      <c r="HD48" s="468"/>
      <c r="HE48" s="468"/>
      <c r="HF48" s="468"/>
      <c r="HG48" s="468"/>
      <c r="HH48" s="468"/>
      <c r="HI48" s="468"/>
      <c r="HJ48" s="468"/>
      <c r="HK48" s="468"/>
      <c r="HL48" s="468"/>
      <c r="HM48" s="468"/>
      <c r="HN48" s="468"/>
      <c r="HO48" s="468"/>
      <c r="HP48" s="468"/>
      <c r="HQ48" s="468"/>
      <c r="HR48" s="468"/>
      <c r="HS48" s="468"/>
      <c r="HT48" s="468"/>
      <c r="HU48" s="468"/>
      <c r="HV48" s="468"/>
      <c r="HW48" s="468"/>
      <c r="HX48" s="468"/>
      <c r="HY48" s="468"/>
      <c r="HZ48" s="468"/>
      <c r="IA48" s="468"/>
      <c r="IB48" s="468"/>
      <c r="IC48" s="468"/>
      <c r="ID48" s="468"/>
      <c r="IE48" s="468"/>
      <c r="IF48" s="468"/>
      <c r="IG48" s="468"/>
      <c r="IH48" s="468"/>
      <c r="II48" s="468"/>
      <c r="IJ48" s="468"/>
      <c r="IK48" s="468"/>
      <c r="IL48" s="468"/>
      <c r="IM48" s="468"/>
      <c r="IN48" s="468"/>
      <c r="IO48" s="468"/>
      <c r="IP48" s="468"/>
      <c r="IQ48" s="468"/>
      <c r="IR48" s="468"/>
      <c r="IS48" s="468"/>
      <c r="IT48" s="468"/>
      <c r="IU48" s="468"/>
      <c r="IV48" s="468"/>
    </row>
    <row r="49" spans="1:256">
      <c r="A49" s="385"/>
      <c r="B49" s="385"/>
      <c r="C49" s="385"/>
      <c r="M49" s="385"/>
      <c r="N49" s="735"/>
      <c r="O49" s="735"/>
      <c r="P49" s="468"/>
      <c r="Q49" s="468"/>
      <c r="R49" s="468"/>
      <c r="S49" s="468"/>
      <c r="T49" s="468"/>
      <c r="U49" s="468"/>
      <c r="V49" s="468"/>
      <c r="W49" s="468"/>
      <c r="X49" s="468"/>
      <c r="Y49" s="468"/>
      <c r="Z49" s="468"/>
      <c r="AA49" s="468"/>
      <c r="AB49" s="468"/>
      <c r="AC49" s="468"/>
      <c r="AD49" s="468"/>
      <c r="AE49" s="468"/>
      <c r="AF49" s="468"/>
      <c r="AG49" s="468"/>
      <c r="AH49" s="468"/>
      <c r="AI49" s="468"/>
      <c r="AJ49" s="468"/>
      <c r="AK49" s="468"/>
      <c r="AL49" s="468"/>
      <c r="AM49" s="468"/>
      <c r="AN49" s="468"/>
      <c r="AO49" s="468"/>
      <c r="AP49" s="468"/>
      <c r="AQ49" s="468"/>
      <c r="AR49" s="468"/>
      <c r="AS49" s="468"/>
      <c r="AT49" s="468"/>
      <c r="AU49" s="468"/>
      <c r="AV49" s="468"/>
      <c r="AW49" s="468"/>
      <c r="AX49" s="468"/>
      <c r="AY49" s="468"/>
      <c r="AZ49" s="468"/>
      <c r="BA49" s="468"/>
      <c r="BB49" s="468"/>
      <c r="BC49" s="468"/>
      <c r="BD49" s="468"/>
      <c r="BE49" s="468"/>
      <c r="BF49" s="468"/>
      <c r="BG49" s="468"/>
      <c r="BH49" s="468"/>
      <c r="BI49" s="468"/>
      <c r="BJ49" s="468"/>
      <c r="BK49" s="468"/>
      <c r="BL49" s="468"/>
      <c r="BM49" s="468"/>
      <c r="BN49" s="468"/>
      <c r="BO49" s="468"/>
      <c r="BP49" s="468"/>
      <c r="BQ49" s="468"/>
      <c r="BR49" s="468"/>
      <c r="BS49" s="468"/>
      <c r="BT49" s="468"/>
      <c r="BU49" s="468"/>
      <c r="BV49" s="468"/>
      <c r="BW49" s="468"/>
      <c r="BX49" s="468"/>
      <c r="BY49" s="468"/>
      <c r="BZ49" s="468"/>
      <c r="CA49" s="468"/>
      <c r="CB49" s="468"/>
      <c r="CC49" s="468"/>
      <c r="CD49" s="468"/>
      <c r="CE49" s="468"/>
      <c r="CF49" s="468"/>
      <c r="CG49" s="468"/>
      <c r="CH49" s="468"/>
      <c r="CI49" s="468"/>
      <c r="CJ49" s="468"/>
      <c r="CK49" s="468"/>
      <c r="CL49" s="468"/>
      <c r="CM49" s="468"/>
      <c r="CN49" s="468"/>
      <c r="CO49" s="468"/>
      <c r="CP49" s="468"/>
      <c r="CQ49" s="468"/>
      <c r="CR49" s="468"/>
      <c r="CS49" s="468"/>
      <c r="CT49" s="468"/>
      <c r="CU49" s="468"/>
      <c r="CV49" s="468"/>
      <c r="CW49" s="468"/>
      <c r="CX49" s="468"/>
      <c r="CY49" s="468"/>
      <c r="CZ49" s="468"/>
      <c r="DA49" s="468"/>
      <c r="DB49" s="468"/>
      <c r="DC49" s="468"/>
      <c r="DD49" s="468"/>
      <c r="DE49" s="468"/>
      <c r="DF49" s="468"/>
      <c r="DG49" s="468"/>
      <c r="DH49" s="468"/>
      <c r="DI49" s="468"/>
      <c r="DJ49" s="468"/>
      <c r="DK49" s="468"/>
      <c r="DL49" s="468"/>
      <c r="DM49" s="468"/>
      <c r="DN49" s="468"/>
      <c r="DO49" s="468"/>
      <c r="DP49" s="468"/>
      <c r="DQ49" s="468"/>
      <c r="DR49" s="468"/>
      <c r="DS49" s="468"/>
      <c r="DT49" s="468"/>
      <c r="DU49" s="468"/>
      <c r="DV49" s="468"/>
      <c r="DW49" s="468"/>
      <c r="DX49" s="468"/>
      <c r="DY49" s="468"/>
      <c r="DZ49" s="468"/>
      <c r="EA49" s="468"/>
      <c r="EB49" s="468"/>
      <c r="EC49" s="468"/>
      <c r="ED49" s="468"/>
      <c r="EE49" s="468"/>
      <c r="EF49" s="468"/>
      <c r="EG49" s="468"/>
      <c r="EH49" s="468"/>
      <c r="EI49" s="468"/>
      <c r="EJ49" s="468"/>
      <c r="EK49" s="468"/>
      <c r="EL49" s="468"/>
      <c r="EM49" s="468"/>
      <c r="EN49" s="468"/>
      <c r="EO49" s="468"/>
      <c r="EP49" s="468"/>
      <c r="EQ49" s="468"/>
      <c r="ER49" s="468"/>
      <c r="ES49" s="468"/>
      <c r="ET49" s="468"/>
      <c r="EU49" s="468"/>
      <c r="EV49" s="468"/>
      <c r="EW49" s="468"/>
      <c r="EX49" s="468"/>
      <c r="EY49" s="468"/>
      <c r="EZ49" s="468"/>
      <c r="FA49" s="468"/>
      <c r="FB49" s="468"/>
      <c r="FC49" s="468"/>
      <c r="FD49" s="468"/>
      <c r="FE49" s="468"/>
      <c r="FF49" s="468"/>
      <c r="FG49" s="468"/>
      <c r="FH49" s="468"/>
      <c r="FI49" s="468"/>
      <c r="FJ49" s="468"/>
      <c r="FK49" s="468"/>
      <c r="FL49" s="468"/>
      <c r="FM49" s="468"/>
      <c r="FN49" s="468"/>
      <c r="FO49" s="468"/>
      <c r="FP49" s="468"/>
      <c r="FQ49" s="468"/>
      <c r="FR49" s="468"/>
      <c r="FS49" s="468"/>
      <c r="FT49" s="468"/>
      <c r="FU49" s="468"/>
      <c r="FV49" s="468"/>
      <c r="FW49" s="468"/>
      <c r="FX49" s="468"/>
      <c r="FY49" s="468"/>
      <c r="FZ49" s="468"/>
      <c r="GA49" s="468"/>
      <c r="GB49" s="468"/>
      <c r="GC49" s="468"/>
      <c r="GD49" s="468"/>
      <c r="GE49" s="468"/>
      <c r="GF49" s="468"/>
      <c r="GG49" s="468"/>
      <c r="GH49" s="468"/>
      <c r="GI49" s="468"/>
      <c r="GJ49" s="468"/>
      <c r="GK49" s="468"/>
      <c r="GL49" s="468"/>
      <c r="GM49" s="468"/>
      <c r="GN49" s="468"/>
      <c r="GO49" s="468"/>
      <c r="GP49" s="468"/>
      <c r="GQ49" s="468"/>
      <c r="GR49" s="468"/>
      <c r="GS49" s="468"/>
      <c r="GT49" s="468"/>
      <c r="GU49" s="468"/>
      <c r="GV49" s="468"/>
      <c r="GW49" s="468"/>
      <c r="GX49" s="468"/>
      <c r="GY49" s="468"/>
      <c r="GZ49" s="468"/>
      <c r="HA49" s="468"/>
      <c r="HB49" s="468"/>
      <c r="HC49" s="468"/>
      <c r="HD49" s="468"/>
      <c r="HE49" s="468"/>
      <c r="HF49" s="468"/>
      <c r="HG49" s="468"/>
      <c r="HH49" s="468"/>
      <c r="HI49" s="468"/>
      <c r="HJ49" s="468"/>
      <c r="HK49" s="468"/>
      <c r="HL49" s="468"/>
      <c r="HM49" s="468"/>
      <c r="HN49" s="468"/>
      <c r="HO49" s="468"/>
      <c r="HP49" s="468"/>
      <c r="HQ49" s="468"/>
      <c r="HR49" s="468"/>
      <c r="HS49" s="468"/>
      <c r="HT49" s="468"/>
      <c r="HU49" s="468"/>
      <c r="HV49" s="468"/>
      <c r="HW49" s="468"/>
      <c r="HX49" s="468"/>
      <c r="HY49" s="468"/>
      <c r="HZ49" s="468"/>
      <c r="IA49" s="468"/>
      <c r="IB49" s="468"/>
      <c r="IC49" s="468"/>
      <c r="ID49" s="468"/>
      <c r="IE49" s="468"/>
      <c r="IF49" s="468"/>
      <c r="IG49" s="468"/>
      <c r="IH49" s="468"/>
      <c r="II49" s="468"/>
      <c r="IJ49" s="468"/>
      <c r="IK49" s="468"/>
      <c r="IL49" s="468"/>
      <c r="IM49" s="468"/>
      <c r="IN49" s="468"/>
      <c r="IO49" s="468"/>
      <c r="IP49" s="468"/>
      <c r="IQ49" s="468"/>
      <c r="IR49" s="468"/>
      <c r="IS49" s="468"/>
      <c r="IT49" s="468"/>
      <c r="IU49" s="468"/>
      <c r="IV49" s="468"/>
    </row>
    <row r="50" spans="1:256">
      <c r="A50" s="385"/>
      <c r="B50" s="385"/>
      <c r="C50" s="385"/>
      <c r="M50" s="385"/>
      <c r="N50" s="735"/>
      <c r="O50" s="735"/>
      <c r="P50" s="468"/>
      <c r="Q50" s="468"/>
      <c r="R50" s="468"/>
      <c r="S50" s="468"/>
      <c r="T50" s="468"/>
      <c r="U50" s="468"/>
      <c r="V50" s="468"/>
      <c r="W50" s="468"/>
      <c r="X50" s="468"/>
      <c r="Y50" s="468"/>
      <c r="Z50" s="468"/>
      <c r="AA50" s="468"/>
      <c r="AB50" s="468"/>
      <c r="AC50" s="468"/>
      <c r="AD50" s="468"/>
      <c r="AE50" s="468"/>
      <c r="AF50" s="468"/>
      <c r="AG50" s="468"/>
      <c r="AH50" s="468"/>
      <c r="AI50" s="468"/>
      <c r="AJ50" s="468"/>
      <c r="AK50" s="468"/>
      <c r="AL50" s="468"/>
      <c r="AM50" s="468"/>
      <c r="AN50" s="468"/>
      <c r="AO50" s="468"/>
      <c r="AP50" s="468"/>
      <c r="AQ50" s="468"/>
      <c r="AR50" s="468"/>
      <c r="AS50" s="468"/>
      <c r="AT50" s="468"/>
      <c r="AU50" s="468"/>
      <c r="AV50" s="468"/>
      <c r="AW50" s="468"/>
      <c r="AX50" s="468"/>
      <c r="AY50" s="468"/>
      <c r="AZ50" s="468"/>
      <c r="BA50" s="468"/>
      <c r="BB50" s="468"/>
      <c r="BC50" s="468"/>
      <c r="BD50" s="468"/>
      <c r="BE50" s="468"/>
      <c r="BF50" s="468"/>
      <c r="BG50" s="468"/>
      <c r="BH50" s="468"/>
      <c r="BI50" s="468"/>
      <c r="BJ50" s="468"/>
      <c r="BK50" s="468"/>
      <c r="BL50" s="468"/>
      <c r="BM50" s="468"/>
      <c r="BN50" s="468"/>
      <c r="BO50" s="468"/>
      <c r="BP50" s="468"/>
      <c r="BQ50" s="468"/>
      <c r="BR50" s="468"/>
      <c r="BS50" s="468"/>
      <c r="BT50" s="468"/>
      <c r="BU50" s="468"/>
      <c r="BV50" s="468"/>
      <c r="BW50" s="468"/>
      <c r="BX50" s="468"/>
      <c r="BY50" s="468"/>
      <c r="BZ50" s="468"/>
      <c r="CA50" s="468"/>
      <c r="CB50" s="468"/>
      <c r="CC50" s="468"/>
      <c r="CD50" s="468"/>
      <c r="CE50" s="468"/>
      <c r="CF50" s="468"/>
      <c r="CG50" s="468"/>
      <c r="CH50" s="468"/>
      <c r="CI50" s="468"/>
      <c r="CJ50" s="468"/>
      <c r="CK50" s="468"/>
      <c r="CL50" s="468"/>
      <c r="CM50" s="468"/>
      <c r="CN50" s="468"/>
      <c r="CO50" s="468"/>
      <c r="CP50" s="468"/>
      <c r="CQ50" s="468"/>
      <c r="CR50" s="468"/>
      <c r="CS50" s="468"/>
      <c r="CT50" s="468"/>
      <c r="CU50" s="468"/>
      <c r="CV50" s="468"/>
      <c r="CW50" s="468"/>
      <c r="CX50" s="468"/>
      <c r="CY50" s="468"/>
      <c r="CZ50" s="468"/>
      <c r="DA50" s="468"/>
      <c r="DB50" s="468"/>
      <c r="DC50" s="468"/>
      <c r="DD50" s="468"/>
      <c r="DE50" s="468"/>
      <c r="DF50" s="468"/>
      <c r="DG50" s="468"/>
      <c r="DH50" s="468"/>
      <c r="DI50" s="468"/>
      <c r="DJ50" s="468"/>
      <c r="DK50" s="468"/>
      <c r="DL50" s="468"/>
      <c r="DM50" s="468"/>
      <c r="DN50" s="468"/>
      <c r="DO50" s="468"/>
      <c r="DP50" s="468"/>
      <c r="DQ50" s="468"/>
      <c r="DR50" s="468"/>
      <c r="DS50" s="468"/>
      <c r="DT50" s="468"/>
      <c r="DU50" s="468"/>
      <c r="DV50" s="468"/>
      <c r="DW50" s="468"/>
      <c r="DX50" s="468"/>
      <c r="DY50" s="468"/>
      <c r="DZ50" s="468"/>
      <c r="EA50" s="468"/>
      <c r="EB50" s="468"/>
      <c r="EC50" s="468"/>
      <c r="ED50" s="468"/>
      <c r="EE50" s="468"/>
      <c r="EF50" s="468"/>
      <c r="EG50" s="468"/>
      <c r="EH50" s="468"/>
      <c r="EI50" s="468"/>
      <c r="EJ50" s="468"/>
      <c r="EK50" s="468"/>
      <c r="EL50" s="468"/>
      <c r="EM50" s="468"/>
      <c r="EN50" s="468"/>
      <c r="EO50" s="468"/>
      <c r="EP50" s="468"/>
      <c r="EQ50" s="468"/>
      <c r="ER50" s="468"/>
      <c r="ES50" s="468"/>
      <c r="ET50" s="468"/>
      <c r="EU50" s="468"/>
      <c r="EV50" s="468"/>
      <c r="EW50" s="468"/>
      <c r="EX50" s="468"/>
      <c r="EY50" s="468"/>
      <c r="EZ50" s="468"/>
      <c r="FA50" s="468"/>
      <c r="FB50" s="468"/>
      <c r="FC50" s="468"/>
      <c r="FD50" s="468"/>
      <c r="FE50" s="468"/>
      <c r="FF50" s="468"/>
      <c r="FG50" s="468"/>
      <c r="FH50" s="468"/>
      <c r="FI50" s="468"/>
      <c r="FJ50" s="468"/>
      <c r="FK50" s="468"/>
      <c r="FL50" s="468"/>
      <c r="FM50" s="468"/>
      <c r="FN50" s="468"/>
      <c r="FO50" s="468"/>
      <c r="FP50" s="468"/>
      <c r="FQ50" s="468"/>
      <c r="FR50" s="468"/>
      <c r="FS50" s="468"/>
      <c r="FT50" s="468"/>
      <c r="FU50" s="468"/>
      <c r="FV50" s="468"/>
      <c r="FW50" s="468"/>
      <c r="FX50" s="468"/>
      <c r="FY50" s="468"/>
      <c r="FZ50" s="468"/>
      <c r="GA50" s="468"/>
      <c r="GB50" s="468"/>
      <c r="GC50" s="468"/>
      <c r="GD50" s="468"/>
      <c r="GE50" s="468"/>
      <c r="GF50" s="468"/>
      <c r="GG50" s="468"/>
      <c r="GH50" s="468"/>
      <c r="GI50" s="468"/>
      <c r="GJ50" s="468"/>
      <c r="GK50" s="468"/>
      <c r="GL50" s="468"/>
      <c r="GM50" s="468"/>
      <c r="GN50" s="468"/>
      <c r="GO50" s="468"/>
      <c r="GP50" s="468"/>
      <c r="GQ50" s="468"/>
      <c r="GR50" s="468"/>
      <c r="GS50" s="468"/>
      <c r="GT50" s="468"/>
      <c r="GU50" s="468"/>
      <c r="GV50" s="468"/>
      <c r="GW50" s="468"/>
      <c r="GX50" s="468"/>
      <c r="GY50" s="468"/>
      <c r="GZ50" s="468"/>
      <c r="HA50" s="468"/>
      <c r="HB50" s="468"/>
      <c r="HC50" s="468"/>
      <c r="HD50" s="468"/>
      <c r="HE50" s="468"/>
      <c r="HF50" s="468"/>
      <c r="HG50" s="468"/>
      <c r="HH50" s="468"/>
      <c r="HI50" s="468"/>
      <c r="HJ50" s="468"/>
      <c r="HK50" s="468"/>
      <c r="HL50" s="468"/>
      <c r="HM50" s="468"/>
      <c r="HN50" s="468"/>
      <c r="HO50" s="468"/>
      <c r="HP50" s="468"/>
      <c r="HQ50" s="468"/>
      <c r="HR50" s="468"/>
      <c r="HS50" s="468"/>
      <c r="HT50" s="468"/>
      <c r="HU50" s="468"/>
      <c r="HV50" s="468"/>
      <c r="HW50" s="468"/>
      <c r="HX50" s="468"/>
      <c r="HY50" s="468"/>
      <c r="HZ50" s="468"/>
      <c r="IA50" s="468"/>
      <c r="IB50" s="468"/>
      <c r="IC50" s="468"/>
      <c r="ID50" s="468"/>
      <c r="IE50" s="468"/>
      <c r="IF50" s="468"/>
      <c r="IG50" s="468"/>
      <c r="IH50" s="468"/>
      <c r="II50" s="468"/>
      <c r="IJ50" s="468"/>
      <c r="IK50" s="468"/>
      <c r="IL50" s="468"/>
      <c r="IM50" s="468"/>
      <c r="IN50" s="468"/>
      <c r="IO50" s="468"/>
      <c r="IP50" s="468"/>
      <c r="IQ50" s="468"/>
      <c r="IR50" s="468"/>
      <c r="IS50" s="468"/>
      <c r="IT50" s="468"/>
      <c r="IU50" s="468"/>
      <c r="IV50" s="468"/>
    </row>
    <row r="51" spans="1:256">
      <c r="A51" s="385"/>
      <c r="B51" s="385"/>
      <c r="C51" s="385"/>
      <c r="M51" s="385"/>
      <c r="N51" s="735"/>
      <c r="O51" s="735"/>
      <c r="P51" s="468"/>
      <c r="Q51" s="468"/>
      <c r="R51" s="468"/>
      <c r="S51" s="468"/>
      <c r="T51" s="468"/>
      <c r="U51" s="468"/>
      <c r="V51" s="468"/>
      <c r="W51" s="468"/>
      <c r="X51" s="468"/>
      <c r="Y51" s="468"/>
      <c r="Z51" s="468"/>
      <c r="AA51" s="468"/>
      <c r="AB51" s="468"/>
      <c r="AC51" s="468"/>
      <c r="AD51" s="468"/>
      <c r="AE51" s="468"/>
      <c r="AF51" s="468"/>
      <c r="AG51" s="468"/>
      <c r="AH51" s="468"/>
      <c r="AI51" s="468"/>
      <c r="AJ51" s="468"/>
      <c r="AK51" s="468"/>
      <c r="AL51" s="468"/>
      <c r="AM51" s="468"/>
      <c r="AN51" s="468"/>
      <c r="AO51" s="468"/>
      <c r="AP51" s="468"/>
      <c r="AQ51" s="468"/>
      <c r="AR51" s="468"/>
      <c r="AS51" s="468"/>
      <c r="AT51" s="468"/>
      <c r="AU51" s="468"/>
      <c r="AV51" s="468"/>
      <c r="AW51" s="468"/>
      <c r="AX51" s="468"/>
      <c r="AY51" s="468"/>
      <c r="AZ51" s="468"/>
      <c r="BA51" s="468"/>
      <c r="BB51" s="468"/>
      <c r="BC51" s="468"/>
      <c r="BD51" s="468"/>
      <c r="BE51" s="468"/>
      <c r="BF51" s="468"/>
      <c r="BG51" s="468"/>
      <c r="BH51" s="468"/>
      <c r="BI51" s="468"/>
      <c r="BJ51" s="468"/>
      <c r="BK51" s="468"/>
      <c r="BL51" s="468"/>
      <c r="BM51" s="468"/>
      <c r="BN51" s="468"/>
      <c r="BO51" s="468"/>
      <c r="BP51" s="468"/>
      <c r="BQ51" s="468"/>
      <c r="BR51" s="468"/>
      <c r="BS51" s="468"/>
      <c r="BT51" s="468"/>
      <c r="BU51" s="468"/>
      <c r="BV51" s="468"/>
      <c r="BW51" s="468"/>
      <c r="BX51" s="468"/>
      <c r="BY51" s="468"/>
      <c r="BZ51" s="468"/>
      <c r="CA51" s="468"/>
      <c r="CB51" s="468"/>
      <c r="CC51" s="468"/>
      <c r="CD51" s="468"/>
      <c r="CE51" s="468"/>
      <c r="CF51" s="468"/>
      <c r="CG51" s="468"/>
      <c r="CH51" s="468"/>
      <c r="CI51" s="468"/>
      <c r="CJ51" s="468"/>
      <c r="CK51" s="468"/>
      <c r="CL51" s="468"/>
      <c r="CM51" s="468"/>
      <c r="CN51" s="468"/>
      <c r="CO51" s="468"/>
      <c r="CP51" s="468"/>
      <c r="CQ51" s="468"/>
      <c r="CR51" s="468"/>
      <c r="CS51" s="468"/>
      <c r="CT51" s="468"/>
      <c r="CU51" s="468"/>
      <c r="CV51" s="468"/>
      <c r="CW51" s="468"/>
      <c r="CX51" s="468"/>
      <c r="CY51" s="468"/>
      <c r="CZ51" s="468"/>
      <c r="DA51" s="468"/>
      <c r="DB51" s="468"/>
      <c r="DC51" s="468"/>
      <c r="DD51" s="468"/>
      <c r="DE51" s="468"/>
      <c r="DF51" s="468"/>
      <c r="DG51" s="468"/>
      <c r="DH51" s="468"/>
      <c r="DI51" s="468"/>
      <c r="DJ51" s="468"/>
      <c r="DK51" s="468"/>
      <c r="DL51" s="468"/>
      <c r="DM51" s="468"/>
      <c r="DN51" s="468"/>
      <c r="DO51" s="468"/>
      <c r="DP51" s="468"/>
      <c r="DQ51" s="468"/>
      <c r="DR51" s="468"/>
      <c r="DS51" s="468"/>
      <c r="DT51" s="468"/>
      <c r="DU51" s="468"/>
      <c r="DV51" s="468"/>
      <c r="DW51" s="468"/>
      <c r="DX51" s="468"/>
      <c r="DY51" s="468"/>
      <c r="DZ51" s="468"/>
      <c r="EA51" s="468"/>
      <c r="EB51" s="468"/>
      <c r="EC51" s="468"/>
      <c r="ED51" s="468"/>
      <c r="EE51" s="468"/>
      <c r="EF51" s="468"/>
      <c r="EG51" s="468"/>
      <c r="EH51" s="468"/>
      <c r="EI51" s="468"/>
      <c r="EJ51" s="468"/>
      <c r="EK51" s="468"/>
      <c r="EL51" s="468"/>
      <c r="EM51" s="468"/>
      <c r="EN51" s="468"/>
      <c r="EO51" s="468"/>
      <c r="EP51" s="468"/>
      <c r="EQ51" s="468"/>
      <c r="ER51" s="468"/>
      <c r="ES51" s="468"/>
      <c r="ET51" s="468"/>
      <c r="EU51" s="468"/>
      <c r="EV51" s="468"/>
      <c r="EW51" s="468"/>
      <c r="EX51" s="468"/>
      <c r="EY51" s="468"/>
      <c r="EZ51" s="468"/>
      <c r="FA51" s="468"/>
      <c r="FB51" s="468"/>
      <c r="FC51" s="468"/>
      <c r="FD51" s="468"/>
      <c r="FE51" s="468"/>
      <c r="FF51" s="468"/>
      <c r="FG51" s="468"/>
      <c r="FH51" s="468"/>
      <c r="FI51" s="468"/>
      <c r="FJ51" s="468"/>
      <c r="FK51" s="468"/>
      <c r="FL51" s="468"/>
      <c r="FM51" s="468"/>
      <c r="FN51" s="468"/>
      <c r="FO51" s="468"/>
      <c r="FP51" s="468"/>
      <c r="FQ51" s="468"/>
      <c r="FR51" s="468"/>
      <c r="FS51" s="468"/>
      <c r="FT51" s="468"/>
      <c r="FU51" s="468"/>
      <c r="FV51" s="468"/>
      <c r="FW51" s="468"/>
      <c r="FX51" s="468"/>
      <c r="FY51" s="468"/>
      <c r="FZ51" s="468"/>
      <c r="GA51" s="468"/>
      <c r="GB51" s="468"/>
      <c r="GC51" s="468"/>
      <c r="GD51" s="468"/>
      <c r="GE51" s="468"/>
      <c r="GF51" s="468"/>
      <c r="GG51" s="468"/>
      <c r="GH51" s="468"/>
      <c r="GI51" s="468"/>
      <c r="GJ51" s="468"/>
      <c r="GK51" s="468"/>
      <c r="GL51" s="468"/>
      <c r="GM51" s="468"/>
      <c r="GN51" s="468"/>
      <c r="GO51" s="468"/>
      <c r="GP51" s="468"/>
      <c r="GQ51" s="468"/>
      <c r="GR51" s="468"/>
      <c r="GS51" s="468"/>
      <c r="GT51" s="468"/>
      <c r="GU51" s="468"/>
      <c r="GV51" s="468"/>
      <c r="GW51" s="468"/>
      <c r="GX51" s="468"/>
      <c r="GY51" s="468"/>
      <c r="GZ51" s="468"/>
      <c r="HA51" s="468"/>
      <c r="HB51" s="468"/>
      <c r="HC51" s="468"/>
      <c r="HD51" s="468"/>
      <c r="HE51" s="468"/>
      <c r="HF51" s="468"/>
      <c r="HG51" s="468"/>
      <c r="HH51" s="468"/>
      <c r="HI51" s="468"/>
      <c r="HJ51" s="468"/>
      <c r="HK51" s="468"/>
      <c r="HL51" s="468"/>
      <c r="HM51" s="468"/>
      <c r="HN51" s="468"/>
      <c r="HO51" s="468"/>
      <c r="HP51" s="468"/>
      <c r="HQ51" s="468"/>
      <c r="HR51" s="468"/>
      <c r="HS51" s="468"/>
      <c r="HT51" s="468"/>
      <c r="HU51" s="468"/>
      <c r="HV51" s="468"/>
      <c r="HW51" s="468"/>
      <c r="HX51" s="468"/>
      <c r="HY51" s="468"/>
      <c r="HZ51" s="468"/>
      <c r="IA51" s="468"/>
      <c r="IB51" s="468"/>
      <c r="IC51" s="468"/>
      <c r="ID51" s="468"/>
      <c r="IE51" s="468"/>
      <c r="IF51" s="468"/>
      <c r="IG51" s="468"/>
      <c r="IH51" s="468"/>
      <c r="II51" s="468"/>
      <c r="IJ51" s="468"/>
      <c r="IK51" s="468"/>
      <c r="IL51" s="468"/>
      <c r="IM51" s="468"/>
      <c r="IN51" s="468"/>
      <c r="IO51" s="468"/>
      <c r="IP51" s="468"/>
      <c r="IQ51" s="468"/>
      <c r="IR51" s="468"/>
      <c r="IS51" s="468"/>
      <c r="IT51" s="468"/>
      <c r="IU51" s="468"/>
      <c r="IV51" s="468"/>
    </row>
    <row r="52" spans="1:256">
      <c r="A52" s="385"/>
      <c r="B52" s="385"/>
      <c r="C52" s="385"/>
      <c r="M52" s="385"/>
      <c r="N52" s="735"/>
      <c r="O52" s="735"/>
      <c r="P52" s="468"/>
      <c r="Q52" s="468"/>
      <c r="R52" s="468"/>
      <c r="S52" s="468"/>
      <c r="T52" s="468"/>
      <c r="U52" s="468"/>
      <c r="V52" s="468"/>
      <c r="W52" s="468"/>
      <c r="X52" s="468"/>
      <c r="Y52" s="468"/>
      <c r="Z52" s="468"/>
      <c r="AA52" s="468"/>
      <c r="AB52" s="468"/>
      <c r="AC52" s="468"/>
      <c r="AD52" s="468"/>
      <c r="AE52" s="468"/>
      <c r="AF52" s="468"/>
      <c r="AG52" s="468"/>
      <c r="AH52" s="468"/>
      <c r="AI52" s="468"/>
      <c r="AJ52" s="468"/>
      <c r="AK52" s="468"/>
      <c r="AL52" s="468"/>
      <c r="AM52" s="468"/>
      <c r="AN52" s="468"/>
      <c r="AO52" s="468"/>
      <c r="AP52" s="468"/>
      <c r="AQ52" s="468"/>
      <c r="AR52" s="468"/>
      <c r="AS52" s="468"/>
      <c r="AT52" s="468"/>
      <c r="AU52" s="468"/>
      <c r="AV52" s="468"/>
      <c r="AW52" s="468"/>
      <c r="AX52" s="468"/>
      <c r="AY52" s="468"/>
      <c r="AZ52" s="468"/>
      <c r="BA52" s="468"/>
      <c r="BB52" s="468"/>
      <c r="BC52" s="468"/>
      <c r="BD52" s="468"/>
      <c r="BE52" s="468"/>
      <c r="BF52" s="468"/>
      <c r="BG52" s="468"/>
      <c r="BH52" s="468"/>
      <c r="BI52" s="468"/>
      <c r="BJ52" s="468"/>
      <c r="BK52" s="468"/>
      <c r="BL52" s="468"/>
      <c r="BM52" s="468"/>
      <c r="BN52" s="468"/>
      <c r="BO52" s="468"/>
      <c r="BP52" s="468"/>
      <c r="BQ52" s="468"/>
      <c r="BR52" s="468"/>
      <c r="BS52" s="468"/>
      <c r="BT52" s="468"/>
      <c r="BU52" s="468"/>
      <c r="BV52" s="468"/>
      <c r="BW52" s="468"/>
      <c r="BX52" s="468"/>
      <c r="BY52" s="468"/>
      <c r="BZ52" s="468"/>
      <c r="CA52" s="468"/>
      <c r="CB52" s="468"/>
      <c r="CC52" s="468"/>
      <c r="CD52" s="468"/>
      <c r="CE52" s="468"/>
      <c r="CF52" s="468"/>
      <c r="CG52" s="468"/>
      <c r="CH52" s="468"/>
      <c r="CI52" s="468"/>
      <c r="CJ52" s="468"/>
      <c r="CK52" s="468"/>
      <c r="CL52" s="468"/>
      <c r="CM52" s="468"/>
      <c r="CN52" s="468"/>
      <c r="CO52" s="468"/>
      <c r="CP52" s="468"/>
      <c r="CQ52" s="468"/>
      <c r="CR52" s="468"/>
      <c r="CS52" s="468"/>
      <c r="CT52" s="468"/>
      <c r="CU52" s="468"/>
      <c r="CV52" s="468"/>
      <c r="CW52" s="468"/>
      <c r="CX52" s="468"/>
      <c r="CY52" s="468"/>
      <c r="CZ52" s="468"/>
      <c r="DA52" s="468"/>
      <c r="DB52" s="468"/>
      <c r="DC52" s="468"/>
      <c r="DD52" s="468"/>
      <c r="DE52" s="468"/>
      <c r="DF52" s="468"/>
      <c r="DG52" s="468"/>
      <c r="DH52" s="468"/>
      <c r="DI52" s="468"/>
      <c r="DJ52" s="468"/>
      <c r="DK52" s="468"/>
      <c r="DL52" s="468"/>
      <c r="DM52" s="468"/>
      <c r="DN52" s="468"/>
      <c r="DO52" s="468"/>
      <c r="DP52" s="468"/>
      <c r="DQ52" s="468"/>
      <c r="DR52" s="468"/>
      <c r="DS52" s="468"/>
      <c r="DT52" s="468"/>
      <c r="DU52" s="468"/>
      <c r="DV52" s="468"/>
      <c r="DW52" s="468"/>
      <c r="DX52" s="468"/>
      <c r="DY52" s="468"/>
      <c r="DZ52" s="468"/>
      <c r="EA52" s="468"/>
      <c r="EB52" s="468"/>
      <c r="EC52" s="468"/>
      <c r="ED52" s="468"/>
      <c r="EE52" s="468"/>
      <c r="EF52" s="468"/>
      <c r="EG52" s="468"/>
      <c r="EH52" s="468"/>
      <c r="EI52" s="468"/>
      <c r="EJ52" s="468"/>
      <c r="EK52" s="468"/>
      <c r="EL52" s="468"/>
      <c r="EM52" s="468"/>
      <c r="EN52" s="468"/>
      <c r="EO52" s="468"/>
      <c r="EP52" s="468"/>
      <c r="EQ52" s="468"/>
      <c r="ER52" s="468"/>
      <c r="ES52" s="468"/>
      <c r="ET52" s="468"/>
      <c r="EU52" s="468"/>
      <c r="EV52" s="468"/>
      <c r="EW52" s="468"/>
      <c r="EX52" s="468"/>
      <c r="EY52" s="468"/>
      <c r="EZ52" s="468"/>
      <c r="FA52" s="468"/>
      <c r="FB52" s="468"/>
      <c r="FC52" s="468"/>
      <c r="FD52" s="468"/>
      <c r="FE52" s="468"/>
      <c r="FF52" s="468"/>
      <c r="FG52" s="468"/>
      <c r="FH52" s="468"/>
      <c r="FI52" s="468"/>
      <c r="FJ52" s="468"/>
      <c r="FK52" s="468"/>
      <c r="FL52" s="468"/>
      <c r="FM52" s="468"/>
      <c r="FN52" s="468"/>
      <c r="FO52" s="468"/>
      <c r="FP52" s="468"/>
      <c r="FQ52" s="468"/>
      <c r="FR52" s="468"/>
      <c r="FS52" s="468"/>
      <c r="FT52" s="468"/>
      <c r="FU52" s="468"/>
      <c r="FV52" s="468"/>
      <c r="FW52" s="468"/>
      <c r="FX52" s="468"/>
      <c r="FY52" s="468"/>
      <c r="FZ52" s="468"/>
      <c r="GA52" s="468"/>
      <c r="GB52" s="468"/>
      <c r="GC52" s="468"/>
      <c r="GD52" s="468"/>
      <c r="GE52" s="468"/>
      <c r="GF52" s="468"/>
      <c r="GG52" s="468"/>
      <c r="GH52" s="468"/>
      <c r="GI52" s="468"/>
      <c r="GJ52" s="468"/>
      <c r="GK52" s="468"/>
      <c r="GL52" s="468"/>
      <c r="GM52" s="468"/>
      <c r="GN52" s="468"/>
      <c r="GO52" s="468"/>
      <c r="GP52" s="468"/>
      <c r="GQ52" s="468"/>
      <c r="GR52" s="468"/>
      <c r="GS52" s="468"/>
      <c r="GT52" s="468"/>
      <c r="GU52" s="468"/>
      <c r="GV52" s="468"/>
      <c r="GW52" s="468"/>
      <c r="GX52" s="468"/>
      <c r="GY52" s="468"/>
      <c r="GZ52" s="468"/>
      <c r="HA52" s="468"/>
      <c r="HB52" s="468"/>
      <c r="HC52" s="468"/>
      <c r="HD52" s="468"/>
      <c r="HE52" s="468"/>
      <c r="HF52" s="468"/>
      <c r="HG52" s="468"/>
      <c r="HH52" s="468"/>
      <c r="HI52" s="468"/>
      <c r="HJ52" s="468"/>
      <c r="HK52" s="468"/>
      <c r="HL52" s="468"/>
      <c r="HM52" s="468"/>
      <c r="HN52" s="468"/>
      <c r="HO52" s="468"/>
      <c r="HP52" s="468"/>
      <c r="HQ52" s="468"/>
      <c r="HR52" s="468"/>
      <c r="HS52" s="468"/>
      <c r="HT52" s="468"/>
      <c r="HU52" s="468"/>
      <c r="HV52" s="468"/>
      <c r="HW52" s="468"/>
      <c r="HX52" s="468"/>
      <c r="HY52" s="468"/>
      <c r="HZ52" s="468"/>
      <c r="IA52" s="468"/>
      <c r="IB52" s="468"/>
      <c r="IC52" s="468"/>
      <c r="ID52" s="468"/>
      <c r="IE52" s="468"/>
      <c r="IF52" s="468"/>
      <c r="IG52" s="468"/>
      <c r="IH52" s="468"/>
      <c r="II52" s="468"/>
      <c r="IJ52" s="468"/>
      <c r="IK52" s="468"/>
      <c r="IL52" s="468"/>
      <c r="IM52" s="468"/>
      <c r="IN52" s="468"/>
      <c r="IO52" s="468"/>
      <c r="IP52" s="468"/>
      <c r="IQ52" s="468"/>
      <c r="IR52" s="468"/>
      <c r="IS52" s="468"/>
      <c r="IT52" s="468"/>
      <c r="IU52" s="468"/>
      <c r="IV52" s="468"/>
    </row>
    <row r="53" spans="1:256">
      <c r="A53" s="385"/>
      <c r="B53" s="385"/>
      <c r="C53" s="385"/>
      <c r="M53" s="385"/>
      <c r="N53" s="735"/>
      <c r="O53" s="735"/>
      <c r="P53" s="468"/>
      <c r="Q53" s="468"/>
      <c r="R53" s="468"/>
      <c r="S53" s="468"/>
      <c r="T53" s="468"/>
      <c r="U53" s="468"/>
      <c r="V53" s="468"/>
      <c r="W53" s="468"/>
      <c r="X53" s="468"/>
      <c r="Y53" s="468"/>
      <c r="Z53" s="468"/>
      <c r="AA53" s="468"/>
      <c r="AB53" s="468"/>
      <c r="AC53" s="468"/>
      <c r="AD53" s="468"/>
      <c r="AE53" s="468"/>
      <c r="AF53" s="468"/>
      <c r="AG53" s="468"/>
      <c r="AH53" s="468"/>
      <c r="AI53" s="468"/>
      <c r="AJ53" s="468"/>
      <c r="AK53" s="468"/>
      <c r="AL53" s="468"/>
      <c r="AM53" s="468"/>
      <c r="AN53" s="468"/>
      <c r="AO53" s="468"/>
      <c r="AP53" s="468"/>
      <c r="AQ53" s="468"/>
      <c r="AR53" s="468"/>
      <c r="AS53" s="468"/>
      <c r="AT53" s="468"/>
      <c r="AU53" s="468"/>
      <c r="AV53" s="468"/>
      <c r="AW53" s="468"/>
      <c r="AX53" s="468"/>
      <c r="AY53" s="468"/>
      <c r="AZ53" s="468"/>
      <c r="BA53" s="468"/>
      <c r="BB53" s="468"/>
      <c r="BC53" s="468"/>
      <c r="BD53" s="468"/>
      <c r="BE53" s="468"/>
      <c r="BF53" s="468"/>
      <c r="BG53" s="468"/>
      <c r="BH53" s="468"/>
      <c r="BI53" s="468"/>
      <c r="BJ53" s="468"/>
      <c r="BK53" s="468"/>
      <c r="BL53" s="468"/>
      <c r="BM53" s="468"/>
      <c r="BN53" s="468"/>
      <c r="BO53" s="468"/>
      <c r="BP53" s="468"/>
      <c r="BQ53" s="468"/>
      <c r="BR53" s="468"/>
      <c r="BS53" s="468"/>
      <c r="BT53" s="468"/>
      <c r="BU53" s="468"/>
      <c r="BV53" s="468"/>
      <c r="BW53" s="468"/>
      <c r="BX53" s="468"/>
      <c r="BY53" s="468"/>
      <c r="BZ53" s="468"/>
      <c r="CA53" s="468"/>
      <c r="CB53" s="468"/>
      <c r="CC53" s="468"/>
      <c r="CD53" s="468"/>
      <c r="CE53" s="468"/>
      <c r="CF53" s="468"/>
      <c r="CG53" s="468"/>
      <c r="CH53" s="468"/>
      <c r="CI53" s="468"/>
      <c r="CJ53" s="468"/>
      <c r="CK53" s="468"/>
      <c r="CL53" s="468"/>
      <c r="CM53" s="468"/>
      <c r="CN53" s="468"/>
      <c r="CO53" s="468"/>
      <c r="CP53" s="468"/>
      <c r="CQ53" s="468"/>
      <c r="CR53" s="468"/>
      <c r="CS53" s="468"/>
      <c r="CT53" s="468"/>
      <c r="CU53" s="468"/>
      <c r="CV53" s="468"/>
      <c r="CW53" s="468"/>
      <c r="CX53" s="468"/>
      <c r="CY53" s="468"/>
      <c r="CZ53" s="468"/>
      <c r="DA53" s="468"/>
      <c r="DB53" s="468"/>
      <c r="DC53" s="468"/>
      <c r="DD53" s="468"/>
      <c r="DE53" s="468"/>
      <c r="DF53" s="468"/>
      <c r="DG53" s="468"/>
      <c r="DH53" s="468"/>
      <c r="DI53" s="468"/>
      <c r="DJ53" s="468"/>
      <c r="DK53" s="468"/>
      <c r="DL53" s="468"/>
      <c r="DM53" s="468"/>
      <c r="DN53" s="468"/>
      <c r="DO53" s="468"/>
      <c r="DP53" s="468"/>
      <c r="DQ53" s="468"/>
      <c r="DR53" s="468"/>
      <c r="DS53" s="468"/>
      <c r="DT53" s="468"/>
      <c r="DU53" s="468"/>
      <c r="DV53" s="468"/>
      <c r="DW53" s="468"/>
      <c r="DX53" s="468"/>
      <c r="DY53" s="468"/>
      <c r="DZ53" s="468"/>
      <c r="EA53" s="468"/>
      <c r="EB53" s="468"/>
      <c r="EC53" s="468"/>
      <c r="ED53" s="468"/>
      <c r="EE53" s="468"/>
      <c r="EF53" s="468"/>
      <c r="EG53" s="468"/>
      <c r="EH53" s="468"/>
      <c r="EI53" s="468"/>
      <c r="EJ53" s="468"/>
      <c r="EK53" s="468"/>
      <c r="EL53" s="468"/>
      <c r="EM53" s="468"/>
      <c r="EN53" s="468"/>
      <c r="EO53" s="468"/>
      <c r="EP53" s="468"/>
      <c r="EQ53" s="468"/>
      <c r="ER53" s="468"/>
      <c r="ES53" s="468"/>
      <c r="ET53" s="468"/>
      <c r="EU53" s="468"/>
      <c r="EV53" s="468"/>
      <c r="EW53" s="468"/>
      <c r="EX53" s="468"/>
      <c r="EY53" s="468"/>
      <c r="EZ53" s="468"/>
      <c r="FA53" s="468"/>
      <c r="FB53" s="468"/>
      <c r="FC53" s="468"/>
      <c r="FD53" s="468"/>
      <c r="FE53" s="468"/>
      <c r="FF53" s="468"/>
      <c r="FG53" s="468"/>
      <c r="FH53" s="468"/>
      <c r="FI53" s="468"/>
      <c r="FJ53" s="468"/>
      <c r="FK53" s="468"/>
      <c r="FL53" s="468"/>
      <c r="FM53" s="468"/>
      <c r="FN53" s="468"/>
      <c r="FO53" s="468"/>
      <c r="FP53" s="468"/>
      <c r="FQ53" s="468"/>
      <c r="FR53" s="468"/>
      <c r="FS53" s="468"/>
      <c r="FT53" s="468"/>
      <c r="FU53" s="468"/>
      <c r="FV53" s="468"/>
      <c r="FW53" s="468"/>
      <c r="FX53" s="468"/>
      <c r="FY53" s="468"/>
      <c r="FZ53" s="468"/>
      <c r="GA53" s="468"/>
      <c r="GB53" s="468"/>
      <c r="GC53" s="468"/>
      <c r="GD53" s="468"/>
      <c r="GE53" s="468"/>
      <c r="GF53" s="468"/>
      <c r="GG53" s="468"/>
      <c r="GH53" s="468"/>
      <c r="GI53" s="468"/>
      <c r="GJ53" s="468"/>
      <c r="GK53" s="468"/>
      <c r="GL53" s="468"/>
      <c r="GM53" s="468"/>
      <c r="GN53" s="468"/>
      <c r="GO53" s="468"/>
      <c r="GP53" s="468"/>
      <c r="GQ53" s="468"/>
      <c r="GR53" s="468"/>
      <c r="GS53" s="468"/>
      <c r="GT53" s="468"/>
      <c r="GU53" s="468"/>
      <c r="GV53" s="468"/>
      <c r="GW53" s="468"/>
      <c r="GX53" s="468"/>
      <c r="GY53" s="468"/>
      <c r="GZ53" s="468"/>
      <c r="HA53" s="468"/>
      <c r="HB53" s="468"/>
      <c r="HC53" s="468"/>
      <c r="HD53" s="468"/>
      <c r="HE53" s="468"/>
      <c r="HF53" s="468"/>
      <c r="HG53" s="468"/>
      <c r="HH53" s="468"/>
      <c r="HI53" s="468"/>
      <c r="HJ53" s="468"/>
      <c r="HK53" s="468"/>
      <c r="HL53" s="468"/>
      <c r="HM53" s="468"/>
      <c r="HN53" s="468"/>
      <c r="HO53" s="468"/>
      <c r="HP53" s="468"/>
      <c r="HQ53" s="468"/>
      <c r="HR53" s="468"/>
      <c r="HS53" s="468"/>
      <c r="HT53" s="468"/>
      <c r="HU53" s="468"/>
      <c r="HV53" s="468"/>
      <c r="HW53" s="468"/>
      <c r="HX53" s="468"/>
      <c r="HY53" s="468"/>
      <c r="HZ53" s="468"/>
      <c r="IA53" s="468"/>
      <c r="IB53" s="468"/>
      <c r="IC53" s="468"/>
      <c r="ID53" s="468"/>
      <c r="IE53" s="468"/>
      <c r="IF53" s="468"/>
      <c r="IG53" s="468"/>
      <c r="IH53" s="468"/>
      <c r="II53" s="468"/>
      <c r="IJ53" s="468"/>
      <c r="IK53" s="468"/>
      <c r="IL53" s="468"/>
      <c r="IM53" s="468"/>
      <c r="IN53" s="468"/>
      <c r="IO53" s="468"/>
      <c r="IP53" s="468"/>
      <c r="IQ53" s="468"/>
      <c r="IR53" s="468"/>
      <c r="IS53" s="468"/>
      <c r="IT53" s="468"/>
      <c r="IU53" s="468"/>
      <c r="IV53" s="468"/>
    </row>
    <row r="54" spans="1:256">
      <c r="A54" s="385"/>
      <c r="B54" s="385"/>
      <c r="C54" s="385"/>
      <c r="M54" s="385"/>
      <c r="N54" s="735"/>
      <c r="O54" s="735"/>
      <c r="P54" s="468"/>
      <c r="Q54" s="468"/>
      <c r="R54" s="468"/>
      <c r="S54" s="468"/>
      <c r="T54" s="468"/>
      <c r="U54" s="468"/>
      <c r="V54" s="468"/>
      <c r="W54" s="468"/>
      <c r="X54" s="468"/>
      <c r="Y54" s="468"/>
      <c r="Z54" s="468"/>
      <c r="AA54" s="468"/>
      <c r="AB54" s="468"/>
      <c r="AC54" s="468"/>
      <c r="AD54" s="468"/>
      <c r="AE54" s="468"/>
      <c r="AF54" s="468"/>
      <c r="AG54" s="468"/>
      <c r="AH54" s="468"/>
      <c r="AI54" s="468"/>
      <c r="AJ54" s="468"/>
      <c r="AK54" s="468"/>
      <c r="AL54" s="468"/>
      <c r="AM54" s="468"/>
      <c r="AN54" s="468"/>
      <c r="AO54" s="468"/>
      <c r="AP54" s="468"/>
      <c r="AQ54" s="468"/>
      <c r="AR54" s="468"/>
      <c r="AS54" s="468"/>
      <c r="AT54" s="468"/>
      <c r="AU54" s="468"/>
      <c r="AV54" s="468"/>
      <c r="AW54" s="468"/>
      <c r="AX54" s="468"/>
      <c r="AY54" s="468"/>
      <c r="AZ54" s="468"/>
      <c r="BA54" s="468"/>
      <c r="BB54" s="468"/>
      <c r="BC54" s="468"/>
      <c r="BD54" s="468"/>
      <c r="BE54" s="468"/>
      <c r="BF54" s="468"/>
      <c r="BG54" s="468"/>
      <c r="BH54" s="468"/>
      <c r="BI54" s="468"/>
      <c r="BJ54" s="468"/>
      <c r="BK54" s="468"/>
      <c r="BL54" s="468"/>
      <c r="BM54" s="468"/>
      <c r="BN54" s="468"/>
      <c r="BO54" s="468"/>
      <c r="BP54" s="468"/>
      <c r="BQ54" s="468"/>
      <c r="BR54" s="468"/>
      <c r="BS54" s="468"/>
      <c r="BT54" s="468"/>
      <c r="BU54" s="468"/>
      <c r="BV54" s="468"/>
      <c r="BW54" s="468"/>
      <c r="BX54" s="468"/>
      <c r="BY54" s="468"/>
      <c r="BZ54" s="468"/>
      <c r="CA54" s="468"/>
      <c r="CB54" s="468"/>
      <c r="CC54" s="468"/>
      <c r="CD54" s="468"/>
      <c r="CE54" s="468"/>
      <c r="CF54" s="468"/>
      <c r="CG54" s="468"/>
      <c r="CH54" s="468"/>
      <c r="CI54" s="468"/>
      <c r="CJ54" s="468"/>
      <c r="CK54" s="468"/>
      <c r="CL54" s="468"/>
      <c r="CM54" s="468"/>
      <c r="CN54" s="468"/>
      <c r="CO54" s="468"/>
      <c r="CP54" s="468"/>
      <c r="CQ54" s="468"/>
      <c r="CR54" s="468"/>
      <c r="CS54" s="468"/>
      <c r="CT54" s="468"/>
      <c r="CU54" s="468"/>
      <c r="CV54" s="468"/>
      <c r="CW54" s="468"/>
      <c r="CX54" s="468"/>
      <c r="CY54" s="468"/>
      <c r="CZ54" s="468"/>
      <c r="DA54" s="468"/>
      <c r="DB54" s="468"/>
      <c r="DC54" s="468"/>
      <c r="DD54" s="468"/>
      <c r="DE54" s="468"/>
      <c r="DF54" s="468"/>
      <c r="DG54" s="468"/>
      <c r="DH54" s="468"/>
      <c r="DI54" s="468"/>
      <c r="DJ54" s="468"/>
      <c r="DK54" s="468"/>
      <c r="DL54" s="468"/>
      <c r="DM54" s="468"/>
      <c r="DN54" s="468"/>
      <c r="DO54" s="468"/>
      <c r="DP54" s="468"/>
      <c r="DQ54" s="468"/>
      <c r="DR54" s="468"/>
      <c r="DS54" s="468"/>
      <c r="DT54" s="468"/>
      <c r="DU54" s="468"/>
      <c r="DV54" s="468"/>
      <c r="DW54" s="468"/>
      <c r="DX54" s="468"/>
      <c r="DY54" s="468"/>
      <c r="DZ54" s="468"/>
      <c r="EA54" s="468"/>
      <c r="EB54" s="468"/>
      <c r="EC54" s="468"/>
      <c r="ED54" s="468"/>
      <c r="EE54" s="468"/>
      <c r="EF54" s="468"/>
      <c r="EG54" s="468"/>
      <c r="EH54" s="468"/>
      <c r="EI54" s="468"/>
      <c r="EJ54" s="468"/>
      <c r="EK54" s="468"/>
      <c r="EL54" s="468"/>
      <c r="EM54" s="468"/>
      <c r="EN54" s="468"/>
      <c r="EO54" s="468"/>
      <c r="EP54" s="468"/>
      <c r="EQ54" s="468"/>
      <c r="ER54" s="468"/>
      <c r="ES54" s="468"/>
      <c r="ET54" s="468"/>
      <c r="EU54" s="468"/>
      <c r="EV54" s="468"/>
      <c r="EW54" s="468"/>
      <c r="EX54" s="468"/>
      <c r="EY54" s="468"/>
      <c r="EZ54" s="468"/>
      <c r="FA54" s="468"/>
      <c r="FB54" s="468"/>
      <c r="FC54" s="468"/>
      <c r="FD54" s="468"/>
      <c r="FE54" s="468"/>
      <c r="FF54" s="468"/>
      <c r="FG54" s="468"/>
      <c r="FH54" s="468"/>
      <c r="FI54" s="468"/>
      <c r="FJ54" s="468"/>
      <c r="FK54" s="468"/>
      <c r="FL54" s="468"/>
      <c r="FM54" s="468"/>
      <c r="FN54" s="468"/>
      <c r="FO54" s="468"/>
      <c r="FP54" s="468"/>
      <c r="FQ54" s="468"/>
      <c r="FR54" s="468"/>
      <c r="FS54" s="468"/>
      <c r="FT54" s="468"/>
      <c r="FU54" s="468"/>
      <c r="FV54" s="468"/>
      <c r="FW54" s="468"/>
      <c r="FX54" s="468"/>
      <c r="FY54" s="468"/>
      <c r="FZ54" s="468"/>
      <c r="GA54" s="468"/>
      <c r="GB54" s="468"/>
      <c r="GC54" s="468"/>
      <c r="GD54" s="468"/>
      <c r="GE54" s="468"/>
      <c r="GF54" s="468"/>
      <c r="GG54" s="468"/>
      <c r="GH54" s="468"/>
      <c r="GI54" s="468"/>
      <c r="GJ54" s="468"/>
      <c r="GK54" s="468"/>
      <c r="GL54" s="468"/>
      <c r="GM54" s="468"/>
      <c r="GN54" s="468"/>
      <c r="GO54" s="468"/>
      <c r="GP54" s="468"/>
      <c r="GQ54" s="468"/>
      <c r="GR54" s="468"/>
      <c r="GS54" s="468"/>
      <c r="GT54" s="468"/>
      <c r="GU54" s="468"/>
      <c r="GV54" s="468"/>
      <c r="GW54" s="468"/>
      <c r="GX54" s="468"/>
      <c r="GY54" s="468"/>
      <c r="GZ54" s="468"/>
      <c r="HA54" s="468"/>
      <c r="HB54" s="468"/>
      <c r="HC54" s="468"/>
      <c r="HD54" s="468"/>
      <c r="HE54" s="468"/>
      <c r="HF54" s="468"/>
      <c r="HG54" s="468"/>
      <c r="HH54" s="468"/>
      <c r="HI54" s="468"/>
      <c r="HJ54" s="468"/>
      <c r="HK54" s="468"/>
      <c r="HL54" s="468"/>
      <c r="HM54" s="468"/>
      <c r="HN54" s="468"/>
      <c r="HO54" s="468"/>
      <c r="HP54" s="468"/>
      <c r="HQ54" s="468"/>
      <c r="HR54" s="468"/>
      <c r="HS54" s="468"/>
      <c r="HT54" s="468"/>
      <c r="HU54" s="468"/>
      <c r="HV54" s="468"/>
      <c r="HW54" s="468"/>
      <c r="HX54" s="468"/>
      <c r="HY54" s="468"/>
      <c r="HZ54" s="468"/>
      <c r="IA54" s="468"/>
      <c r="IB54" s="468"/>
      <c r="IC54" s="468"/>
      <c r="ID54" s="468"/>
      <c r="IE54" s="468"/>
      <c r="IF54" s="468"/>
      <c r="IG54" s="468"/>
      <c r="IH54" s="468"/>
      <c r="II54" s="468"/>
      <c r="IJ54" s="468"/>
      <c r="IK54" s="468"/>
      <c r="IL54" s="468"/>
      <c r="IM54" s="468"/>
      <c r="IN54" s="468"/>
      <c r="IO54" s="468"/>
      <c r="IP54" s="468"/>
      <c r="IQ54" s="468"/>
      <c r="IR54" s="468"/>
      <c r="IS54" s="468"/>
      <c r="IT54" s="468"/>
      <c r="IU54" s="468"/>
      <c r="IV54" s="468"/>
    </row>
    <row r="55" spans="1:256">
      <c r="A55" s="385"/>
      <c r="B55" s="385"/>
      <c r="C55" s="385"/>
      <c r="M55" s="385"/>
      <c r="N55" s="735"/>
      <c r="O55" s="735"/>
      <c r="P55" s="468"/>
      <c r="Q55" s="468"/>
      <c r="R55" s="468"/>
      <c r="S55" s="468"/>
      <c r="T55" s="468"/>
      <c r="U55" s="468"/>
      <c r="V55" s="468"/>
      <c r="W55" s="468"/>
      <c r="X55" s="468"/>
      <c r="Y55" s="468"/>
      <c r="Z55" s="468"/>
      <c r="AA55" s="468"/>
      <c r="AB55" s="468"/>
      <c r="AC55" s="468"/>
      <c r="AD55" s="468"/>
      <c r="AE55" s="468"/>
      <c r="AF55" s="468"/>
      <c r="AG55" s="468"/>
      <c r="AH55" s="468"/>
      <c r="AI55" s="468"/>
      <c r="AJ55" s="468"/>
      <c r="AK55" s="468"/>
      <c r="AL55" s="468"/>
      <c r="AM55" s="468"/>
      <c r="AN55" s="468"/>
      <c r="AO55" s="468"/>
      <c r="AP55" s="468"/>
      <c r="AQ55" s="468"/>
      <c r="AR55" s="468"/>
      <c r="AS55" s="468"/>
      <c r="AT55" s="468"/>
      <c r="AU55" s="468"/>
      <c r="AV55" s="468"/>
      <c r="AW55" s="468"/>
      <c r="AX55" s="468"/>
      <c r="AY55" s="468"/>
      <c r="AZ55" s="468"/>
      <c r="BA55" s="468"/>
      <c r="BB55" s="468"/>
      <c r="BC55" s="468"/>
      <c r="BD55" s="468"/>
      <c r="BE55" s="468"/>
      <c r="BF55" s="468"/>
      <c r="BG55" s="468"/>
      <c r="BH55" s="468"/>
      <c r="BI55" s="468"/>
      <c r="BJ55" s="468"/>
      <c r="BK55" s="468"/>
      <c r="BL55" s="468"/>
      <c r="BM55" s="468"/>
      <c r="BN55" s="468"/>
      <c r="BO55" s="468"/>
      <c r="BP55" s="468"/>
      <c r="BQ55" s="468"/>
      <c r="BR55" s="468"/>
      <c r="BS55" s="468"/>
      <c r="BT55" s="468"/>
      <c r="BU55" s="468"/>
      <c r="BV55" s="468"/>
      <c r="BW55" s="468"/>
      <c r="BX55" s="468"/>
      <c r="BY55" s="468"/>
      <c r="BZ55" s="468"/>
      <c r="CA55" s="468"/>
      <c r="CB55" s="468"/>
      <c r="CC55" s="468"/>
      <c r="CD55" s="468"/>
      <c r="CE55" s="468"/>
      <c r="CF55" s="468"/>
      <c r="CG55" s="468"/>
      <c r="CH55" s="468"/>
      <c r="CI55" s="468"/>
      <c r="CJ55" s="468"/>
      <c r="CK55" s="468"/>
      <c r="CL55" s="468"/>
      <c r="CM55" s="468"/>
      <c r="CN55" s="468"/>
      <c r="CO55" s="468"/>
      <c r="CP55" s="468"/>
      <c r="CQ55" s="468"/>
      <c r="CR55" s="468"/>
      <c r="CS55" s="468"/>
      <c r="CT55" s="468"/>
      <c r="CU55" s="468"/>
      <c r="CV55" s="468"/>
      <c r="CW55" s="468"/>
      <c r="CX55" s="468"/>
      <c r="CY55" s="468"/>
      <c r="CZ55" s="468"/>
      <c r="DA55" s="468"/>
      <c r="DB55" s="468"/>
      <c r="DC55" s="468"/>
      <c r="DD55" s="468"/>
      <c r="DE55" s="468"/>
      <c r="DF55" s="468"/>
      <c r="DG55" s="468"/>
      <c r="DH55" s="468"/>
      <c r="DI55" s="468"/>
      <c r="DJ55" s="468"/>
      <c r="DK55" s="468"/>
      <c r="DL55" s="468"/>
      <c r="DM55" s="468"/>
      <c r="DN55" s="468"/>
      <c r="DO55" s="468"/>
      <c r="DP55" s="468"/>
      <c r="DQ55" s="468"/>
      <c r="DR55" s="468"/>
      <c r="DS55" s="468"/>
      <c r="DT55" s="468"/>
      <c r="DU55" s="468"/>
      <c r="DV55" s="468"/>
      <c r="DW55" s="468"/>
      <c r="DX55" s="468"/>
      <c r="DY55" s="468"/>
      <c r="DZ55" s="468"/>
      <c r="EA55" s="468"/>
      <c r="EB55" s="468"/>
      <c r="EC55" s="468"/>
      <c r="ED55" s="468"/>
      <c r="EE55" s="468"/>
      <c r="EF55" s="468"/>
      <c r="EG55" s="468"/>
      <c r="EH55" s="468"/>
      <c r="EI55" s="468"/>
      <c r="EJ55" s="468"/>
      <c r="EK55" s="468"/>
      <c r="EL55" s="468"/>
      <c r="EM55" s="468"/>
      <c r="EN55" s="468"/>
      <c r="EO55" s="468"/>
      <c r="EP55" s="468"/>
      <c r="EQ55" s="468"/>
      <c r="ER55" s="468"/>
      <c r="ES55" s="468"/>
      <c r="ET55" s="468"/>
      <c r="EU55" s="468"/>
      <c r="EV55" s="468"/>
      <c r="EW55" s="468"/>
      <c r="EX55" s="468"/>
      <c r="EY55" s="468"/>
      <c r="EZ55" s="468"/>
      <c r="FA55" s="468"/>
      <c r="FB55" s="468"/>
      <c r="FC55" s="468"/>
      <c r="FD55" s="468"/>
      <c r="FE55" s="468"/>
      <c r="FF55" s="468"/>
      <c r="FG55" s="468"/>
      <c r="FH55" s="468"/>
      <c r="FI55" s="468"/>
      <c r="FJ55" s="468"/>
      <c r="FK55" s="468"/>
      <c r="FL55" s="468"/>
      <c r="FM55" s="468"/>
      <c r="FN55" s="468"/>
      <c r="FO55" s="468"/>
      <c r="FP55" s="468"/>
      <c r="FQ55" s="468"/>
      <c r="FR55" s="468"/>
      <c r="FS55" s="468"/>
      <c r="FT55" s="468"/>
      <c r="FU55" s="468"/>
      <c r="FV55" s="468"/>
      <c r="FW55" s="468"/>
      <c r="FX55" s="468"/>
      <c r="FY55" s="468"/>
      <c r="FZ55" s="468"/>
      <c r="GA55" s="468"/>
      <c r="GB55" s="468"/>
      <c r="GC55" s="468"/>
      <c r="GD55" s="468"/>
      <c r="GE55" s="468"/>
      <c r="GF55" s="468"/>
      <c r="GG55" s="468"/>
      <c r="GH55" s="468"/>
      <c r="GI55" s="468"/>
      <c r="GJ55" s="468"/>
      <c r="GK55" s="468"/>
      <c r="GL55" s="468"/>
      <c r="GM55" s="468"/>
      <c r="GN55" s="468"/>
      <c r="GO55" s="468"/>
      <c r="GP55" s="468"/>
      <c r="GQ55" s="468"/>
      <c r="GR55" s="468"/>
      <c r="GS55" s="468"/>
      <c r="GT55" s="468"/>
      <c r="GU55" s="468"/>
      <c r="GV55" s="468"/>
      <c r="GW55" s="468"/>
      <c r="GX55" s="468"/>
      <c r="GY55" s="468"/>
      <c r="GZ55" s="468"/>
      <c r="HA55" s="468"/>
      <c r="HB55" s="468"/>
      <c r="HC55" s="468"/>
      <c r="HD55" s="468"/>
      <c r="HE55" s="468"/>
      <c r="HF55" s="468"/>
      <c r="HG55" s="468"/>
      <c r="HH55" s="468"/>
      <c r="HI55" s="468"/>
      <c r="HJ55" s="468"/>
      <c r="HK55" s="468"/>
      <c r="HL55" s="468"/>
      <c r="HM55" s="468"/>
      <c r="HN55" s="468"/>
      <c r="HO55" s="468"/>
      <c r="HP55" s="468"/>
      <c r="HQ55" s="468"/>
      <c r="HR55" s="468"/>
      <c r="HS55" s="468"/>
      <c r="HT55" s="468"/>
      <c r="HU55" s="468"/>
      <c r="HV55" s="468"/>
      <c r="HW55" s="468"/>
      <c r="HX55" s="468"/>
      <c r="HY55" s="468"/>
      <c r="HZ55" s="468"/>
      <c r="IA55" s="468"/>
      <c r="IB55" s="468"/>
      <c r="IC55" s="468"/>
      <c r="ID55" s="468"/>
      <c r="IE55" s="468"/>
      <c r="IF55" s="468"/>
      <c r="IG55" s="468"/>
      <c r="IH55" s="468"/>
      <c r="II55" s="468"/>
      <c r="IJ55" s="468"/>
      <c r="IK55" s="468"/>
      <c r="IL55" s="468"/>
      <c r="IM55" s="468"/>
      <c r="IN55" s="468"/>
      <c r="IO55" s="468"/>
      <c r="IP55" s="468"/>
      <c r="IQ55" s="468"/>
      <c r="IR55" s="468"/>
      <c r="IS55" s="468"/>
      <c r="IT55" s="468"/>
      <c r="IU55" s="468"/>
      <c r="IV55" s="468"/>
    </row>
    <row r="56" spans="1:256">
      <c r="A56" s="385"/>
      <c r="B56" s="385"/>
      <c r="C56" s="385"/>
      <c r="M56" s="385"/>
      <c r="N56" s="735"/>
      <c r="O56" s="735"/>
      <c r="P56" s="468"/>
      <c r="Q56" s="468"/>
      <c r="R56" s="468"/>
      <c r="S56" s="468"/>
      <c r="T56" s="468"/>
      <c r="U56" s="468"/>
      <c r="V56" s="468"/>
      <c r="W56" s="468"/>
      <c r="X56" s="468"/>
      <c r="Y56" s="468"/>
      <c r="Z56" s="468"/>
      <c r="AA56" s="468"/>
      <c r="AB56" s="468"/>
      <c r="AC56" s="468"/>
      <c r="AD56" s="468"/>
      <c r="AE56" s="468"/>
      <c r="AF56" s="468"/>
      <c r="AG56" s="468"/>
      <c r="AH56" s="468"/>
      <c r="AI56" s="468"/>
      <c r="AJ56" s="468"/>
      <c r="AK56" s="468"/>
      <c r="AL56" s="468"/>
      <c r="AM56" s="468"/>
      <c r="AN56" s="468"/>
      <c r="AO56" s="468"/>
      <c r="AP56" s="468"/>
      <c r="AQ56" s="468"/>
      <c r="AR56" s="468"/>
      <c r="AS56" s="468"/>
      <c r="AT56" s="468"/>
      <c r="AU56" s="468"/>
      <c r="AV56" s="468"/>
      <c r="AW56" s="468"/>
      <c r="AX56" s="468"/>
      <c r="AY56" s="468"/>
      <c r="AZ56" s="468"/>
      <c r="BA56" s="468"/>
      <c r="BB56" s="468"/>
      <c r="BC56" s="468"/>
      <c r="BD56" s="468"/>
      <c r="BE56" s="468"/>
      <c r="BF56" s="468"/>
      <c r="BG56" s="468"/>
      <c r="BH56" s="468"/>
      <c r="BI56" s="468"/>
      <c r="BJ56" s="468"/>
      <c r="BK56" s="468"/>
      <c r="BL56" s="468"/>
      <c r="BM56" s="468"/>
      <c r="BN56" s="468"/>
      <c r="BO56" s="468"/>
      <c r="BP56" s="468"/>
      <c r="BQ56" s="468"/>
      <c r="BR56" s="468"/>
      <c r="BS56" s="468"/>
      <c r="BT56" s="468"/>
      <c r="BU56" s="468"/>
      <c r="BV56" s="468"/>
      <c r="BW56" s="468"/>
      <c r="BX56" s="468"/>
      <c r="BY56" s="468"/>
      <c r="BZ56" s="468"/>
      <c r="CA56" s="468"/>
      <c r="CB56" s="468"/>
      <c r="CC56" s="468"/>
      <c r="CD56" s="468"/>
      <c r="CE56" s="468"/>
      <c r="CF56" s="468"/>
      <c r="CG56" s="468"/>
      <c r="CH56" s="468"/>
      <c r="CI56" s="468"/>
      <c r="CJ56" s="468"/>
      <c r="CK56" s="468"/>
      <c r="CL56" s="468"/>
      <c r="CM56" s="468"/>
      <c r="CN56" s="468"/>
      <c r="CO56" s="468"/>
      <c r="CP56" s="468"/>
      <c r="CQ56" s="468"/>
      <c r="CR56" s="468"/>
      <c r="CS56" s="468"/>
      <c r="CT56" s="468"/>
      <c r="CU56" s="468"/>
      <c r="CV56" s="468"/>
      <c r="CW56" s="468"/>
      <c r="CX56" s="468"/>
      <c r="CY56" s="468"/>
      <c r="CZ56" s="468"/>
      <c r="DA56" s="468"/>
      <c r="DB56" s="468"/>
      <c r="DC56" s="468"/>
      <c r="DD56" s="468"/>
      <c r="DE56" s="468"/>
      <c r="DF56" s="468"/>
      <c r="DG56" s="468"/>
      <c r="DH56" s="468"/>
      <c r="DI56" s="468"/>
      <c r="DJ56" s="468"/>
      <c r="DK56" s="468"/>
      <c r="DL56" s="468"/>
      <c r="DM56" s="468"/>
      <c r="DN56" s="468"/>
      <c r="DO56" s="468"/>
      <c r="DP56" s="468"/>
      <c r="DQ56" s="468"/>
      <c r="DR56" s="468"/>
      <c r="DS56" s="468"/>
      <c r="DT56" s="468"/>
      <c r="DU56" s="468"/>
      <c r="DV56" s="468"/>
      <c r="DW56" s="468"/>
      <c r="DX56" s="468"/>
      <c r="DY56" s="468"/>
      <c r="DZ56" s="468"/>
      <c r="EA56" s="468"/>
      <c r="EB56" s="468"/>
      <c r="EC56" s="468"/>
      <c r="ED56" s="468"/>
      <c r="EE56" s="468"/>
      <c r="EF56" s="468"/>
      <c r="EG56" s="468"/>
      <c r="EH56" s="468"/>
      <c r="EI56" s="468"/>
      <c r="EJ56" s="468"/>
      <c r="EK56" s="468"/>
      <c r="EL56" s="468"/>
      <c r="EM56" s="468"/>
      <c r="EN56" s="468"/>
      <c r="EO56" s="468"/>
      <c r="EP56" s="468"/>
      <c r="EQ56" s="468"/>
      <c r="ER56" s="468"/>
      <c r="ES56" s="468"/>
      <c r="ET56" s="468"/>
      <c r="EU56" s="468"/>
      <c r="EV56" s="468"/>
      <c r="EW56" s="468"/>
      <c r="EX56" s="468"/>
      <c r="EY56" s="468"/>
      <c r="EZ56" s="468"/>
      <c r="FA56" s="468"/>
      <c r="FB56" s="468"/>
      <c r="FC56" s="468"/>
      <c r="FD56" s="468"/>
      <c r="FE56" s="468"/>
      <c r="FF56" s="468"/>
      <c r="FG56" s="468"/>
      <c r="FH56" s="468"/>
      <c r="FI56" s="468"/>
      <c r="FJ56" s="468"/>
      <c r="FK56" s="468"/>
      <c r="FL56" s="468"/>
      <c r="FM56" s="468"/>
      <c r="FN56" s="468"/>
      <c r="FO56" s="468"/>
      <c r="FP56" s="468"/>
      <c r="FQ56" s="468"/>
      <c r="FR56" s="468"/>
      <c r="FS56" s="468"/>
      <c r="FT56" s="468"/>
      <c r="FU56" s="468"/>
      <c r="FV56" s="468"/>
      <c r="FW56" s="468"/>
      <c r="FX56" s="468"/>
      <c r="FY56" s="468"/>
      <c r="FZ56" s="468"/>
      <c r="GA56" s="468"/>
      <c r="GB56" s="468"/>
      <c r="GC56" s="468"/>
      <c r="GD56" s="468"/>
      <c r="GE56" s="468"/>
      <c r="GF56" s="468"/>
      <c r="GG56" s="468"/>
      <c r="GH56" s="468"/>
      <c r="GI56" s="468"/>
      <c r="GJ56" s="468"/>
      <c r="GK56" s="468"/>
      <c r="GL56" s="468"/>
      <c r="GM56" s="468"/>
      <c r="GN56" s="468"/>
      <c r="GO56" s="468"/>
      <c r="GP56" s="468"/>
      <c r="GQ56" s="468"/>
      <c r="GR56" s="468"/>
      <c r="GS56" s="468"/>
      <c r="GT56" s="468"/>
      <c r="GU56" s="468"/>
      <c r="GV56" s="468"/>
      <c r="GW56" s="468"/>
      <c r="GX56" s="468"/>
      <c r="GY56" s="468"/>
      <c r="GZ56" s="468"/>
      <c r="HA56" s="468"/>
      <c r="HB56" s="468"/>
      <c r="HC56" s="468"/>
      <c r="HD56" s="468"/>
      <c r="HE56" s="468"/>
      <c r="HF56" s="468"/>
      <c r="HG56" s="468"/>
      <c r="HH56" s="468"/>
      <c r="HI56" s="468"/>
      <c r="HJ56" s="468"/>
      <c r="HK56" s="468"/>
      <c r="HL56" s="468"/>
      <c r="HM56" s="468"/>
      <c r="HN56" s="468"/>
      <c r="HO56" s="468"/>
      <c r="HP56" s="468"/>
      <c r="HQ56" s="468"/>
      <c r="HR56" s="468"/>
      <c r="HS56" s="468"/>
      <c r="HT56" s="468"/>
      <c r="HU56" s="468"/>
      <c r="HV56" s="468"/>
      <c r="HW56" s="468"/>
      <c r="HX56" s="468"/>
      <c r="HY56" s="468"/>
      <c r="HZ56" s="468"/>
      <c r="IA56" s="468"/>
      <c r="IB56" s="468"/>
      <c r="IC56" s="468"/>
      <c r="ID56" s="468"/>
      <c r="IE56" s="468"/>
      <c r="IF56" s="468"/>
      <c r="IG56" s="468"/>
      <c r="IH56" s="468"/>
      <c r="II56" s="468"/>
      <c r="IJ56" s="468"/>
      <c r="IK56" s="468"/>
      <c r="IL56" s="468"/>
      <c r="IM56" s="468"/>
      <c r="IN56" s="468"/>
      <c r="IO56" s="468"/>
      <c r="IP56" s="468"/>
      <c r="IQ56" s="468"/>
      <c r="IR56" s="468"/>
      <c r="IS56" s="468"/>
      <c r="IT56" s="468"/>
      <c r="IU56" s="468"/>
      <c r="IV56" s="468"/>
    </row>
    <row r="57" spans="1:256">
      <c r="A57" s="385"/>
      <c r="B57" s="385"/>
      <c r="C57" s="385"/>
      <c r="M57" s="385"/>
      <c r="N57" s="735"/>
      <c r="O57" s="735"/>
      <c r="P57" s="468"/>
      <c r="Q57" s="468"/>
      <c r="R57" s="468"/>
      <c r="S57" s="468"/>
      <c r="T57" s="468"/>
      <c r="U57" s="468"/>
      <c r="V57" s="468"/>
      <c r="W57" s="468"/>
      <c r="X57" s="468"/>
      <c r="Y57" s="468"/>
      <c r="Z57" s="468"/>
      <c r="AA57" s="468"/>
      <c r="AB57" s="468"/>
      <c r="AC57" s="468"/>
      <c r="AD57" s="468"/>
      <c r="AE57" s="468"/>
      <c r="AF57" s="468"/>
      <c r="AG57" s="468"/>
      <c r="AH57" s="468"/>
      <c r="AI57" s="468"/>
      <c r="AJ57" s="468"/>
      <c r="AK57" s="468"/>
      <c r="AL57" s="468"/>
      <c r="AM57" s="468"/>
      <c r="AN57" s="468"/>
      <c r="AO57" s="468"/>
      <c r="AP57" s="468"/>
      <c r="AQ57" s="468"/>
      <c r="AR57" s="468"/>
      <c r="AS57" s="468"/>
      <c r="AT57" s="468"/>
      <c r="AU57" s="468"/>
      <c r="AV57" s="468"/>
      <c r="AW57" s="468"/>
      <c r="AX57" s="468"/>
      <c r="AY57" s="468"/>
      <c r="AZ57" s="468"/>
      <c r="BA57" s="468"/>
      <c r="BB57" s="468"/>
      <c r="BC57" s="468"/>
      <c r="BD57" s="468"/>
      <c r="BE57" s="468"/>
      <c r="BF57" s="468"/>
      <c r="BG57" s="468"/>
      <c r="BH57" s="468"/>
      <c r="BI57" s="468"/>
      <c r="BJ57" s="468"/>
      <c r="BK57" s="468"/>
      <c r="BL57" s="468"/>
      <c r="BM57" s="468"/>
      <c r="BN57" s="468"/>
      <c r="BO57" s="468"/>
      <c r="BP57" s="468"/>
      <c r="BQ57" s="468"/>
      <c r="BR57" s="468"/>
      <c r="BS57" s="468"/>
      <c r="BT57" s="468"/>
      <c r="BU57" s="468"/>
      <c r="BV57" s="468"/>
      <c r="BW57" s="468"/>
      <c r="BX57" s="468"/>
      <c r="BY57" s="468"/>
      <c r="BZ57" s="468"/>
      <c r="CA57" s="468"/>
      <c r="CB57" s="468"/>
      <c r="CC57" s="468"/>
      <c r="CD57" s="468"/>
      <c r="CE57" s="468"/>
      <c r="CF57" s="468"/>
      <c r="CG57" s="468"/>
      <c r="CH57" s="468"/>
      <c r="CI57" s="468"/>
      <c r="CJ57" s="468"/>
      <c r="CK57" s="468"/>
      <c r="CL57" s="468"/>
      <c r="CM57" s="468"/>
      <c r="CN57" s="468"/>
      <c r="CO57" s="468"/>
      <c r="CP57" s="468"/>
      <c r="CQ57" s="468"/>
      <c r="CR57" s="468"/>
      <c r="CS57" s="468"/>
      <c r="CT57" s="468"/>
      <c r="CU57" s="468"/>
      <c r="CV57" s="468"/>
      <c r="CW57" s="468"/>
      <c r="CX57" s="468"/>
      <c r="CY57" s="468"/>
      <c r="CZ57" s="468"/>
      <c r="DA57" s="468"/>
      <c r="DB57" s="468"/>
      <c r="DC57" s="468"/>
      <c r="DD57" s="468"/>
      <c r="DE57" s="468"/>
      <c r="DF57" s="468"/>
      <c r="DG57" s="468"/>
      <c r="DH57" s="468"/>
      <c r="DI57" s="468"/>
      <c r="DJ57" s="468"/>
      <c r="DK57" s="468"/>
      <c r="DL57" s="468"/>
      <c r="DM57" s="468"/>
      <c r="DN57" s="468"/>
      <c r="DO57" s="468"/>
      <c r="DP57" s="468"/>
      <c r="DQ57" s="468"/>
      <c r="DR57" s="468"/>
      <c r="DS57" s="468"/>
      <c r="DT57" s="468"/>
      <c r="DU57" s="468"/>
      <c r="DV57" s="468"/>
      <c r="DW57" s="468"/>
      <c r="DX57" s="468"/>
      <c r="DY57" s="468"/>
      <c r="DZ57" s="468"/>
      <c r="EA57" s="468"/>
      <c r="EB57" s="468"/>
      <c r="EC57" s="468"/>
      <c r="ED57" s="468"/>
      <c r="EE57" s="468"/>
      <c r="EF57" s="468"/>
      <c r="EG57" s="468"/>
      <c r="EH57" s="468"/>
      <c r="EI57" s="468"/>
      <c r="EJ57" s="468"/>
      <c r="EK57" s="468"/>
      <c r="EL57" s="468"/>
      <c r="EM57" s="468"/>
      <c r="EN57" s="468"/>
      <c r="EO57" s="468"/>
      <c r="EP57" s="468"/>
      <c r="EQ57" s="468"/>
      <c r="ER57" s="468"/>
      <c r="ES57" s="468"/>
      <c r="ET57" s="468"/>
      <c r="EU57" s="468"/>
      <c r="EV57" s="468"/>
      <c r="EW57" s="468"/>
      <c r="EX57" s="468"/>
      <c r="EY57" s="468"/>
      <c r="EZ57" s="468"/>
      <c r="FA57" s="468"/>
      <c r="FB57" s="468"/>
      <c r="FC57" s="468"/>
      <c r="FD57" s="468"/>
      <c r="FE57" s="468"/>
      <c r="FF57" s="468"/>
      <c r="FG57" s="468"/>
      <c r="FH57" s="468"/>
      <c r="FI57" s="468"/>
      <c r="FJ57" s="468"/>
      <c r="FK57" s="468"/>
      <c r="FL57" s="468"/>
      <c r="FM57" s="468"/>
      <c r="FN57" s="468"/>
      <c r="FO57" s="468"/>
      <c r="FP57" s="468"/>
      <c r="FQ57" s="468"/>
      <c r="FR57" s="468"/>
      <c r="FS57" s="468"/>
      <c r="FT57" s="468"/>
      <c r="FU57" s="468"/>
      <c r="FV57" s="468"/>
      <c r="FW57" s="468"/>
      <c r="FX57" s="468"/>
      <c r="FY57" s="468"/>
      <c r="FZ57" s="468"/>
      <c r="GA57" s="468"/>
      <c r="GB57" s="468"/>
      <c r="GC57" s="468"/>
      <c r="GD57" s="468"/>
      <c r="GE57" s="468"/>
      <c r="GF57" s="468"/>
      <c r="GG57" s="468"/>
      <c r="GH57" s="468"/>
      <c r="GI57" s="468"/>
      <c r="GJ57" s="468"/>
      <c r="GK57" s="468"/>
      <c r="GL57" s="468"/>
      <c r="GM57" s="468"/>
      <c r="GN57" s="468"/>
      <c r="GO57" s="468"/>
      <c r="GP57" s="468"/>
      <c r="GQ57" s="468"/>
      <c r="GR57" s="468"/>
      <c r="GS57" s="468"/>
      <c r="GT57" s="468"/>
      <c r="GU57" s="468"/>
      <c r="GV57" s="468"/>
      <c r="GW57" s="468"/>
      <c r="GX57" s="468"/>
      <c r="GY57" s="468"/>
      <c r="GZ57" s="468"/>
      <c r="HA57" s="468"/>
      <c r="HB57" s="468"/>
      <c r="HC57" s="468"/>
      <c r="HD57" s="468"/>
      <c r="HE57" s="468"/>
      <c r="HF57" s="468"/>
      <c r="HG57" s="468"/>
      <c r="HH57" s="468"/>
      <c r="HI57" s="468"/>
      <c r="HJ57" s="468"/>
      <c r="HK57" s="468"/>
      <c r="HL57" s="468"/>
      <c r="HM57" s="468"/>
      <c r="HN57" s="468"/>
      <c r="HO57" s="468"/>
      <c r="HP57" s="468"/>
      <c r="HQ57" s="468"/>
      <c r="HR57" s="468"/>
      <c r="HS57" s="468"/>
      <c r="HT57" s="468"/>
      <c r="HU57" s="468"/>
      <c r="HV57" s="468"/>
      <c r="HW57" s="468"/>
      <c r="HX57" s="468"/>
      <c r="HY57" s="468"/>
      <c r="HZ57" s="468"/>
      <c r="IA57" s="468"/>
      <c r="IB57" s="468"/>
      <c r="IC57" s="468"/>
      <c r="ID57" s="468"/>
      <c r="IE57" s="468"/>
      <c r="IF57" s="468"/>
      <c r="IG57" s="468"/>
      <c r="IH57" s="468"/>
      <c r="II57" s="468"/>
      <c r="IJ57" s="468"/>
      <c r="IK57" s="468"/>
      <c r="IL57" s="468"/>
      <c r="IM57" s="468"/>
      <c r="IN57" s="468"/>
      <c r="IO57" s="468"/>
      <c r="IP57" s="468"/>
      <c r="IQ57" s="468"/>
      <c r="IR57" s="468"/>
      <c r="IS57" s="468"/>
      <c r="IT57" s="468"/>
      <c r="IU57" s="468"/>
      <c r="IV57" s="468"/>
    </row>
    <row r="58" spans="1:256">
      <c r="A58" s="385"/>
      <c r="B58" s="385"/>
      <c r="C58" s="385"/>
      <c r="M58" s="385"/>
      <c r="N58" s="735"/>
      <c r="O58" s="735"/>
      <c r="P58" s="468"/>
      <c r="Q58" s="468"/>
      <c r="R58" s="468"/>
      <c r="S58" s="468"/>
      <c r="T58" s="468"/>
      <c r="U58" s="468"/>
      <c r="V58" s="468"/>
      <c r="W58" s="468"/>
      <c r="X58" s="468"/>
      <c r="Y58" s="468"/>
      <c r="Z58" s="468"/>
      <c r="AA58" s="468"/>
      <c r="AB58" s="468"/>
      <c r="AC58" s="468"/>
      <c r="AD58" s="468"/>
      <c r="AE58" s="468"/>
      <c r="AF58" s="468"/>
      <c r="AG58" s="468"/>
      <c r="AH58" s="468"/>
      <c r="AI58" s="468"/>
      <c r="AJ58" s="468"/>
      <c r="AK58" s="468"/>
      <c r="AL58" s="468"/>
      <c r="AM58" s="468"/>
      <c r="AN58" s="468"/>
      <c r="AO58" s="468"/>
      <c r="AP58" s="468"/>
      <c r="AQ58" s="468"/>
      <c r="AR58" s="468"/>
      <c r="AS58" s="468"/>
      <c r="AT58" s="468"/>
      <c r="AU58" s="468"/>
      <c r="AV58" s="468"/>
      <c r="AW58" s="468"/>
      <c r="AX58" s="468"/>
      <c r="AY58" s="468"/>
      <c r="AZ58" s="468"/>
      <c r="BA58" s="468"/>
      <c r="BB58" s="468"/>
      <c r="BC58" s="468"/>
      <c r="BD58" s="468"/>
      <c r="BE58" s="468"/>
      <c r="BF58" s="468"/>
      <c r="BG58" s="468"/>
      <c r="BH58" s="468"/>
      <c r="BI58" s="468"/>
      <c r="BJ58" s="468"/>
      <c r="BK58" s="468"/>
      <c r="BL58" s="468"/>
      <c r="BM58" s="468"/>
      <c r="BN58" s="468"/>
      <c r="BO58" s="468"/>
      <c r="BP58" s="468"/>
      <c r="BQ58" s="468"/>
      <c r="BR58" s="468"/>
      <c r="BS58" s="468"/>
      <c r="BT58" s="468"/>
      <c r="BU58" s="468"/>
      <c r="BV58" s="468"/>
      <c r="BW58" s="468"/>
      <c r="BX58" s="468"/>
      <c r="BY58" s="468"/>
      <c r="BZ58" s="468"/>
      <c r="CA58" s="468"/>
      <c r="CB58" s="468"/>
      <c r="CC58" s="468"/>
      <c r="CD58" s="468"/>
      <c r="CE58" s="468"/>
      <c r="CF58" s="468"/>
      <c r="CG58" s="468"/>
      <c r="CH58" s="468"/>
      <c r="CI58" s="468"/>
      <c r="CJ58" s="468"/>
      <c r="CK58" s="468"/>
      <c r="CL58" s="468"/>
      <c r="CM58" s="468"/>
      <c r="CN58" s="468"/>
      <c r="CO58" s="468"/>
      <c r="CP58" s="468"/>
      <c r="CQ58" s="468"/>
      <c r="CR58" s="468"/>
      <c r="CS58" s="468"/>
      <c r="CT58" s="468"/>
      <c r="CU58" s="468"/>
      <c r="CV58" s="468"/>
      <c r="CW58" s="468"/>
      <c r="CX58" s="468"/>
      <c r="CY58" s="468"/>
      <c r="CZ58" s="468"/>
      <c r="DA58" s="468"/>
      <c r="DB58" s="468"/>
      <c r="DC58" s="468"/>
      <c r="DD58" s="468"/>
      <c r="DE58" s="468"/>
      <c r="DF58" s="468"/>
      <c r="DG58" s="468"/>
      <c r="DH58" s="468"/>
      <c r="DI58" s="468"/>
      <c r="DJ58" s="468"/>
      <c r="DK58" s="468"/>
      <c r="DL58" s="468"/>
      <c r="DM58" s="468"/>
      <c r="DN58" s="468"/>
      <c r="DO58" s="468"/>
      <c r="DP58" s="468"/>
      <c r="DQ58" s="468"/>
      <c r="DR58" s="468"/>
      <c r="DS58" s="468"/>
      <c r="DT58" s="468"/>
      <c r="DU58" s="468"/>
      <c r="DV58" s="468"/>
      <c r="DW58" s="468"/>
      <c r="DX58" s="468"/>
      <c r="DY58" s="468"/>
      <c r="DZ58" s="468"/>
      <c r="EA58" s="468"/>
      <c r="EB58" s="468"/>
      <c r="EC58" s="468"/>
      <c r="ED58" s="468"/>
      <c r="EE58" s="468"/>
      <c r="EF58" s="468"/>
      <c r="EG58" s="468"/>
      <c r="EH58" s="468"/>
      <c r="EI58" s="468"/>
      <c r="EJ58" s="468"/>
      <c r="EK58" s="468"/>
      <c r="EL58" s="468"/>
      <c r="EM58" s="468"/>
      <c r="EN58" s="468"/>
      <c r="EO58" s="468"/>
      <c r="EP58" s="468"/>
      <c r="EQ58" s="468"/>
      <c r="ER58" s="468"/>
      <c r="ES58" s="468"/>
      <c r="ET58" s="468"/>
      <c r="EU58" s="468"/>
      <c r="EV58" s="468"/>
      <c r="EW58" s="468"/>
      <c r="EX58" s="468"/>
      <c r="EY58" s="468"/>
      <c r="EZ58" s="468"/>
      <c r="FA58" s="468"/>
      <c r="FB58" s="468"/>
      <c r="FC58" s="468"/>
      <c r="FD58" s="468"/>
      <c r="FE58" s="468"/>
      <c r="FF58" s="468"/>
      <c r="FG58" s="468"/>
      <c r="FH58" s="468"/>
      <c r="FI58" s="468"/>
      <c r="FJ58" s="468"/>
      <c r="FK58" s="468"/>
      <c r="FL58" s="468"/>
      <c r="FM58" s="468"/>
      <c r="FN58" s="468"/>
      <c r="FO58" s="468"/>
      <c r="FP58" s="468"/>
      <c r="FQ58" s="468"/>
      <c r="FR58" s="468"/>
      <c r="FS58" s="468"/>
      <c r="FT58" s="468"/>
      <c r="FU58" s="468"/>
      <c r="FV58" s="468"/>
      <c r="FW58" s="468"/>
      <c r="FX58" s="468"/>
      <c r="FY58" s="468"/>
      <c r="FZ58" s="468"/>
      <c r="GA58" s="468"/>
      <c r="GB58" s="468"/>
      <c r="GC58" s="468"/>
      <c r="GD58" s="468"/>
      <c r="GE58" s="468"/>
      <c r="GF58" s="468"/>
      <c r="GG58" s="468"/>
      <c r="GH58" s="468"/>
      <c r="GI58" s="468"/>
      <c r="GJ58" s="468"/>
      <c r="GK58" s="468"/>
      <c r="GL58" s="468"/>
      <c r="GM58" s="468"/>
      <c r="GN58" s="468"/>
      <c r="GO58" s="468"/>
      <c r="GP58" s="468"/>
      <c r="GQ58" s="468"/>
      <c r="GR58" s="468"/>
      <c r="GS58" s="468"/>
      <c r="GT58" s="468"/>
      <c r="GU58" s="468"/>
      <c r="GV58" s="468"/>
      <c r="GW58" s="468"/>
      <c r="GX58" s="468"/>
      <c r="GY58" s="468"/>
      <c r="GZ58" s="468"/>
      <c r="HA58" s="468"/>
      <c r="HB58" s="468"/>
      <c r="HC58" s="468"/>
      <c r="HD58" s="468"/>
      <c r="HE58" s="468"/>
      <c r="HF58" s="468"/>
      <c r="HG58" s="468"/>
      <c r="HH58" s="468"/>
      <c r="HI58" s="468"/>
      <c r="HJ58" s="468"/>
      <c r="HK58" s="468"/>
      <c r="HL58" s="468"/>
      <c r="HM58" s="468"/>
      <c r="HN58" s="468"/>
      <c r="HO58" s="468"/>
      <c r="HP58" s="468"/>
      <c r="HQ58" s="468"/>
      <c r="HR58" s="468"/>
      <c r="HS58" s="468"/>
      <c r="HT58" s="468"/>
      <c r="HU58" s="468"/>
      <c r="HV58" s="468"/>
      <c r="HW58" s="468"/>
      <c r="HX58" s="468"/>
      <c r="HY58" s="468"/>
      <c r="HZ58" s="468"/>
      <c r="IA58" s="468"/>
      <c r="IB58" s="468"/>
      <c r="IC58" s="468"/>
      <c r="ID58" s="468"/>
      <c r="IE58" s="468"/>
      <c r="IF58" s="468"/>
      <c r="IG58" s="468"/>
      <c r="IH58" s="468"/>
      <c r="II58" s="468"/>
      <c r="IJ58" s="468"/>
      <c r="IK58" s="468"/>
      <c r="IL58" s="468"/>
      <c r="IM58" s="468"/>
      <c r="IN58" s="468"/>
      <c r="IO58" s="468"/>
      <c r="IP58" s="468"/>
      <c r="IQ58" s="468"/>
      <c r="IR58" s="468"/>
      <c r="IS58" s="468"/>
      <c r="IT58" s="468"/>
      <c r="IU58" s="468"/>
      <c r="IV58" s="468"/>
    </row>
    <row r="59" spans="1:256">
      <c r="A59" s="385"/>
      <c r="B59" s="385"/>
      <c r="C59" s="385"/>
      <c r="M59" s="385"/>
      <c r="N59" s="735"/>
      <c r="O59" s="735"/>
      <c r="P59" s="468"/>
      <c r="Q59" s="468"/>
      <c r="R59" s="468"/>
      <c r="S59" s="468"/>
      <c r="T59" s="468"/>
      <c r="U59" s="468"/>
      <c r="V59" s="468"/>
      <c r="W59" s="468"/>
      <c r="X59" s="468"/>
      <c r="Y59" s="468"/>
      <c r="Z59" s="468"/>
      <c r="AA59" s="468"/>
      <c r="AB59" s="468"/>
      <c r="AC59" s="468"/>
      <c r="AD59" s="468"/>
      <c r="AE59" s="468"/>
      <c r="AF59" s="468"/>
      <c r="AG59" s="468"/>
      <c r="AH59" s="468"/>
      <c r="AI59" s="468"/>
      <c r="AJ59" s="468"/>
      <c r="AK59" s="468"/>
      <c r="AL59" s="468"/>
      <c r="AM59" s="468"/>
      <c r="AN59" s="468"/>
      <c r="AO59" s="468"/>
      <c r="AP59" s="468"/>
      <c r="AQ59" s="468"/>
      <c r="AR59" s="468"/>
      <c r="AS59" s="468"/>
      <c r="AT59" s="468"/>
      <c r="AU59" s="468"/>
      <c r="AV59" s="468"/>
      <c r="AW59" s="468"/>
      <c r="AX59" s="468"/>
      <c r="AY59" s="468"/>
      <c r="AZ59" s="468"/>
      <c r="BA59" s="468"/>
      <c r="BB59" s="468"/>
      <c r="BC59" s="468"/>
      <c r="BD59" s="468"/>
      <c r="BE59" s="468"/>
      <c r="BF59" s="468"/>
      <c r="BG59" s="468"/>
      <c r="BH59" s="468"/>
      <c r="BI59" s="468"/>
      <c r="BJ59" s="468"/>
      <c r="BK59" s="468"/>
      <c r="BL59" s="468"/>
      <c r="BM59" s="468"/>
      <c r="BN59" s="468"/>
      <c r="BO59" s="468"/>
      <c r="BP59" s="468"/>
      <c r="BQ59" s="468"/>
      <c r="BR59" s="468"/>
      <c r="BS59" s="468"/>
      <c r="BT59" s="468"/>
      <c r="BU59" s="468"/>
      <c r="BV59" s="468"/>
      <c r="BW59" s="468"/>
      <c r="BX59" s="468"/>
      <c r="BY59" s="468"/>
      <c r="BZ59" s="468"/>
      <c r="CA59" s="468"/>
      <c r="CB59" s="468"/>
      <c r="CC59" s="468"/>
      <c r="CD59" s="468"/>
      <c r="CE59" s="468"/>
      <c r="CF59" s="468"/>
      <c r="CG59" s="468"/>
      <c r="CH59" s="468"/>
      <c r="CI59" s="468"/>
      <c r="CJ59" s="468"/>
      <c r="CK59" s="468"/>
      <c r="CL59" s="468"/>
      <c r="CM59" s="468"/>
      <c r="CN59" s="468"/>
      <c r="CO59" s="468"/>
      <c r="CP59" s="468"/>
      <c r="CQ59" s="468"/>
      <c r="CR59" s="468"/>
      <c r="CS59" s="468"/>
      <c r="CT59" s="468"/>
      <c r="CU59" s="468"/>
      <c r="CV59" s="468"/>
      <c r="CW59" s="468"/>
      <c r="CX59" s="468"/>
      <c r="CY59" s="468"/>
      <c r="CZ59" s="468"/>
      <c r="DA59" s="468"/>
      <c r="DB59" s="468"/>
      <c r="DC59" s="468"/>
      <c r="DD59" s="468"/>
      <c r="DE59" s="468"/>
      <c r="DF59" s="468"/>
      <c r="DG59" s="468"/>
      <c r="DH59" s="468"/>
      <c r="DI59" s="468"/>
      <c r="DJ59" s="468"/>
      <c r="DK59" s="468"/>
      <c r="DL59" s="468"/>
      <c r="DM59" s="468"/>
      <c r="DN59" s="468"/>
      <c r="DO59" s="468"/>
      <c r="DP59" s="468"/>
      <c r="DQ59" s="468"/>
      <c r="DR59" s="468"/>
      <c r="DS59" s="468"/>
      <c r="DT59" s="468"/>
      <c r="DU59" s="468"/>
      <c r="DV59" s="468"/>
      <c r="DW59" s="468"/>
      <c r="DX59" s="468"/>
      <c r="DY59" s="468"/>
      <c r="DZ59" s="468"/>
      <c r="EA59" s="468"/>
      <c r="EB59" s="468"/>
      <c r="EC59" s="468"/>
      <c r="ED59" s="468"/>
      <c r="EE59" s="468"/>
      <c r="EF59" s="468"/>
      <c r="EG59" s="468"/>
      <c r="EH59" s="468"/>
      <c r="EI59" s="468"/>
      <c r="EJ59" s="468"/>
      <c r="EK59" s="468"/>
      <c r="EL59" s="468"/>
      <c r="EM59" s="468"/>
      <c r="EN59" s="468"/>
      <c r="EO59" s="468"/>
      <c r="EP59" s="468"/>
      <c r="EQ59" s="468"/>
      <c r="ER59" s="468"/>
      <c r="ES59" s="468"/>
      <c r="ET59" s="468"/>
      <c r="EU59" s="468"/>
      <c r="EV59" s="468"/>
      <c r="EW59" s="468"/>
      <c r="EX59" s="468"/>
      <c r="EY59" s="468"/>
      <c r="EZ59" s="468"/>
      <c r="FA59" s="468"/>
      <c r="FB59" s="468"/>
      <c r="FC59" s="468"/>
      <c r="FD59" s="468"/>
      <c r="FE59" s="468"/>
      <c r="FF59" s="468"/>
      <c r="FG59" s="468"/>
      <c r="FH59" s="468"/>
      <c r="FI59" s="468"/>
      <c r="FJ59" s="468"/>
      <c r="FK59" s="468"/>
      <c r="FL59" s="468"/>
      <c r="FM59" s="468"/>
      <c r="FN59" s="468"/>
      <c r="FO59" s="468"/>
      <c r="FP59" s="468"/>
      <c r="FQ59" s="468"/>
      <c r="FR59" s="468"/>
      <c r="FS59" s="468"/>
      <c r="FT59" s="468"/>
      <c r="FU59" s="468"/>
      <c r="FV59" s="468"/>
      <c r="FW59" s="468"/>
      <c r="FX59" s="468"/>
      <c r="FY59" s="468"/>
      <c r="FZ59" s="468"/>
      <c r="GA59" s="468"/>
      <c r="GB59" s="468"/>
      <c r="GC59" s="468"/>
      <c r="GD59" s="468"/>
      <c r="GE59" s="468"/>
      <c r="GF59" s="468"/>
      <c r="GG59" s="468"/>
      <c r="GH59" s="468"/>
      <c r="GI59" s="468"/>
      <c r="GJ59" s="468"/>
      <c r="GK59" s="468"/>
      <c r="GL59" s="468"/>
      <c r="GM59" s="468"/>
      <c r="GN59" s="468"/>
      <c r="GO59" s="468"/>
      <c r="GP59" s="468"/>
      <c r="GQ59" s="468"/>
      <c r="GR59" s="468"/>
      <c r="GS59" s="468"/>
      <c r="GT59" s="468"/>
      <c r="GU59" s="468"/>
      <c r="GV59" s="468"/>
      <c r="GW59" s="468"/>
      <c r="GX59" s="468"/>
      <c r="GY59" s="468"/>
      <c r="GZ59" s="468"/>
      <c r="HA59" s="468"/>
      <c r="HB59" s="468"/>
      <c r="HC59" s="468"/>
      <c r="HD59" s="468"/>
      <c r="HE59" s="468"/>
      <c r="HF59" s="468"/>
      <c r="HG59" s="468"/>
      <c r="HH59" s="468"/>
      <c r="HI59" s="468"/>
      <c r="HJ59" s="468"/>
      <c r="HK59" s="468"/>
      <c r="HL59" s="468"/>
      <c r="HM59" s="468"/>
      <c r="HN59" s="468"/>
      <c r="HO59" s="468"/>
      <c r="HP59" s="468"/>
      <c r="HQ59" s="468"/>
      <c r="HR59" s="468"/>
      <c r="HS59" s="468"/>
      <c r="HT59" s="468"/>
      <c r="HU59" s="468"/>
      <c r="HV59" s="468"/>
      <c r="HW59" s="468"/>
      <c r="HX59" s="468"/>
      <c r="HY59" s="468"/>
      <c r="HZ59" s="468"/>
      <c r="IA59" s="468"/>
      <c r="IB59" s="468"/>
      <c r="IC59" s="468"/>
      <c r="ID59" s="468"/>
      <c r="IE59" s="468"/>
      <c r="IF59" s="468"/>
      <c r="IG59" s="468"/>
      <c r="IH59" s="468"/>
      <c r="II59" s="468"/>
      <c r="IJ59" s="468"/>
      <c r="IK59" s="468"/>
      <c r="IL59" s="468"/>
      <c r="IM59" s="468"/>
      <c r="IN59" s="468"/>
      <c r="IO59" s="468"/>
      <c r="IP59" s="468"/>
      <c r="IQ59" s="468"/>
      <c r="IR59" s="468"/>
      <c r="IS59" s="468"/>
      <c r="IT59" s="468"/>
      <c r="IU59" s="468"/>
      <c r="IV59" s="468"/>
    </row>
    <row r="60" spans="1:256">
      <c r="A60" s="385"/>
      <c r="B60" s="385"/>
      <c r="C60" s="385"/>
      <c r="M60" s="385"/>
      <c r="N60" s="735"/>
      <c r="O60" s="735"/>
      <c r="P60" s="468"/>
      <c r="Q60" s="468"/>
      <c r="R60" s="468"/>
      <c r="S60" s="468"/>
      <c r="T60" s="468"/>
      <c r="U60" s="468"/>
      <c r="V60" s="468"/>
      <c r="W60" s="468"/>
      <c r="X60" s="468"/>
      <c r="Y60" s="468"/>
      <c r="Z60" s="468"/>
      <c r="AA60" s="468"/>
      <c r="AB60" s="468"/>
      <c r="AC60" s="468"/>
      <c r="AD60" s="468"/>
      <c r="AE60" s="468"/>
      <c r="AF60" s="468"/>
      <c r="AG60" s="468"/>
      <c r="AH60" s="468"/>
      <c r="AI60" s="468"/>
      <c r="AJ60" s="468"/>
      <c r="AK60" s="468"/>
      <c r="AL60" s="468"/>
      <c r="AM60" s="468"/>
      <c r="AN60" s="468"/>
      <c r="AO60" s="468"/>
      <c r="AP60" s="468"/>
      <c r="AQ60" s="468"/>
      <c r="AR60" s="468"/>
      <c r="AS60" s="468"/>
      <c r="AT60" s="468"/>
      <c r="AU60" s="468"/>
      <c r="AV60" s="468"/>
      <c r="AW60" s="468"/>
      <c r="AX60" s="468"/>
      <c r="AY60" s="468"/>
      <c r="AZ60" s="468"/>
      <c r="BA60" s="468"/>
      <c r="BB60" s="468"/>
      <c r="BC60" s="468"/>
      <c r="BD60" s="468"/>
      <c r="BE60" s="468"/>
      <c r="BF60" s="468"/>
      <c r="BG60" s="468"/>
      <c r="BH60" s="468"/>
      <c r="BI60" s="468"/>
      <c r="BJ60" s="468"/>
      <c r="BK60" s="468"/>
      <c r="BL60" s="468"/>
      <c r="BM60" s="468"/>
      <c r="BN60" s="468"/>
      <c r="BO60" s="468"/>
      <c r="BP60" s="468"/>
      <c r="BQ60" s="468"/>
      <c r="BR60" s="468"/>
      <c r="BS60" s="468"/>
      <c r="BT60" s="468"/>
      <c r="BU60" s="468"/>
      <c r="BV60" s="468"/>
      <c r="BW60" s="468"/>
      <c r="BX60" s="468"/>
      <c r="BY60" s="468"/>
      <c r="BZ60" s="468"/>
      <c r="CA60" s="468"/>
      <c r="CB60" s="468"/>
      <c r="CC60" s="468"/>
      <c r="CD60" s="468"/>
      <c r="CE60" s="468"/>
      <c r="CF60" s="468"/>
      <c r="CG60" s="468"/>
      <c r="CH60" s="468"/>
      <c r="CI60" s="468"/>
      <c r="CJ60" s="468"/>
      <c r="CK60" s="468"/>
      <c r="CL60" s="468"/>
      <c r="CM60" s="468"/>
      <c r="CN60" s="468"/>
      <c r="CO60" s="468"/>
      <c r="CP60" s="468"/>
      <c r="CQ60" s="468"/>
      <c r="CR60" s="468"/>
      <c r="CS60" s="468"/>
      <c r="CT60" s="468"/>
      <c r="CU60" s="468"/>
      <c r="CV60" s="468"/>
      <c r="CW60" s="468"/>
      <c r="CX60" s="468"/>
      <c r="CY60" s="468"/>
      <c r="CZ60" s="468"/>
      <c r="DA60" s="468"/>
      <c r="DB60" s="468"/>
      <c r="DC60" s="468"/>
      <c r="DD60" s="468"/>
      <c r="DE60" s="468"/>
      <c r="DF60" s="468"/>
      <c r="DG60" s="468"/>
      <c r="DH60" s="468"/>
      <c r="DI60" s="468"/>
      <c r="DJ60" s="468"/>
      <c r="DK60" s="468"/>
      <c r="DL60" s="468"/>
      <c r="DM60" s="468"/>
      <c r="DN60" s="468"/>
      <c r="DO60" s="468"/>
      <c r="DP60" s="468"/>
      <c r="DQ60" s="468"/>
      <c r="DR60" s="468"/>
      <c r="DS60" s="468"/>
      <c r="DT60" s="468"/>
      <c r="DU60" s="468"/>
      <c r="DV60" s="468"/>
      <c r="DW60" s="468"/>
      <c r="DX60" s="468"/>
      <c r="DY60" s="468"/>
      <c r="DZ60" s="468"/>
      <c r="EA60" s="468"/>
      <c r="EB60" s="468"/>
      <c r="EC60" s="468"/>
      <c r="ED60" s="468"/>
      <c r="EE60" s="468"/>
      <c r="EF60" s="468"/>
      <c r="EG60" s="468"/>
      <c r="EH60" s="468"/>
      <c r="EI60" s="468"/>
      <c r="EJ60" s="468"/>
      <c r="EK60" s="468"/>
      <c r="EL60" s="468"/>
      <c r="EM60" s="468"/>
      <c r="EN60" s="468"/>
      <c r="EO60" s="468"/>
      <c r="EP60" s="468"/>
      <c r="EQ60" s="468"/>
      <c r="ER60" s="468"/>
      <c r="ES60" s="468"/>
      <c r="ET60" s="468"/>
      <c r="EU60" s="468"/>
      <c r="EV60" s="468"/>
      <c r="EW60" s="468"/>
      <c r="EX60" s="468"/>
      <c r="EY60" s="468"/>
      <c r="EZ60" s="468"/>
      <c r="FA60" s="468"/>
      <c r="FB60" s="468"/>
      <c r="FC60" s="468"/>
      <c r="FD60" s="468"/>
      <c r="FE60" s="468"/>
      <c r="FF60" s="468"/>
      <c r="FG60" s="468"/>
      <c r="FH60" s="468"/>
      <c r="FI60" s="468"/>
      <c r="FJ60" s="468"/>
      <c r="FK60" s="468"/>
      <c r="FL60" s="468"/>
      <c r="FM60" s="468"/>
      <c r="FN60" s="468"/>
      <c r="FO60" s="468"/>
      <c r="FP60" s="468"/>
      <c r="FQ60" s="468"/>
      <c r="FR60" s="468"/>
      <c r="FS60" s="468"/>
      <c r="FT60" s="468"/>
      <c r="FU60" s="468"/>
      <c r="FV60" s="468"/>
      <c r="FW60" s="468"/>
      <c r="FX60" s="468"/>
      <c r="FY60" s="468"/>
      <c r="FZ60" s="468"/>
      <c r="GA60" s="468"/>
      <c r="GB60" s="468"/>
      <c r="GC60" s="468"/>
      <c r="GD60" s="468"/>
      <c r="GE60" s="468"/>
      <c r="GF60" s="468"/>
      <c r="GG60" s="468"/>
      <c r="GH60" s="468"/>
      <c r="GI60" s="468"/>
      <c r="GJ60" s="468"/>
      <c r="GK60" s="468"/>
      <c r="GL60" s="468"/>
      <c r="GM60" s="468"/>
      <c r="GN60" s="468"/>
      <c r="GO60" s="468"/>
      <c r="GP60" s="468"/>
      <c r="GQ60" s="468"/>
      <c r="GR60" s="468"/>
      <c r="GS60" s="468"/>
      <c r="GT60" s="468"/>
      <c r="GU60" s="468"/>
      <c r="GV60" s="468"/>
      <c r="GW60" s="468"/>
      <c r="GX60" s="468"/>
      <c r="GY60" s="468"/>
      <c r="GZ60" s="468"/>
      <c r="HA60" s="468"/>
      <c r="HB60" s="468"/>
      <c r="HC60" s="468"/>
      <c r="HD60" s="468"/>
      <c r="HE60" s="468"/>
      <c r="HF60" s="468"/>
      <c r="HG60" s="468"/>
      <c r="HH60" s="468"/>
      <c r="HI60" s="468"/>
      <c r="HJ60" s="468"/>
      <c r="HK60" s="468"/>
      <c r="HL60" s="468"/>
      <c r="HM60" s="468"/>
      <c r="HN60" s="468"/>
      <c r="HO60" s="468"/>
      <c r="HP60" s="468"/>
      <c r="HQ60" s="468"/>
      <c r="HR60" s="468"/>
      <c r="HS60" s="468"/>
      <c r="HT60" s="468"/>
      <c r="HU60" s="468"/>
      <c r="HV60" s="468"/>
      <c r="HW60" s="468"/>
      <c r="HX60" s="468"/>
      <c r="HY60" s="468"/>
      <c r="HZ60" s="468"/>
      <c r="IA60" s="468"/>
      <c r="IB60" s="468"/>
      <c r="IC60" s="468"/>
      <c r="ID60" s="468"/>
      <c r="IE60" s="468"/>
      <c r="IF60" s="468"/>
      <c r="IG60" s="468"/>
      <c r="IH60" s="468"/>
      <c r="II60" s="468"/>
      <c r="IJ60" s="468"/>
      <c r="IK60" s="468"/>
      <c r="IL60" s="468"/>
      <c r="IM60" s="468"/>
      <c r="IN60" s="468"/>
      <c r="IO60" s="468"/>
      <c r="IP60" s="468"/>
      <c r="IQ60" s="468"/>
      <c r="IR60" s="468"/>
      <c r="IS60" s="468"/>
      <c r="IT60" s="468"/>
      <c r="IU60" s="468"/>
      <c r="IV60" s="468"/>
    </row>
    <row r="61" spans="1:256">
      <c r="A61" s="385"/>
      <c r="B61" s="385"/>
      <c r="C61" s="385"/>
      <c r="M61" s="385"/>
      <c r="N61" s="735"/>
      <c r="O61" s="735"/>
      <c r="P61" s="468"/>
      <c r="Q61" s="468"/>
      <c r="R61" s="468"/>
      <c r="S61" s="468"/>
      <c r="T61" s="468"/>
      <c r="U61" s="468"/>
      <c r="V61" s="468"/>
      <c r="W61" s="468"/>
      <c r="X61" s="468"/>
      <c r="Y61" s="468"/>
      <c r="Z61" s="468"/>
      <c r="AA61" s="468"/>
      <c r="AB61" s="468"/>
      <c r="AC61" s="468"/>
      <c r="AD61" s="468"/>
      <c r="AE61" s="468"/>
      <c r="AF61" s="468"/>
      <c r="AG61" s="468"/>
      <c r="AH61" s="468"/>
      <c r="AI61" s="468"/>
      <c r="AJ61" s="468"/>
      <c r="AK61" s="468"/>
      <c r="AL61" s="468"/>
      <c r="AM61" s="468"/>
      <c r="AN61" s="468"/>
      <c r="AO61" s="468"/>
      <c r="AP61" s="468"/>
      <c r="AQ61" s="468"/>
      <c r="AR61" s="468"/>
      <c r="AS61" s="468"/>
      <c r="AT61" s="468"/>
      <c r="AU61" s="468"/>
      <c r="AV61" s="468"/>
      <c r="AW61" s="468"/>
      <c r="AX61" s="468"/>
      <c r="AY61" s="468"/>
      <c r="AZ61" s="468"/>
      <c r="BA61" s="468"/>
      <c r="BB61" s="468"/>
      <c r="BC61" s="468"/>
      <c r="BD61" s="468"/>
      <c r="BE61" s="468"/>
      <c r="BF61" s="468"/>
      <c r="BG61" s="468"/>
      <c r="BH61" s="468"/>
      <c r="BI61" s="468"/>
      <c r="BJ61" s="468"/>
      <c r="BK61" s="468"/>
      <c r="BL61" s="468"/>
      <c r="BM61" s="468"/>
      <c r="BN61" s="468"/>
      <c r="BO61" s="468"/>
      <c r="BP61" s="468"/>
      <c r="BQ61" s="468"/>
      <c r="BR61" s="468"/>
      <c r="BS61" s="468"/>
      <c r="BT61" s="468"/>
      <c r="BU61" s="468"/>
      <c r="BV61" s="468"/>
      <c r="BW61" s="468"/>
      <c r="BX61" s="468"/>
      <c r="BY61" s="468"/>
      <c r="BZ61" s="468"/>
      <c r="CA61" s="468"/>
      <c r="CB61" s="468"/>
      <c r="CC61" s="468"/>
      <c r="CD61" s="468"/>
      <c r="CE61" s="468"/>
      <c r="CF61" s="468"/>
      <c r="CG61" s="468"/>
      <c r="CH61" s="468"/>
      <c r="CI61" s="468"/>
      <c r="CJ61" s="468"/>
      <c r="CK61" s="468"/>
      <c r="CL61" s="468"/>
      <c r="CM61" s="468"/>
      <c r="CN61" s="468"/>
      <c r="CO61" s="468"/>
      <c r="CP61" s="468"/>
      <c r="CQ61" s="468"/>
      <c r="CR61" s="468"/>
      <c r="CS61" s="468"/>
      <c r="CT61" s="468"/>
      <c r="CU61" s="468"/>
      <c r="CV61" s="468"/>
      <c r="CW61" s="468"/>
      <c r="CX61" s="468"/>
      <c r="CY61" s="468"/>
      <c r="CZ61" s="468"/>
      <c r="DA61" s="468"/>
      <c r="DB61" s="468"/>
      <c r="DC61" s="468"/>
      <c r="DD61" s="468"/>
      <c r="DE61" s="468"/>
      <c r="DF61" s="468"/>
      <c r="DG61" s="468"/>
      <c r="DH61" s="468"/>
      <c r="DI61" s="468"/>
      <c r="DJ61" s="468"/>
      <c r="DK61" s="468"/>
      <c r="DL61" s="468"/>
      <c r="DM61" s="468"/>
      <c r="DN61" s="468"/>
      <c r="DO61" s="468"/>
      <c r="DP61" s="468"/>
      <c r="DQ61" s="468"/>
      <c r="DR61" s="468"/>
      <c r="DS61" s="468"/>
      <c r="DT61" s="468"/>
      <c r="DU61" s="468"/>
      <c r="DV61" s="468"/>
      <c r="DW61" s="468"/>
      <c r="DX61" s="468"/>
      <c r="DY61" s="468"/>
      <c r="DZ61" s="468"/>
      <c r="EA61" s="468"/>
      <c r="EB61" s="468"/>
      <c r="EC61" s="468"/>
      <c r="ED61" s="468"/>
      <c r="EE61" s="468"/>
      <c r="EF61" s="468"/>
      <c r="EG61" s="468"/>
      <c r="EH61" s="468"/>
      <c r="EI61" s="468"/>
      <c r="EJ61" s="468"/>
      <c r="EK61" s="468"/>
      <c r="EL61" s="468"/>
      <c r="EM61" s="468"/>
      <c r="EN61" s="468"/>
      <c r="EO61" s="468"/>
      <c r="EP61" s="468"/>
      <c r="EQ61" s="468"/>
      <c r="ER61" s="468"/>
      <c r="ES61" s="468"/>
      <c r="ET61" s="468"/>
      <c r="EU61" s="468"/>
      <c r="EV61" s="468"/>
      <c r="EW61" s="468"/>
      <c r="EX61" s="468"/>
      <c r="EY61" s="468"/>
      <c r="EZ61" s="468"/>
      <c r="FA61" s="468"/>
      <c r="FB61" s="468"/>
      <c r="FC61" s="468"/>
      <c r="FD61" s="468"/>
      <c r="FE61" s="468"/>
      <c r="FF61" s="468"/>
      <c r="FG61" s="468"/>
      <c r="FH61" s="468"/>
      <c r="FI61" s="468"/>
      <c r="FJ61" s="468"/>
      <c r="FK61" s="468"/>
      <c r="FL61" s="468"/>
      <c r="FM61" s="468"/>
      <c r="FN61" s="468"/>
      <c r="FO61" s="468"/>
      <c r="FP61" s="468"/>
      <c r="FQ61" s="468"/>
      <c r="FR61" s="468"/>
      <c r="FS61" s="468"/>
      <c r="FT61" s="468"/>
      <c r="FU61" s="468"/>
      <c r="FV61" s="468"/>
      <c r="FW61" s="468"/>
      <c r="FX61" s="468"/>
      <c r="FY61" s="468"/>
      <c r="FZ61" s="468"/>
      <c r="GA61" s="468"/>
      <c r="GB61" s="468"/>
      <c r="GC61" s="468"/>
      <c r="GD61" s="468"/>
      <c r="GE61" s="468"/>
      <c r="GF61" s="468"/>
      <c r="GG61" s="468"/>
      <c r="GH61" s="468"/>
      <c r="GI61" s="468"/>
      <c r="GJ61" s="468"/>
      <c r="GK61" s="468"/>
      <c r="GL61" s="468"/>
      <c r="GM61" s="468"/>
      <c r="GN61" s="468"/>
      <c r="GO61" s="468"/>
      <c r="GP61" s="468"/>
      <c r="GQ61" s="468"/>
      <c r="GR61" s="468"/>
      <c r="GS61" s="468"/>
      <c r="GT61" s="468"/>
      <c r="GU61" s="468"/>
      <c r="GV61" s="468"/>
      <c r="GW61" s="468"/>
      <c r="GX61" s="468"/>
      <c r="GY61" s="468"/>
      <c r="GZ61" s="468"/>
      <c r="HA61" s="468"/>
      <c r="HB61" s="468"/>
      <c r="HC61" s="468"/>
      <c r="HD61" s="468"/>
      <c r="HE61" s="468"/>
      <c r="HF61" s="468"/>
      <c r="HG61" s="468"/>
      <c r="HH61" s="468"/>
      <c r="HI61" s="468"/>
      <c r="HJ61" s="468"/>
      <c r="HK61" s="468"/>
      <c r="HL61" s="468"/>
      <c r="HM61" s="468"/>
      <c r="HN61" s="468"/>
      <c r="HO61" s="468"/>
      <c r="HP61" s="468"/>
      <c r="HQ61" s="468"/>
      <c r="HR61" s="468"/>
      <c r="HS61" s="468"/>
      <c r="HT61" s="468"/>
      <c r="HU61" s="468"/>
      <c r="HV61" s="468"/>
      <c r="HW61" s="468"/>
      <c r="HX61" s="468"/>
      <c r="HY61" s="468"/>
      <c r="HZ61" s="468"/>
      <c r="IA61" s="468"/>
      <c r="IB61" s="468"/>
      <c r="IC61" s="468"/>
      <c r="ID61" s="468"/>
      <c r="IE61" s="468"/>
      <c r="IF61" s="468"/>
      <c r="IG61" s="468"/>
      <c r="IH61" s="468"/>
      <c r="II61" s="468"/>
      <c r="IJ61" s="468"/>
      <c r="IK61" s="468"/>
      <c r="IL61" s="468"/>
      <c r="IM61" s="468"/>
      <c r="IN61" s="468"/>
      <c r="IO61" s="468"/>
      <c r="IP61" s="468"/>
      <c r="IQ61" s="468"/>
      <c r="IR61" s="468"/>
      <c r="IS61" s="468"/>
      <c r="IT61" s="468"/>
      <c r="IU61" s="468"/>
      <c r="IV61" s="468"/>
    </row>
    <row r="62" spans="1:256">
      <c r="A62" s="385"/>
      <c r="B62" s="385"/>
      <c r="C62" s="385"/>
      <c r="M62" s="385"/>
      <c r="N62" s="735"/>
      <c r="O62" s="735"/>
      <c r="P62" s="468"/>
      <c r="Q62" s="468"/>
      <c r="R62" s="468"/>
      <c r="S62" s="468"/>
      <c r="T62" s="468"/>
      <c r="U62" s="468"/>
      <c r="V62" s="468"/>
      <c r="W62" s="468"/>
      <c r="X62" s="468"/>
      <c r="Y62" s="468"/>
      <c r="Z62" s="468"/>
      <c r="AA62" s="468"/>
      <c r="AB62" s="468"/>
      <c r="AC62" s="468"/>
      <c r="AD62" s="468"/>
      <c r="AE62" s="468"/>
      <c r="AF62" s="468"/>
      <c r="AG62" s="468"/>
      <c r="AH62" s="468"/>
      <c r="AI62" s="468"/>
      <c r="AJ62" s="468"/>
      <c r="AK62" s="468"/>
      <c r="AL62" s="468"/>
      <c r="AM62" s="468"/>
      <c r="AN62" s="468"/>
      <c r="AO62" s="468"/>
      <c r="AP62" s="468"/>
      <c r="AQ62" s="468"/>
      <c r="AR62" s="468"/>
      <c r="AS62" s="468"/>
      <c r="AT62" s="468"/>
      <c r="AU62" s="468"/>
      <c r="AV62" s="468"/>
      <c r="AW62" s="468"/>
      <c r="AX62" s="468"/>
      <c r="AY62" s="468"/>
      <c r="AZ62" s="468"/>
      <c r="BA62" s="468"/>
      <c r="BB62" s="468"/>
      <c r="BC62" s="468"/>
      <c r="BD62" s="468"/>
      <c r="BE62" s="468"/>
      <c r="BF62" s="468"/>
      <c r="BG62" s="468"/>
      <c r="BH62" s="468"/>
      <c r="BI62" s="468"/>
      <c r="BJ62" s="468"/>
      <c r="BK62" s="468"/>
      <c r="BL62" s="468"/>
      <c r="BM62" s="468"/>
      <c r="BN62" s="468"/>
      <c r="BO62" s="468"/>
      <c r="BP62" s="468"/>
      <c r="BQ62" s="468"/>
      <c r="BR62" s="468"/>
      <c r="BS62" s="468"/>
      <c r="BT62" s="468"/>
      <c r="BU62" s="468"/>
      <c r="BV62" s="468"/>
      <c r="BW62" s="468"/>
      <c r="BX62" s="468"/>
      <c r="BY62" s="468"/>
      <c r="BZ62" s="468"/>
      <c r="CA62" s="468"/>
      <c r="CB62" s="468"/>
      <c r="CC62" s="468"/>
      <c r="CD62" s="468"/>
      <c r="CE62" s="468"/>
      <c r="CF62" s="468"/>
      <c r="CG62" s="468"/>
      <c r="CH62" s="468"/>
      <c r="CI62" s="468"/>
      <c r="CJ62" s="468"/>
      <c r="CK62" s="468"/>
      <c r="CL62" s="468"/>
      <c r="CM62" s="468"/>
      <c r="CN62" s="468"/>
      <c r="CO62" s="468"/>
      <c r="CP62" s="468"/>
      <c r="CQ62" s="468"/>
      <c r="CR62" s="468"/>
      <c r="CS62" s="468"/>
      <c r="CT62" s="468"/>
      <c r="CU62" s="468"/>
      <c r="CV62" s="468"/>
      <c r="CW62" s="468"/>
      <c r="CX62" s="468"/>
      <c r="CY62" s="468"/>
      <c r="CZ62" s="468"/>
      <c r="DA62" s="468"/>
      <c r="DB62" s="468"/>
      <c r="DC62" s="468"/>
      <c r="DD62" s="468"/>
      <c r="DE62" s="468"/>
      <c r="DF62" s="468"/>
      <c r="DG62" s="468"/>
      <c r="DH62" s="468"/>
      <c r="DI62" s="468"/>
      <c r="DJ62" s="468"/>
      <c r="DK62" s="468"/>
      <c r="DL62" s="468"/>
      <c r="DM62" s="468"/>
      <c r="DN62" s="468"/>
      <c r="DO62" s="468"/>
      <c r="DP62" s="468"/>
      <c r="DQ62" s="468"/>
      <c r="DR62" s="468"/>
      <c r="DS62" s="468"/>
      <c r="DT62" s="468"/>
      <c r="DU62" s="468"/>
      <c r="DV62" s="468"/>
      <c r="DW62" s="468"/>
      <c r="DX62" s="468"/>
      <c r="DY62" s="468"/>
      <c r="DZ62" s="468"/>
      <c r="EA62" s="468"/>
      <c r="EB62" s="468"/>
      <c r="EC62" s="468"/>
      <c r="ED62" s="468"/>
      <c r="EE62" s="468"/>
      <c r="EF62" s="468"/>
      <c r="EG62" s="468"/>
      <c r="EH62" s="468"/>
      <c r="EI62" s="468"/>
      <c r="EJ62" s="468"/>
      <c r="EK62" s="468"/>
      <c r="EL62" s="468"/>
      <c r="EM62" s="468"/>
      <c r="EN62" s="468"/>
      <c r="EO62" s="468"/>
      <c r="EP62" s="468"/>
      <c r="EQ62" s="468"/>
      <c r="ER62" s="468"/>
      <c r="ES62" s="468"/>
      <c r="ET62" s="468"/>
      <c r="EU62" s="468"/>
      <c r="EV62" s="468"/>
      <c r="EW62" s="468"/>
      <c r="EX62" s="468"/>
      <c r="EY62" s="468"/>
      <c r="EZ62" s="468"/>
      <c r="FA62" s="468"/>
      <c r="FB62" s="468"/>
      <c r="FC62" s="468"/>
      <c r="FD62" s="468"/>
      <c r="FE62" s="468"/>
      <c r="FF62" s="468"/>
      <c r="FG62" s="468"/>
      <c r="FH62" s="468"/>
      <c r="FI62" s="468"/>
      <c r="FJ62" s="468"/>
      <c r="FK62" s="468"/>
      <c r="FL62" s="468"/>
      <c r="FM62" s="468"/>
      <c r="FN62" s="468"/>
      <c r="FO62" s="468"/>
      <c r="FP62" s="468"/>
      <c r="FQ62" s="468"/>
      <c r="FR62" s="468"/>
      <c r="FS62" s="468"/>
      <c r="FT62" s="468"/>
      <c r="FU62" s="468"/>
      <c r="FV62" s="468"/>
      <c r="FW62" s="468"/>
      <c r="FX62" s="468"/>
      <c r="FY62" s="468"/>
      <c r="FZ62" s="468"/>
      <c r="GA62" s="468"/>
      <c r="GB62" s="468"/>
      <c r="GC62" s="468"/>
      <c r="GD62" s="468"/>
      <c r="GE62" s="468"/>
      <c r="GF62" s="468"/>
      <c r="GG62" s="468"/>
      <c r="GH62" s="468"/>
      <c r="GI62" s="468"/>
      <c r="GJ62" s="468"/>
      <c r="GK62" s="468"/>
      <c r="GL62" s="468"/>
      <c r="GM62" s="468"/>
      <c r="GN62" s="468"/>
      <c r="GO62" s="468"/>
      <c r="GP62" s="468"/>
      <c r="GQ62" s="468"/>
      <c r="GR62" s="468"/>
      <c r="GS62" s="468"/>
      <c r="GT62" s="468"/>
      <c r="GU62" s="468"/>
      <c r="GV62" s="468"/>
      <c r="GW62" s="468"/>
      <c r="GX62" s="468"/>
      <c r="GY62" s="468"/>
      <c r="GZ62" s="468"/>
      <c r="HA62" s="468"/>
      <c r="HB62" s="468"/>
      <c r="HC62" s="468"/>
      <c r="HD62" s="468"/>
      <c r="HE62" s="468"/>
      <c r="HF62" s="468"/>
      <c r="HG62" s="468"/>
      <c r="HH62" s="468"/>
      <c r="HI62" s="468"/>
      <c r="HJ62" s="468"/>
      <c r="HK62" s="468"/>
      <c r="HL62" s="468"/>
      <c r="HM62" s="468"/>
      <c r="HN62" s="468"/>
      <c r="HO62" s="468"/>
      <c r="HP62" s="468"/>
      <c r="HQ62" s="468"/>
      <c r="HR62" s="468"/>
      <c r="HS62" s="468"/>
      <c r="HT62" s="468"/>
      <c r="HU62" s="468"/>
      <c r="HV62" s="468"/>
      <c r="HW62" s="468"/>
      <c r="HX62" s="468"/>
      <c r="HY62" s="468"/>
      <c r="HZ62" s="468"/>
      <c r="IA62" s="468"/>
      <c r="IB62" s="468"/>
      <c r="IC62" s="468"/>
      <c r="ID62" s="468"/>
      <c r="IE62" s="468"/>
      <c r="IF62" s="468"/>
      <c r="IG62" s="468"/>
      <c r="IH62" s="468"/>
      <c r="II62" s="468"/>
      <c r="IJ62" s="468"/>
      <c r="IK62" s="468"/>
      <c r="IL62" s="468"/>
      <c r="IM62" s="468"/>
      <c r="IN62" s="468"/>
      <c r="IO62" s="468"/>
      <c r="IP62" s="468"/>
      <c r="IQ62" s="468"/>
      <c r="IR62" s="468"/>
      <c r="IS62" s="468"/>
      <c r="IT62" s="468"/>
      <c r="IU62" s="468"/>
      <c r="IV62" s="468"/>
    </row>
    <row r="63" spans="1:256">
      <c r="A63" s="385"/>
      <c r="B63" s="385"/>
      <c r="C63" s="385"/>
      <c r="M63" s="385"/>
      <c r="N63" s="735"/>
      <c r="O63" s="735"/>
      <c r="P63" s="468"/>
      <c r="Q63" s="468"/>
      <c r="R63" s="468"/>
      <c r="S63" s="468"/>
      <c r="T63" s="468"/>
      <c r="U63" s="468"/>
      <c r="V63" s="468"/>
      <c r="W63" s="468"/>
      <c r="X63" s="468"/>
      <c r="Y63" s="468"/>
      <c r="Z63" s="468"/>
      <c r="AA63" s="468"/>
      <c r="AB63" s="468"/>
      <c r="AC63" s="468"/>
      <c r="AD63" s="468"/>
      <c r="AE63" s="468"/>
      <c r="AF63" s="468"/>
      <c r="AG63" s="468"/>
      <c r="AH63" s="468"/>
      <c r="AI63" s="468"/>
      <c r="AJ63" s="468"/>
      <c r="AK63" s="468"/>
      <c r="AL63" s="468"/>
      <c r="AM63" s="468"/>
      <c r="AN63" s="468"/>
      <c r="AO63" s="468"/>
      <c r="AP63" s="468"/>
      <c r="AQ63" s="468"/>
      <c r="AR63" s="468"/>
      <c r="AS63" s="468"/>
      <c r="AT63" s="468"/>
      <c r="AU63" s="468"/>
      <c r="AV63" s="468"/>
      <c r="AW63" s="468"/>
      <c r="AX63" s="468"/>
      <c r="AY63" s="468"/>
      <c r="AZ63" s="468"/>
      <c r="BA63" s="468"/>
      <c r="BB63" s="468"/>
      <c r="BC63" s="468"/>
      <c r="BD63" s="468"/>
      <c r="BE63" s="468"/>
      <c r="BF63" s="468"/>
      <c r="BG63" s="468"/>
      <c r="BH63" s="468"/>
      <c r="BI63" s="468"/>
      <c r="BJ63" s="468"/>
      <c r="BK63" s="468"/>
      <c r="BL63" s="468"/>
      <c r="BM63" s="468"/>
      <c r="BN63" s="468"/>
      <c r="BO63" s="468"/>
      <c r="BP63" s="468"/>
      <c r="BQ63" s="468"/>
      <c r="BR63" s="468"/>
      <c r="BS63" s="468"/>
      <c r="BT63" s="468"/>
      <c r="BU63" s="468"/>
      <c r="BV63" s="468"/>
      <c r="BW63" s="468"/>
      <c r="BX63" s="468"/>
      <c r="BY63" s="468"/>
      <c r="BZ63" s="468"/>
      <c r="CA63" s="468"/>
      <c r="CB63" s="468"/>
      <c r="CC63" s="468"/>
      <c r="CD63" s="468"/>
      <c r="CE63" s="468"/>
      <c r="CF63" s="468"/>
      <c r="CG63" s="468"/>
      <c r="CH63" s="468"/>
      <c r="CI63" s="468"/>
      <c r="CJ63" s="468"/>
      <c r="CK63" s="468"/>
      <c r="CL63" s="468"/>
      <c r="CM63" s="468"/>
      <c r="CN63" s="468"/>
      <c r="CO63" s="468"/>
      <c r="CP63" s="468"/>
      <c r="CQ63" s="468"/>
      <c r="CR63" s="468"/>
      <c r="CS63" s="468"/>
      <c r="CT63" s="468"/>
      <c r="CU63" s="468"/>
      <c r="CV63" s="468"/>
      <c r="CW63" s="468"/>
      <c r="CX63" s="468"/>
      <c r="CY63" s="468"/>
      <c r="CZ63" s="468"/>
      <c r="DA63" s="468"/>
      <c r="DB63" s="468"/>
      <c r="DC63" s="468"/>
      <c r="DD63" s="468"/>
      <c r="DE63" s="468"/>
      <c r="DF63" s="468"/>
      <c r="DG63" s="468"/>
      <c r="DH63" s="468"/>
      <c r="DI63" s="468"/>
      <c r="DJ63" s="468"/>
      <c r="DK63" s="468"/>
      <c r="DL63" s="468"/>
      <c r="DM63" s="468"/>
      <c r="DN63" s="468"/>
      <c r="DO63" s="468"/>
      <c r="DP63" s="468"/>
      <c r="DQ63" s="468"/>
      <c r="DR63" s="468"/>
      <c r="DS63" s="468"/>
      <c r="DT63" s="468"/>
      <c r="DU63" s="468"/>
      <c r="DV63" s="468"/>
      <c r="DW63" s="468"/>
      <c r="DX63" s="468"/>
      <c r="DY63" s="468"/>
      <c r="DZ63" s="468"/>
      <c r="EA63" s="468"/>
      <c r="EB63" s="468"/>
      <c r="EC63" s="468"/>
      <c r="ED63" s="468"/>
      <c r="EE63" s="468"/>
      <c r="EF63" s="468"/>
      <c r="EG63" s="468"/>
      <c r="EH63" s="468"/>
      <c r="EI63" s="468"/>
      <c r="EJ63" s="468"/>
      <c r="EK63" s="468"/>
      <c r="EL63" s="468"/>
      <c r="EM63" s="468"/>
      <c r="EN63" s="468"/>
      <c r="EO63" s="468"/>
      <c r="EP63" s="468"/>
      <c r="EQ63" s="468"/>
      <c r="ER63" s="468"/>
      <c r="ES63" s="468"/>
      <c r="ET63" s="468"/>
      <c r="EU63" s="468"/>
      <c r="EV63" s="468"/>
      <c r="EW63" s="468"/>
      <c r="EX63" s="468"/>
      <c r="EY63" s="468"/>
      <c r="EZ63" s="468"/>
      <c r="FA63" s="468"/>
      <c r="FB63" s="468"/>
      <c r="FC63" s="468"/>
      <c r="FD63" s="468"/>
      <c r="FE63" s="468"/>
      <c r="FF63" s="468"/>
      <c r="FG63" s="468"/>
      <c r="FH63" s="468"/>
      <c r="FI63" s="468"/>
      <c r="FJ63" s="468"/>
      <c r="FK63" s="468"/>
      <c r="FL63" s="468"/>
      <c r="FM63" s="468"/>
      <c r="FN63" s="468"/>
      <c r="FO63" s="468"/>
      <c r="FP63" s="468"/>
      <c r="FQ63" s="468"/>
      <c r="FR63" s="468"/>
      <c r="FS63" s="468"/>
      <c r="FT63" s="468"/>
      <c r="FU63" s="468"/>
      <c r="FV63" s="468"/>
      <c r="FW63" s="468"/>
      <c r="FX63" s="468"/>
      <c r="FY63" s="468"/>
      <c r="FZ63" s="468"/>
      <c r="GA63" s="468"/>
      <c r="GB63" s="468"/>
      <c r="GC63" s="468"/>
      <c r="GD63" s="468"/>
      <c r="GE63" s="468"/>
      <c r="GF63" s="468"/>
      <c r="GG63" s="468"/>
      <c r="GH63" s="468"/>
      <c r="GI63" s="468"/>
      <c r="GJ63" s="468"/>
      <c r="GK63" s="468"/>
      <c r="GL63" s="468"/>
      <c r="GM63" s="468"/>
      <c r="GN63" s="468"/>
      <c r="GO63" s="468"/>
      <c r="GP63" s="468"/>
      <c r="GQ63" s="468"/>
      <c r="GR63" s="468"/>
      <c r="GS63" s="468"/>
      <c r="GT63" s="468"/>
      <c r="GU63" s="468"/>
      <c r="GV63" s="468"/>
      <c r="GW63" s="468"/>
      <c r="GX63" s="468"/>
      <c r="GY63" s="468"/>
      <c r="GZ63" s="468"/>
      <c r="HA63" s="468"/>
      <c r="HB63" s="468"/>
      <c r="HC63" s="468"/>
      <c r="HD63" s="468"/>
      <c r="HE63" s="468"/>
      <c r="HF63" s="468"/>
      <c r="HG63" s="468"/>
      <c r="HH63" s="468"/>
      <c r="HI63" s="468"/>
      <c r="HJ63" s="468"/>
      <c r="HK63" s="468"/>
      <c r="HL63" s="468"/>
      <c r="HM63" s="468"/>
      <c r="HN63" s="468"/>
      <c r="HO63" s="468"/>
      <c r="HP63" s="468"/>
      <c r="HQ63" s="468"/>
      <c r="HR63" s="468"/>
      <c r="HS63" s="468"/>
      <c r="HT63" s="468"/>
      <c r="HU63" s="468"/>
      <c r="HV63" s="468"/>
      <c r="HW63" s="468"/>
      <c r="HX63" s="468"/>
      <c r="HY63" s="468"/>
      <c r="HZ63" s="468"/>
      <c r="IA63" s="468"/>
      <c r="IB63" s="468"/>
      <c r="IC63" s="468"/>
      <c r="ID63" s="468"/>
      <c r="IE63" s="468"/>
      <c r="IF63" s="468"/>
      <c r="IG63" s="468"/>
      <c r="IH63" s="468"/>
      <c r="II63" s="468"/>
      <c r="IJ63" s="468"/>
      <c r="IK63" s="468"/>
      <c r="IL63" s="468"/>
      <c r="IM63" s="468"/>
      <c r="IN63" s="468"/>
      <c r="IO63" s="468"/>
      <c r="IP63" s="468"/>
      <c r="IQ63" s="468"/>
      <c r="IR63" s="468"/>
      <c r="IS63" s="468"/>
      <c r="IT63" s="468"/>
      <c r="IU63" s="468"/>
      <c r="IV63" s="468"/>
    </row>
    <row r="64" spans="1:256">
      <c r="A64" s="385"/>
      <c r="B64" s="385"/>
      <c r="C64" s="385"/>
      <c r="M64" s="385"/>
      <c r="N64" s="735"/>
      <c r="O64" s="735"/>
      <c r="P64" s="468"/>
      <c r="Q64" s="468"/>
      <c r="R64" s="468"/>
      <c r="S64" s="468"/>
      <c r="T64" s="468"/>
      <c r="U64" s="468"/>
      <c r="V64" s="468"/>
      <c r="W64" s="468"/>
      <c r="X64" s="468"/>
      <c r="Y64" s="468"/>
      <c r="Z64" s="468"/>
      <c r="AA64" s="468"/>
      <c r="AB64" s="468"/>
      <c r="AC64" s="468"/>
      <c r="AD64" s="468"/>
      <c r="AE64" s="468"/>
      <c r="AF64" s="468"/>
      <c r="AG64" s="468"/>
      <c r="AH64" s="468"/>
      <c r="AI64" s="468"/>
      <c r="AJ64" s="468"/>
      <c r="AK64" s="468"/>
      <c r="AL64" s="468"/>
      <c r="AM64" s="468"/>
      <c r="AN64" s="468"/>
      <c r="AO64" s="468"/>
      <c r="AP64" s="468"/>
      <c r="AQ64" s="468"/>
      <c r="AR64" s="468"/>
      <c r="AS64" s="468"/>
      <c r="AT64" s="468"/>
      <c r="AU64" s="468"/>
      <c r="AV64" s="468"/>
      <c r="AW64" s="468"/>
      <c r="AX64" s="468"/>
      <c r="AY64" s="468"/>
      <c r="AZ64" s="468"/>
      <c r="BA64" s="468"/>
      <c r="BB64" s="468"/>
      <c r="BC64" s="468"/>
      <c r="BD64" s="468"/>
      <c r="BE64" s="468"/>
      <c r="BF64" s="468"/>
      <c r="BG64" s="468"/>
      <c r="BH64" s="468"/>
      <c r="BI64" s="468"/>
      <c r="BJ64" s="468"/>
      <c r="BK64" s="468"/>
      <c r="BL64" s="468"/>
      <c r="BM64" s="468"/>
      <c r="BN64" s="468"/>
      <c r="BO64" s="468"/>
      <c r="BP64" s="468"/>
      <c r="BQ64" s="468"/>
      <c r="BR64" s="468"/>
      <c r="BS64" s="468"/>
      <c r="BT64" s="468"/>
      <c r="BU64" s="468"/>
      <c r="BV64" s="468"/>
      <c r="BW64" s="468"/>
      <c r="BX64" s="468"/>
      <c r="BY64" s="468"/>
      <c r="BZ64" s="468"/>
      <c r="CA64" s="468"/>
      <c r="CB64" s="468"/>
      <c r="CC64" s="468"/>
      <c r="CD64" s="468"/>
      <c r="CE64" s="468"/>
      <c r="CF64" s="468"/>
      <c r="CG64" s="468"/>
      <c r="CH64" s="468"/>
      <c r="CI64" s="468"/>
      <c r="CJ64" s="468"/>
      <c r="CK64" s="468"/>
      <c r="CL64" s="468"/>
      <c r="CM64" s="468"/>
      <c r="CN64" s="468"/>
      <c r="CO64" s="468"/>
      <c r="CP64" s="468"/>
      <c r="CQ64" s="468"/>
      <c r="CR64" s="468"/>
      <c r="CS64" s="468"/>
      <c r="CT64" s="468"/>
      <c r="CU64" s="468"/>
      <c r="CV64" s="468"/>
      <c r="CW64" s="468"/>
      <c r="CX64" s="468"/>
      <c r="CY64" s="468"/>
      <c r="CZ64" s="468"/>
      <c r="DA64" s="468"/>
      <c r="DB64" s="468"/>
      <c r="DC64" s="468"/>
      <c r="DD64" s="468"/>
      <c r="DE64" s="468"/>
      <c r="DF64" s="468"/>
      <c r="DG64" s="468"/>
      <c r="DH64" s="468"/>
      <c r="DI64" s="468"/>
      <c r="DJ64" s="468"/>
      <c r="DK64" s="468"/>
      <c r="DL64" s="468"/>
      <c r="DM64" s="468"/>
      <c r="DN64" s="468"/>
      <c r="DO64" s="468"/>
      <c r="DP64" s="468"/>
      <c r="DQ64" s="468"/>
      <c r="DR64" s="468"/>
      <c r="DS64" s="468"/>
      <c r="DT64" s="468"/>
      <c r="DU64" s="468"/>
      <c r="DV64" s="468"/>
      <c r="DW64" s="468"/>
      <c r="DX64" s="468"/>
      <c r="DY64" s="468"/>
      <c r="DZ64" s="468"/>
      <c r="EA64" s="468"/>
      <c r="EB64" s="468"/>
      <c r="EC64" s="468"/>
      <c r="ED64" s="468"/>
      <c r="EE64" s="468"/>
      <c r="EF64" s="468"/>
      <c r="EG64" s="468"/>
      <c r="EH64" s="468"/>
      <c r="EI64" s="468"/>
      <c r="EJ64" s="468"/>
      <c r="EK64" s="468"/>
      <c r="EL64" s="468"/>
      <c r="EM64" s="468"/>
      <c r="EN64" s="468"/>
      <c r="EO64" s="468"/>
      <c r="EP64" s="468"/>
      <c r="EQ64" s="468"/>
      <c r="ER64" s="468"/>
      <c r="ES64" s="468"/>
      <c r="ET64" s="468"/>
      <c r="EU64" s="468"/>
      <c r="EV64" s="468"/>
      <c r="EW64" s="468"/>
      <c r="EX64" s="468"/>
      <c r="EY64" s="468"/>
      <c r="EZ64" s="468"/>
      <c r="FA64" s="468"/>
      <c r="FB64" s="468"/>
      <c r="FC64" s="468"/>
      <c r="FD64" s="468"/>
      <c r="FE64" s="468"/>
      <c r="FF64" s="468"/>
      <c r="FG64" s="468"/>
      <c r="FH64" s="468"/>
      <c r="FI64" s="468"/>
      <c r="FJ64" s="468"/>
      <c r="FK64" s="468"/>
      <c r="FL64" s="468"/>
      <c r="FM64" s="468"/>
      <c r="FN64" s="468"/>
      <c r="FO64" s="468"/>
      <c r="FP64" s="468"/>
      <c r="FQ64" s="468"/>
      <c r="FR64" s="468"/>
      <c r="FS64" s="468"/>
      <c r="FT64" s="468"/>
      <c r="FU64" s="468"/>
      <c r="FV64" s="468"/>
      <c r="FW64" s="468"/>
      <c r="FX64" s="468"/>
      <c r="FY64" s="468"/>
      <c r="FZ64" s="468"/>
      <c r="GA64" s="468"/>
      <c r="GB64" s="468"/>
      <c r="GC64" s="468"/>
      <c r="GD64" s="468"/>
      <c r="GE64" s="468"/>
      <c r="GF64" s="468"/>
      <c r="GG64" s="468"/>
      <c r="GH64" s="468"/>
      <c r="GI64" s="468"/>
      <c r="GJ64" s="468"/>
      <c r="GK64" s="468"/>
      <c r="GL64" s="468"/>
      <c r="GM64" s="468"/>
      <c r="GN64" s="468"/>
      <c r="GO64" s="468"/>
      <c r="GP64" s="468"/>
      <c r="GQ64" s="468"/>
      <c r="GR64" s="468"/>
      <c r="GS64" s="468"/>
      <c r="GT64" s="468"/>
      <c r="GU64" s="468"/>
      <c r="GV64" s="468"/>
      <c r="GW64" s="468"/>
      <c r="GX64" s="468"/>
      <c r="GY64" s="468"/>
      <c r="GZ64" s="468"/>
      <c r="HA64" s="468"/>
      <c r="HB64" s="468"/>
      <c r="HC64" s="468"/>
      <c r="HD64" s="468"/>
      <c r="HE64" s="468"/>
      <c r="HF64" s="468"/>
      <c r="HG64" s="468"/>
      <c r="HH64" s="468"/>
      <c r="HI64" s="468"/>
      <c r="HJ64" s="468"/>
      <c r="HK64" s="468"/>
      <c r="HL64" s="468"/>
      <c r="HM64" s="468"/>
      <c r="HN64" s="468"/>
      <c r="HO64" s="468"/>
      <c r="HP64" s="468"/>
      <c r="HQ64" s="468"/>
      <c r="HR64" s="468"/>
      <c r="HS64" s="468"/>
      <c r="HT64" s="468"/>
      <c r="HU64" s="468"/>
      <c r="HV64" s="468"/>
      <c r="HW64" s="468"/>
      <c r="HX64" s="468"/>
      <c r="HY64" s="468"/>
      <c r="HZ64" s="468"/>
      <c r="IA64" s="468"/>
      <c r="IB64" s="468"/>
      <c r="IC64" s="468"/>
      <c r="ID64" s="468"/>
      <c r="IE64" s="468"/>
      <c r="IF64" s="468"/>
      <c r="IG64" s="468"/>
      <c r="IH64" s="468"/>
      <c r="II64" s="468"/>
      <c r="IJ64" s="468"/>
      <c r="IK64" s="468"/>
      <c r="IL64" s="468"/>
      <c r="IM64" s="468"/>
      <c r="IN64" s="468"/>
      <c r="IO64" s="468"/>
      <c r="IP64" s="468"/>
      <c r="IQ64" s="468"/>
      <c r="IR64" s="468"/>
      <c r="IS64" s="468"/>
      <c r="IT64" s="468"/>
      <c r="IU64" s="468"/>
      <c r="IV64" s="468"/>
    </row>
    <row r="65" spans="1:256">
      <c r="A65" s="385"/>
      <c r="B65" s="385"/>
      <c r="C65" s="385"/>
      <c r="M65" s="385"/>
      <c r="N65" s="735"/>
      <c r="O65" s="735"/>
      <c r="P65" s="468"/>
      <c r="Q65" s="468"/>
      <c r="R65" s="468"/>
      <c r="S65" s="468"/>
      <c r="T65" s="468"/>
      <c r="U65" s="468"/>
      <c r="V65" s="468"/>
      <c r="W65" s="468"/>
      <c r="X65" s="468"/>
      <c r="Y65" s="468"/>
      <c r="Z65" s="468"/>
      <c r="AA65" s="468"/>
      <c r="AB65" s="468"/>
      <c r="AC65" s="468"/>
      <c r="AD65" s="468"/>
      <c r="AE65" s="468"/>
      <c r="AF65" s="468"/>
      <c r="AG65" s="468"/>
      <c r="AH65" s="468"/>
      <c r="AI65" s="468"/>
      <c r="AJ65" s="468"/>
      <c r="AK65" s="468"/>
      <c r="AL65" s="468"/>
      <c r="AM65" s="468"/>
      <c r="AN65" s="468"/>
      <c r="AO65" s="468"/>
      <c r="AP65" s="468"/>
      <c r="AQ65" s="468"/>
      <c r="AR65" s="468"/>
      <c r="AS65" s="468"/>
      <c r="AT65" s="468"/>
      <c r="AU65" s="468"/>
      <c r="AV65" s="468"/>
      <c r="AW65" s="468"/>
      <c r="AX65" s="468"/>
      <c r="AY65" s="468"/>
      <c r="AZ65" s="468"/>
      <c r="BA65" s="468"/>
      <c r="BB65" s="468"/>
      <c r="BC65" s="468"/>
      <c r="BD65" s="468"/>
      <c r="BE65" s="468"/>
      <c r="BF65" s="468"/>
      <c r="BG65" s="468"/>
      <c r="BH65" s="468"/>
      <c r="BI65" s="468"/>
      <c r="BJ65" s="468"/>
      <c r="BK65" s="468"/>
      <c r="BL65" s="468"/>
      <c r="BM65" s="468"/>
      <c r="BN65" s="468"/>
      <c r="BO65" s="468"/>
      <c r="BP65" s="468"/>
      <c r="BQ65" s="468"/>
      <c r="BR65" s="468"/>
      <c r="BS65" s="468"/>
      <c r="BT65" s="468"/>
      <c r="BU65" s="468"/>
      <c r="BV65" s="468"/>
      <c r="BW65" s="468"/>
      <c r="BX65" s="468"/>
      <c r="BY65" s="468"/>
      <c r="BZ65" s="468"/>
      <c r="CA65" s="468"/>
      <c r="CB65" s="468"/>
      <c r="CC65" s="468"/>
      <c r="CD65" s="468"/>
      <c r="CE65" s="468"/>
      <c r="CF65" s="468"/>
      <c r="CG65" s="468"/>
      <c r="CH65" s="468"/>
      <c r="CI65" s="468"/>
      <c r="CJ65" s="468"/>
      <c r="CK65" s="468"/>
      <c r="CL65" s="468"/>
      <c r="CM65" s="468"/>
      <c r="CN65" s="468"/>
      <c r="CO65" s="468"/>
      <c r="CP65" s="468"/>
      <c r="CQ65" s="468"/>
      <c r="CR65" s="468"/>
      <c r="CS65" s="468"/>
      <c r="CT65" s="468"/>
      <c r="CU65" s="468"/>
      <c r="CV65" s="468"/>
      <c r="CW65" s="468"/>
      <c r="CX65" s="468"/>
      <c r="CY65" s="468"/>
      <c r="CZ65" s="468"/>
      <c r="DA65" s="468"/>
      <c r="DB65" s="468"/>
      <c r="DC65" s="468"/>
      <c r="DD65" s="468"/>
      <c r="DE65" s="468"/>
      <c r="DF65" s="468"/>
      <c r="DG65" s="468"/>
      <c r="DH65" s="468"/>
      <c r="DI65" s="468"/>
      <c r="DJ65" s="468"/>
      <c r="DK65" s="468"/>
      <c r="DL65" s="468"/>
      <c r="DM65" s="468"/>
      <c r="DN65" s="468"/>
      <c r="DO65" s="468"/>
      <c r="DP65" s="468"/>
      <c r="DQ65" s="468"/>
      <c r="DR65" s="468"/>
      <c r="DS65" s="468"/>
      <c r="DT65" s="468"/>
      <c r="DU65" s="468"/>
      <c r="DV65" s="468"/>
      <c r="DW65" s="468"/>
      <c r="DX65" s="468"/>
      <c r="DY65" s="468"/>
      <c r="DZ65" s="468"/>
      <c r="EA65" s="468"/>
      <c r="EB65" s="468"/>
      <c r="EC65" s="468"/>
      <c r="ED65" s="468"/>
      <c r="EE65" s="468"/>
      <c r="EF65" s="468"/>
      <c r="EG65" s="468"/>
      <c r="EH65" s="468"/>
      <c r="EI65" s="468"/>
      <c r="EJ65" s="468"/>
      <c r="EK65" s="468"/>
      <c r="EL65" s="468"/>
      <c r="EM65" s="468"/>
      <c r="EN65" s="468"/>
      <c r="EO65" s="468"/>
      <c r="EP65" s="468"/>
      <c r="EQ65" s="468"/>
      <c r="ER65" s="468"/>
      <c r="ES65" s="468"/>
      <c r="ET65" s="468"/>
      <c r="EU65" s="468"/>
      <c r="EV65" s="468"/>
      <c r="EW65" s="468"/>
      <c r="EX65" s="468"/>
      <c r="EY65" s="468"/>
      <c r="EZ65" s="468"/>
      <c r="FA65" s="468"/>
      <c r="FB65" s="468"/>
      <c r="FC65" s="468"/>
      <c r="FD65" s="468"/>
      <c r="FE65" s="468"/>
      <c r="FF65" s="468"/>
      <c r="FG65" s="468"/>
      <c r="FH65" s="468"/>
      <c r="FI65" s="468"/>
      <c r="FJ65" s="468"/>
      <c r="FK65" s="468"/>
      <c r="FL65" s="468"/>
      <c r="FM65" s="468"/>
      <c r="FN65" s="468"/>
      <c r="FO65" s="468"/>
      <c r="FP65" s="468"/>
      <c r="FQ65" s="468"/>
      <c r="FR65" s="468"/>
      <c r="FS65" s="468"/>
      <c r="FT65" s="468"/>
      <c r="FU65" s="468"/>
      <c r="FV65" s="468"/>
      <c r="FW65" s="468"/>
      <c r="FX65" s="468"/>
      <c r="FY65" s="468"/>
      <c r="FZ65" s="468"/>
      <c r="GA65" s="468"/>
      <c r="GB65" s="468"/>
      <c r="GC65" s="468"/>
      <c r="GD65" s="468"/>
      <c r="GE65" s="468"/>
      <c r="GF65" s="468"/>
      <c r="GG65" s="468"/>
      <c r="GH65" s="468"/>
      <c r="GI65" s="468"/>
      <c r="GJ65" s="468"/>
      <c r="GK65" s="468"/>
      <c r="GL65" s="468"/>
      <c r="GM65" s="468"/>
      <c r="GN65" s="468"/>
      <c r="GO65" s="468"/>
      <c r="GP65" s="468"/>
      <c r="GQ65" s="468"/>
      <c r="GR65" s="468"/>
      <c r="GS65" s="468"/>
      <c r="GT65" s="468"/>
      <c r="GU65" s="468"/>
      <c r="GV65" s="468"/>
      <c r="GW65" s="468"/>
      <c r="GX65" s="468"/>
      <c r="GY65" s="468"/>
      <c r="GZ65" s="468"/>
      <c r="HA65" s="468"/>
      <c r="HB65" s="468"/>
      <c r="HC65" s="468"/>
      <c r="HD65" s="468"/>
      <c r="HE65" s="468"/>
      <c r="HF65" s="468"/>
      <c r="HG65" s="468"/>
      <c r="HH65" s="468"/>
      <c r="HI65" s="468"/>
      <c r="HJ65" s="468"/>
      <c r="HK65" s="468"/>
      <c r="HL65" s="468"/>
      <c r="HM65" s="468"/>
      <c r="HN65" s="468"/>
      <c r="HO65" s="468"/>
      <c r="HP65" s="468"/>
      <c r="HQ65" s="468"/>
      <c r="HR65" s="468"/>
      <c r="HS65" s="468"/>
      <c r="HT65" s="468"/>
      <c r="HU65" s="468"/>
      <c r="HV65" s="468"/>
      <c r="HW65" s="468"/>
      <c r="HX65" s="468"/>
      <c r="HY65" s="468"/>
      <c r="HZ65" s="468"/>
      <c r="IA65" s="468"/>
      <c r="IB65" s="468"/>
      <c r="IC65" s="468"/>
      <c r="ID65" s="468"/>
      <c r="IE65" s="468"/>
      <c r="IF65" s="468"/>
      <c r="IG65" s="468"/>
      <c r="IH65" s="468"/>
      <c r="II65" s="468"/>
      <c r="IJ65" s="468"/>
      <c r="IK65" s="468"/>
      <c r="IL65" s="468"/>
      <c r="IM65" s="468"/>
      <c r="IN65" s="468"/>
      <c r="IO65" s="468"/>
      <c r="IP65" s="468"/>
      <c r="IQ65" s="468"/>
      <c r="IR65" s="468"/>
      <c r="IS65" s="468"/>
      <c r="IT65" s="468"/>
      <c r="IU65" s="468"/>
      <c r="IV65" s="468"/>
    </row>
    <row r="66" spans="1:256">
      <c r="A66" s="385"/>
      <c r="B66" s="385"/>
      <c r="C66" s="385"/>
      <c r="M66" s="385"/>
      <c r="N66" s="735"/>
      <c r="O66" s="735"/>
      <c r="P66" s="468"/>
      <c r="Q66" s="468"/>
      <c r="R66" s="468"/>
      <c r="S66" s="468"/>
      <c r="T66" s="468"/>
      <c r="U66" s="468"/>
      <c r="V66" s="468"/>
      <c r="W66" s="468"/>
      <c r="X66" s="468"/>
      <c r="Y66" s="468"/>
      <c r="Z66" s="468"/>
      <c r="AA66" s="468"/>
      <c r="AB66" s="468"/>
      <c r="AC66" s="468"/>
      <c r="AD66" s="468"/>
      <c r="AE66" s="468"/>
      <c r="AF66" s="468"/>
      <c r="AG66" s="468"/>
      <c r="AH66" s="468"/>
      <c r="AI66" s="468"/>
      <c r="AJ66" s="468"/>
      <c r="AK66" s="468"/>
      <c r="AL66" s="468"/>
      <c r="AM66" s="468"/>
      <c r="AN66" s="468"/>
      <c r="AO66" s="468"/>
      <c r="AP66" s="468"/>
      <c r="AQ66" s="468"/>
      <c r="AR66" s="468"/>
      <c r="AS66" s="468"/>
      <c r="AT66" s="468"/>
      <c r="AU66" s="468"/>
      <c r="AV66" s="468"/>
      <c r="AW66" s="468"/>
      <c r="AX66" s="468"/>
      <c r="AY66" s="468"/>
      <c r="AZ66" s="468"/>
      <c r="BA66" s="468"/>
      <c r="BB66" s="468"/>
      <c r="BC66" s="468"/>
      <c r="BD66" s="468"/>
      <c r="BE66" s="468"/>
      <c r="BF66" s="468"/>
      <c r="BG66" s="468"/>
      <c r="BH66" s="468"/>
      <c r="BI66" s="468"/>
      <c r="BJ66" s="468"/>
      <c r="BK66" s="468"/>
      <c r="BL66" s="468"/>
      <c r="BM66" s="468"/>
      <c r="BN66" s="468"/>
      <c r="BO66" s="468"/>
      <c r="BP66" s="468"/>
      <c r="BQ66" s="468"/>
      <c r="BR66" s="468"/>
      <c r="BS66" s="468"/>
      <c r="BT66" s="468"/>
      <c r="BU66" s="468"/>
      <c r="BV66" s="468"/>
      <c r="BW66" s="468"/>
      <c r="BX66" s="468"/>
      <c r="BY66" s="468"/>
      <c r="BZ66" s="468"/>
      <c r="CA66" s="468"/>
      <c r="CB66" s="468"/>
      <c r="CC66" s="468"/>
      <c r="CD66" s="468"/>
      <c r="CE66" s="468"/>
      <c r="CF66" s="468"/>
      <c r="CG66" s="468"/>
      <c r="CH66" s="468"/>
      <c r="CI66" s="468"/>
      <c r="CJ66" s="468"/>
      <c r="CK66" s="468"/>
      <c r="CL66" s="468"/>
      <c r="CM66" s="468"/>
      <c r="CN66" s="468"/>
      <c r="CO66" s="468"/>
      <c r="CP66" s="468"/>
      <c r="CQ66" s="468"/>
      <c r="CR66" s="468"/>
      <c r="CS66" s="468"/>
      <c r="CT66" s="468"/>
      <c r="CU66" s="468"/>
      <c r="CV66" s="468"/>
      <c r="CW66" s="468"/>
      <c r="CX66" s="468"/>
      <c r="CY66" s="468"/>
      <c r="CZ66" s="468"/>
      <c r="DA66" s="468"/>
      <c r="DB66" s="468"/>
      <c r="DC66" s="468"/>
      <c r="DD66" s="468"/>
      <c r="DE66" s="468"/>
      <c r="DF66" s="468"/>
      <c r="DG66" s="468"/>
      <c r="DH66" s="468"/>
      <c r="DI66" s="468"/>
      <c r="DJ66" s="468"/>
      <c r="DK66" s="468"/>
      <c r="DL66" s="468"/>
      <c r="DM66" s="468"/>
      <c r="DN66" s="468"/>
      <c r="DO66" s="468"/>
      <c r="DP66" s="468"/>
      <c r="DQ66" s="468"/>
      <c r="DR66" s="468"/>
      <c r="DS66" s="468"/>
      <c r="DT66" s="468"/>
      <c r="DU66" s="468"/>
      <c r="DV66" s="468"/>
      <c r="DW66" s="468"/>
      <c r="DX66" s="468"/>
      <c r="DY66" s="468"/>
      <c r="DZ66" s="468"/>
      <c r="EA66" s="468"/>
      <c r="EB66" s="468"/>
      <c r="EC66" s="468"/>
      <c r="ED66" s="468"/>
      <c r="EE66" s="468"/>
      <c r="EF66" s="468"/>
      <c r="EG66" s="468"/>
      <c r="EH66" s="468"/>
      <c r="EI66" s="468"/>
      <c r="EJ66" s="468"/>
      <c r="EK66" s="468"/>
      <c r="EL66" s="468"/>
      <c r="EM66" s="468"/>
      <c r="EN66" s="468"/>
      <c r="EO66" s="468"/>
      <c r="EP66" s="468"/>
      <c r="EQ66" s="468"/>
      <c r="ER66" s="468"/>
      <c r="ES66" s="468"/>
      <c r="ET66" s="468"/>
      <c r="EU66" s="468"/>
      <c r="EV66" s="468"/>
      <c r="EW66" s="468"/>
      <c r="EX66" s="468"/>
      <c r="EY66" s="468"/>
      <c r="EZ66" s="468"/>
      <c r="FA66" s="468"/>
      <c r="FB66" s="468"/>
      <c r="FC66" s="468"/>
      <c r="FD66" s="468"/>
      <c r="FE66" s="468"/>
      <c r="FF66" s="468"/>
      <c r="FG66" s="468"/>
      <c r="FH66" s="468"/>
      <c r="FI66" s="468"/>
      <c r="FJ66" s="468"/>
      <c r="FK66" s="468"/>
      <c r="FL66" s="468"/>
      <c r="FM66" s="468"/>
      <c r="FN66" s="468"/>
      <c r="FO66" s="468"/>
      <c r="FP66" s="468"/>
      <c r="FQ66" s="468"/>
      <c r="FR66" s="468"/>
      <c r="FS66" s="468"/>
      <c r="FT66" s="468"/>
      <c r="FU66" s="468"/>
      <c r="FV66" s="468"/>
      <c r="FW66" s="468"/>
      <c r="FX66" s="468"/>
      <c r="FY66" s="468"/>
      <c r="FZ66" s="468"/>
      <c r="GA66" s="468"/>
      <c r="GB66" s="468"/>
      <c r="GC66" s="468"/>
      <c r="GD66" s="468"/>
      <c r="GE66" s="468"/>
      <c r="GF66" s="468"/>
      <c r="GG66" s="468"/>
      <c r="GH66" s="468"/>
      <c r="GI66" s="468"/>
      <c r="GJ66" s="468"/>
      <c r="GK66" s="468"/>
      <c r="GL66" s="468"/>
      <c r="GM66" s="468"/>
      <c r="GN66" s="468"/>
      <c r="GO66" s="468"/>
      <c r="GP66" s="468"/>
      <c r="GQ66" s="468"/>
      <c r="GR66" s="468"/>
      <c r="GS66" s="468"/>
      <c r="GT66" s="468"/>
      <c r="GU66" s="468"/>
      <c r="GV66" s="468"/>
      <c r="GW66" s="468"/>
      <c r="GX66" s="468"/>
      <c r="GY66" s="468"/>
      <c r="GZ66" s="468"/>
      <c r="HA66" s="468"/>
      <c r="HB66" s="468"/>
      <c r="HC66" s="468"/>
      <c r="HD66" s="468"/>
      <c r="HE66" s="468"/>
      <c r="HF66" s="468"/>
      <c r="HG66" s="468"/>
      <c r="HH66" s="468"/>
      <c r="HI66" s="468"/>
      <c r="HJ66" s="468"/>
      <c r="HK66" s="468"/>
      <c r="HL66" s="468"/>
      <c r="HM66" s="468"/>
      <c r="HN66" s="468"/>
      <c r="HO66" s="468"/>
      <c r="HP66" s="468"/>
      <c r="HQ66" s="468"/>
      <c r="HR66" s="468"/>
      <c r="HS66" s="468"/>
      <c r="HT66" s="468"/>
      <c r="HU66" s="468"/>
      <c r="HV66" s="468"/>
      <c r="HW66" s="468"/>
      <c r="HX66" s="468"/>
      <c r="HY66" s="468"/>
      <c r="HZ66" s="468"/>
      <c r="IA66" s="468"/>
      <c r="IB66" s="468"/>
      <c r="IC66" s="468"/>
      <c r="ID66" s="468"/>
      <c r="IE66" s="468"/>
      <c r="IF66" s="468"/>
      <c r="IG66" s="468"/>
      <c r="IH66" s="468"/>
      <c r="II66" s="468"/>
      <c r="IJ66" s="468"/>
      <c r="IK66" s="468"/>
      <c r="IL66" s="468"/>
      <c r="IM66" s="468"/>
      <c r="IN66" s="468"/>
      <c r="IO66" s="468"/>
      <c r="IP66" s="468"/>
      <c r="IQ66" s="468"/>
      <c r="IR66" s="468"/>
      <c r="IS66" s="468"/>
      <c r="IT66" s="468"/>
      <c r="IU66" s="468"/>
      <c r="IV66" s="468"/>
    </row>
    <row r="67" spans="1:256">
      <c r="A67" s="385"/>
      <c r="B67" s="385"/>
      <c r="C67" s="385"/>
      <c r="M67" s="385"/>
      <c r="N67" s="735"/>
      <c r="O67" s="735"/>
      <c r="P67" s="468"/>
      <c r="Q67" s="468"/>
      <c r="R67" s="468"/>
      <c r="S67" s="468"/>
      <c r="T67" s="468"/>
      <c r="U67" s="468"/>
      <c r="V67" s="468"/>
      <c r="W67" s="468"/>
      <c r="X67" s="468"/>
      <c r="Y67" s="468"/>
      <c r="Z67" s="468"/>
      <c r="AA67" s="468"/>
      <c r="AB67" s="468"/>
      <c r="AC67" s="468"/>
      <c r="AD67" s="468"/>
      <c r="AE67" s="468"/>
      <c r="AF67" s="468"/>
      <c r="AG67" s="468"/>
      <c r="AH67" s="468"/>
      <c r="AI67" s="468"/>
      <c r="AJ67" s="468"/>
      <c r="AK67" s="468"/>
      <c r="AL67" s="468"/>
      <c r="AM67" s="468"/>
      <c r="AN67" s="468"/>
      <c r="AO67" s="468"/>
      <c r="AP67" s="468"/>
      <c r="AQ67" s="468"/>
      <c r="AR67" s="468"/>
      <c r="AS67" s="468"/>
      <c r="AT67" s="468"/>
      <c r="AU67" s="468"/>
      <c r="AV67" s="468"/>
      <c r="AW67" s="468"/>
      <c r="AX67" s="468"/>
      <c r="AY67" s="468"/>
      <c r="AZ67" s="468"/>
      <c r="BA67" s="468"/>
      <c r="BB67" s="468"/>
      <c r="BC67" s="468"/>
      <c r="BD67" s="468"/>
      <c r="BE67" s="468"/>
      <c r="BF67" s="468"/>
      <c r="BG67" s="468"/>
      <c r="BH67" s="468"/>
      <c r="BI67" s="468"/>
      <c r="BJ67" s="468"/>
      <c r="BK67" s="468"/>
      <c r="BL67" s="468"/>
      <c r="BM67" s="468"/>
      <c r="BN67" s="468"/>
      <c r="BO67" s="468"/>
      <c r="BP67" s="468"/>
      <c r="BQ67" s="468"/>
      <c r="BR67" s="468"/>
      <c r="BS67" s="468"/>
      <c r="BT67" s="468"/>
      <c r="BU67" s="468"/>
      <c r="BV67" s="468"/>
      <c r="BW67" s="468"/>
      <c r="BX67" s="468"/>
      <c r="BY67" s="468"/>
      <c r="BZ67" s="468"/>
      <c r="CA67" s="468"/>
      <c r="CB67" s="468"/>
      <c r="CC67" s="468"/>
      <c r="CD67" s="468"/>
      <c r="CE67" s="468"/>
      <c r="CF67" s="468"/>
      <c r="CG67" s="468"/>
      <c r="CH67" s="468"/>
      <c r="CI67" s="468"/>
      <c r="CJ67" s="468"/>
      <c r="CK67" s="468"/>
      <c r="CL67" s="468"/>
      <c r="CM67" s="468"/>
      <c r="CN67" s="468"/>
      <c r="CO67" s="468"/>
      <c r="CP67" s="468"/>
      <c r="CQ67" s="468"/>
      <c r="CR67" s="468"/>
      <c r="CS67" s="468"/>
      <c r="CT67" s="468"/>
      <c r="CU67" s="468"/>
      <c r="CV67" s="468"/>
      <c r="CW67" s="468"/>
      <c r="CX67" s="468"/>
      <c r="CY67" s="468"/>
      <c r="CZ67" s="468"/>
      <c r="DA67" s="468"/>
      <c r="DB67" s="468"/>
      <c r="DC67" s="468"/>
      <c r="DD67" s="468"/>
      <c r="DE67" s="468"/>
      <c r="DF67" s="468"/>
      <c r="DG67" s="468"/>
      <c r="DH67" s="468"/>
      <c r="DI67" s="468"/>
      <c r="DJ67" s="468"/>
      <c r="DK67" s="468"/>
      <c r="DL67" s="468"/>
      <c r="DM67" s="468"/>
      <c r="DN67" s="468"/>
      <c r="DO67" s="468"/>
      <c r="DP67" s="468"/>
      <c r="DQ67" s="468"/>
      <c r="DR67" s="468"/>
      <c r="DS67" s="468"/>
      <c r="DT67" s="468"/>
      <c r="DU67" s="468"/>
      <c r="DV67" s="468"/>
      <c r="DW67" s="468"/>
      <c r="DX67" s="468"/>
      <c r="DY67" s="468"/>
      <c r="DZ67" s="468"/>
      <c r="EA67" s="468"/>
      <c r="EB67" s="468"/>
      <c r="EC67" s="468"/>
      <c r="ED67" s="468"/>
      <c r="EE67" s="468"/>
      <c r="EF67" s="468"/>
      <c r="EG67" s="468"/>
      <c r="EH67" s="468"/>
      <c r="EI67" s="468"/>
      <c r="EJ67" s="468"/>
      <c r="EK67" s="468"/>
      <c r="EL67" s="468"/>
      <c r="EM67" s="468"/>
      <c r="EN67" s="468"/>
      <c r="EO67" s="468"/>
      <c r="EP67" s="468"/>
      <c r="EQ67" s="468"/>
      <c r="ER67" s="468"/>
      <c r="ES67" s="468"/>
      <c r="ET67" s="468"/>
      <c r="EU67" s="468"/>
      <c r="EV67" s="468"/>
      <c r="EW67" s="468"/>
      <c r="EX67" s="468"/>
      <c r="EY67" s="468"/>
      <c r="EZ67" s="468"/>
      <c r="FA67" s="468"/>
      <c r="FB67" s="468"/>
      <c r="FC67" s="468"/>
      <c r="FD67" s="468"/>
      <c r="FE67" s="468"/>
      <c r="FF67" s="468"/>
      <c r="FG67" s="468"/>
      <c r="FH67" s="468"/>
      <c r="FI67" s="468"/>
      <c r="FJ67" s="468"/>
      <c r="FK67" s="468"/>
      <c r="FL67" s="468"/>
      <c r="FM67" s="468"/>
      <c r="FN67" s="468"/>
      <c r="FO67" s="468"/>
      <c r="FP67" s="468"/>
      <c r="FQ67" s="468"/>
      <c r="FR67" s="468"/>
      <c r="FS67" s="468"/>
      <c r="FT67" s="468"/>
      <c r="FU67" s="468"/>
      <c r="FV67" s="468"/>
      <c r="FW67" s="468"/>
      <c r="FX67" s="468"/>
      <c r="FY67" s="468"/>
      <c r="FZ67" s="468"/>
      <c r="GA67" s="468"/>
      <c r="GB67" s="468"/>
      <c r="GC67" s="468"/>
      <c r="GD67" s="468"/>
      <c r="GE67" s="468"/>
      <c r="GF67" s="468"/>
      <c r="GG67" s="468"/>
      <c r="GH67" s="468"/>
      <c r="GI67" s="468"/>
      <c r="GJ67" s="468"/>
      <c r="GK67" s="468"/>
      <c r="GL67" s="468"/>
      <c r="GM67" s="468"/>
      <c r="GN67" s="468"/>
      <c r="GO67" s="468"/>
      <c r="GP67" s="468"/>
      <c r="GQ67" s="468"/>
      <c r="GR67" s="468"/>
      <c r="GS67" s="468"/>
      <c r="GT67" s="468"/>
      <c r="GU67" s="468"/>
      <c r="GV67" s="468"/>
      <c r="GW67" s="468"/>
      <c r="GX67" s="468"/>
      <c r="GY67" s="468"/>
      <c r="GZ67" s="468"/>
      <c r="HA67" s="468"/>
      <c r="HB67" s="468"/>
      <c r="HC67" s="468"/>
      <c r="HD67" s="468"/>
      <c r="HE67" s="468"/>
      <c r="HF67" s="468"/>
      <c r="HG67" s="468"/>
      <c r="HH67" s="468"/>
      <c r="HI67" s="468"/>
      <c r="HJ67" s="468"/>
      <c r="HK67" s="468"/>
      <c r="HL67" s="468"/>
      <c r="HM67" s="468"/>
      <c r="HN67" s="468"/>
      <c r="HO67" s="468"/>
      <c r="HP67" s="468"/>
      <c r="HQ67" s="468"/>
      <c r="HR67" s="468"/>
      <c r="HS67" s="468"/>
      <c r="HT67" s="468"/>
      <c r="HU67" s="468"/>
      <c r="HV67" s="468"/>
      <c r="HW67" s="468"/>
      <c r="HX67" s="468"/>
      <c r="HY67" s="468"/>
      <c r="HZ67" s="468"/>
      <c r="IA67" s="468"/>
      <c r="IB67" s="468"/>
      <c r="IC67" s="468"/>
      <c r="ID67" s="468"/>
      <c r="IE67" s="468"/>
      <c r="IF67" s="468"/>
      <c r="IG67" s="468"/>
      <c r="IH67" s="468"/>
      <c r="II67" s="468"/>
      <c r="IJ67" s="468"/>
      <c r="IK67" s="468"/>
      <c r="IL67" s="468"/>
      <c r="IM67" s="468"/>
      <c r="IN67" s="468"/>
      <c r="IO67" s="468"/>
      <c r="IP67" s="468"/>
      <c r="IQ67" s="468"/>
      <c r="IR67" s="468"/>
      <c r="IS67" s="468"/>
      <c r="IT67" s="468"/>
      <c r="IU67" s="468"/>
      <c r="IV67" s="468"/>
    </row>
    <row r="68" spans="1:256">
      <c r="A68" s="385"/>
      <c r="B68" s="385"/>
      <c r="C68" s="385"/>
      <c r="M68" s="385"/>
      <c r="N68" s="735"/>
      <c r="O68" s="735"/>
      <c r="P68" s="468"/>
      <c r="Q68" s="468"/>
      <c r="R68" s="468"/>
      <c r="S68" s="468"/>
      <c r="T68" s="468"/>
      <c r="U68" s="468"/>
      <c r="V68" s="468"/>
      <c r="W68" s="468"/>
      <c r="X68" s="468"/>
      <c r="Y68" s="468"/>
      <c r="Z68" s="468"/>
      <c r="AA68" s="468"/>
      <c r="AB68" s="468"/>
      <c r="AC68" s="468"/>
      <c r="AD68" s="468"/>
      <c r="AE68" s="468"/>
      <c r="AF68" s="468"/>
      <c r="AG68" s="468"/>
      <c r="AH68" s="468"/>
      <c r="AI68" s="468"/>
      <c r="AJ68" s="468"/>
      <c r="AK68" s="468"/>
      <c r="AL68" s="468"/>
      <c r="AM68" s="468"/>
      <c r="AN68" s="468"/>
      <c r="AO68" s="468"/>
      <c r="AP68" s="468"/>
      <c r="AQ68" s="468"/>
      <c r="AR68" s="468"/>
      <c r="AS68" s="468"/>
      <c r="AT68" s="468"/>
      <c r="AU68" s="468"/>
      <c r="AV68" s="468"/>
      <c r="AW68" s="468"/>
      <c r="AX68" s="468"/>
      <c r="AY68" s="468"/>
      <c r="AZ68" s="468"/>
      <c r="BA68" s="468"/>
      <c r="BB68" s="468"/>
      <c r="BC68" s="468"/>
      <c r="BD68" s="468"/>
      <c r="BE68" s="468"/>
      <c r="BF68" s="468"/>
      <c r="BG68" s="468"/>
      <c r="BH68" s="468"/>
      <c r="BI68" s="468"/>
      <c r="BJ68" s="468"/>
      <c r="BK68" s="468"/>
      <c r="BL68" s="468"/>
      <c r="BM68" s="468"/>
      <c r="BN68" s="468"/>
      <c r="BO68" s="468"/>
      <c r="BP68" s="468"/>
      <c r="BQ68" s="468"/>
      <c r="BR68" s="468"/>
      <c r="BS68" s="468"/>
      <c r="BT68" s="468"/>
      <c r="BU68" s="468"/>
      <c r="BV68" s="468"/>
      <c r="BW68" s="468"/>
      <c r="BX68" s="468"/>
      <c r="BY68" s="468"/>
      <c r="BZ68" s="468"/>
      <c r="CA68" s="468"/>
      <c r="CB68" s="468"/>
      <c r="CC68" s="468"/>
      <c r="CD68" s="468"/>
      <c r="CE68" s="468"/>
      <c r="CF68" s="468"/>
      <c r="CG68" s="468"/>
      <c r="CH68" s="468"/>
      <c r="CI68" s="468"/>
      <c r="CJ68" s="468"/>
      <c r="CK68" s="468"/>
      <c r="CL68" s="468"/>
      <c r="CM68" s="468"/>
      <c r="CN68" s="468"/>
      <c r="CO68" s="468"/>
      <c r="CP68" s="468"/>
      <c r="CQ68" s="468"/>
      <c r="CR68" s="468"/>
      <c r="CS68" s="468"/>
      <c r="CT68" s="468"/>
      <c r="CU68" s="468"/>
      <c r="CV68" s="468"/>
      <c r="CW68" s="468"/>
      <c r="CX68" s="468"/>
      <c r="CY68" s="468"/>
      <c r="CZ68" s="468"/>
      <c r="DA68" s="468"/>
      <c r="DB68" s="468"/>
      <c r="DC68" s="468"/>
      <c r="DD68" s="468"/>
      <c r="DE68" s="468"/>
      <c r="DF68" s="468"/>
      <c r="DG68" s="468"/>
      <c r="DH68" s="468"/>
      <c r="DI68" s="468"/>
      <c r="DJ68" s="468"/>
      <c r="DK68" s="468"/>
      <c r="DL68" s="468"/>
      <c r="DM68" s="468"/>
      <c r="DN68" s="468"/>
      <c r="DO68" s="468"/>
      <c r="DP68" s="468"/>
      <c r="DQ68" s="468"/>
      <c r="DR68" s="468"/>
      <c r="DS68" s="468"/>
      <c r="DT68" s="468"/>
      <c r="DU68" s="468"/>
      <c r="DV68" s="468"/>
      <c r="DW68" s="468"/>
      <c r="DX68" s="468"/>
      <c r="DY68" s="468"/>
      <c r="DZ68" s="468"/>
      <c r="EA68" s="468"/>
      <c r="EB68" s="468"/>
      <c r="EC68" s="468"/>
      <c r="ED68" s="468"/>
      <c r="EE68" s="468"/>
      <c r="EF68" s="468"/>
      <c r="EG68" s="468"/>
      <c r="EH68" s="468"/>
      <c r="EI68" s="468"/>
      <c r="EJ68" s="468"/>
      <c r="EK68" s="468"/>
      <c r="EL68" s="468"/>
      <c r="EM68" s="468"/>
      <c r="EN68" s="468"/>
      <c r="EO68" s="468"/>
      <c r="EP68" s="468"/>
      <c r="EQ68" s="468"/>
      <c r="ER68" s="468"/>
      <c r="ES68" s="468"/>
      <c r="ET68" s="468"/>
      <c r="EU68" s="468"/>
      <c r="EV68" s="468"/>
      <c r="EW68" s="468"/>
      <c r="EX68" s="468"/>
      <c r="EY68" s="468"/>
      <c r="EZ68" s="468"/>
      <c r="FA68" s="468"/>
      <c r="FB68" s="468"/>
      <c r="FC68" s="468"/>
      <c r="FD68" s="468"/>
      <c r="FE68" s="468"/>
      <c r="FF68" s="468"/>
      <c r="FG68" s="468"/>
      <c r="FH68" s="468"/>
      <c r="FI68" s="468"/>
      <c r="FJ68" s="468"/>
      <c r="FK68" s="468"/>
      <c r="FL68" s="468"/>
      <c r="FM68" s="468"/>
      <c r="FN68" s="468"/>
      <c r="FO68" s="468"/>
      <c r="FP68" s="468"/>
      <c r="FQ68" s="468"/>
      <c r="FR68" s="468"/>
      <c r="FS68" s="468"/>
      <c r="FT68" s="468"/>
      <c r="FU68" s="468"/>
      <c r="FV68" s="468"/>
      <c r="FW68" s="468"/>
      <c r="FX68" s="468"/>
      <c r="FY68" s="468"/>
      <c r="FZ68" s="468"/>
      <c r="GA68" s="468"/>
      <c r="GB68" s="468"/>
      <c r="GC68" s="468"/>
      <c r="GD68" s="468"/>
      <c r="GE68" s="468"/>
      <c r="GF68" s="468"/>
      <c r="GG68" s="468"/>
      <c r="GH68" s="468"/>
      <c r="GI68" s="468"/>
      <c r="GJ68" s="468"/>
      <c r="GK68" s="468"/>
      <c r="GL68" s="468"/>
      <c r="GM68" s="468"/>
      <c r="GN68" s="468"/>
      <c r="GO68" s="468"/>
      <c r="GP68" s="468"/>
      <c r="GQ68" s="468"/>
      <c r="GR68" s="468"/>
      <c r="GS68" s="468"/>
      <c r="GT68" s="468"/>
      <c r="GU68" s="468"/>
      <c r="GV68" s="468"/>
      <c r="GW68" s="468"/>
      <c r="GX68" s="468"/>
      <c r="GY68" s="468"/>
      <c r="GZ68" s="468"/>
      <c r="HA68" s="468"/>
      <c r="HB68" s="468"/>
      <c r="HC68" s="468"/>
      <c r="HD68" s="468"/>
      <c r="HE68" s="468"/>
      <c r="HF68" s="468"/>
      <c r="HG68" s="468"/>
      <c r="HH68" s="468"/>
      <c r="HI68" s="468"/>
      <c r="HJ68" s="468"/>
      <c r="HK68" s="468"/>
      <c r="HL68" s="468"/>
      <c r="HM68" s="468"/>
      <c r="HN68" s="468"/>
      <c r="HO68" s="468"/>
      <c r="HP68" s="468"/>
      <c r="HQ68" s="468"/>
      <c r="HR68" s="468"/>
      <c r="HS68" s="468"/>
      <c r="HT68" s="468"/>
      <c r="HU68" s="468"/>
      <c r="HV68" s="468"/>
      <c r="HW68" s="468"/>
      <c r="HX68" s="468"/>
      <c r="HY68" s="468"/>
      <c r="HZ68" s="468"/>
      <c r="IA68" s="468"/>
      <c r="IB68" s="468"/>
      <c r="IC68" s="468"/>
      <c r="ID68" s="468"/>
      <c r="IE68" s="468"/>
      <c r="IF68" s="468"/>
      <c r="IG68" s="468"/>
      <c r="IH68" s="468"/>
      <c r="II68" s="468"/>
      <c r="IJ68" s="468"/>
      <c r="IK68" s="468"/>
      <c r="IL68" s="468"/>
      <c r="IM68" s="468"/>
      <c r="IN68" s="468"/>
      <c r="IO68" s="468"/>
      <c r="IP68" s="468"/>
      <c r="IQ68" s="468"/>
      <c r="IR68" s="468"/>
      <c r="IS68" s="468"/>
      <c r="IT68" s="468"/>
      <c r="IU68" s="468"/>
      <c r="IV68" s="468"/>
    </row>
    <row r="69" spans="1:256">
      <c r="A69" s="385"/>
      <c r="B69" s="385"/>
      <c r="C69" s="385"/>
      <c r="M69" s="385"/>
      <c r="N69" s="735"/>
      <c r="O69" s="735"/>
      <c r="P69" s="468"/>
      <c r="Q69" s="468"/>
      <c r="R69" s="468"/>
      <c r="S69" s="468"/>
      <c r="T69" s="468"/>
      <c r="U69" s="468"/>
      <c r="V69" s="468"/>
      <c r="W69" s="468"/>
      <c r="X69" s="468"/>
      <c r="Y69" s="468"/>
      <c r="Z69" s="468"/>
      <c r="AA69" s="468"/>
      <c r="AB69" s="468"/>
      <c r="AC69" s="468"/>
      <c r="AD69" s="468"/>
      <c r="AE69" s="468"/>
      <c r="AF69" s="468"/>
      <c r="AG69" s="468"/>
      <c r="AH69" s="468"/>
      <c r="AI69" s="468"/>
      <c r="AJ69" s="468"/>
      <c r="AK69" s="468"/>
      <c r="AL69" s="468"/>
      <c r="AM69" s="468"/>
      <c r="AN69" s="468"/>
      <c r="AO69" s="468"/>
      <c r="AP69" s="468"/>
      <c r="AQ69" s="468"/>
      <c r="AR69" s="468"/>
      <c r="AS69" s="468"/>
      <c r="AT69" s="468"/>
      <c r="AU69" s="468"/>
      <c r="AV69" s="468"/>
      <c r="AW69" s="468"/>
      <c r="AX69" s="468"/>
      <c r="AY69" s="468"/>
      <c r="AZ69" s="468"/>
      <c r="BA69" s="468"/>
      <c r="BB69" s="468"/>
      <c r="BC69" s="468"/>
      <c r="BD69" s="468"/>
      <c r="BE69" s="468"/>
      <c r="BF69" s="468"/>
      <c r="BG69" s="468"/>
      <c r="BH69" s="468"/>
      <c r="BI69" s="468"/>
      <c r="BJ69" s="468"/>
      <c r="BK69" s="468"/>
      <c r="BL69" s="468"/>
      <c r="BM69" s="468"/>
      <c r="BN69" s="468"/>
      <c r="BO69" s="468"/>
      <c r="BP69" s="468"/>
      <c r="BQ69" s="468"/>
      <c r="BR69" s="468"/>
      <c r="BS69" s="468"/>
      <c r="BT69" s="468"/>
      <c r="BU69" s="468"/>
      <c r="BV69" s="468"/>
      <c r="BW69" s="468"/>
      <c r="BX69" s="468"/>
      <c r="BY69" s="468"/>
      <c r="BZ69" s="468"/>
      <c r="CA69" s="468"/>
      <c r="CB69" s="468"/>
      <c r="CC69" s="468"/>
      <c r="CD69" s="468"/>
      <c r="CE69" s="468"/>
      <c r="CF69" s="468"/>
      <c r="CG69" s="468"/>
      <c r="CH69" s="468"/>
      <c r="CI69" s="468"/>
      <c r="CJ69" s="468"/>
      <c r="CK69" s="468"/>
      <c r="CL69" s="468"/>
      <c r="CM69" s="468"/>
      <c r="CN69" s="468"/>
      <c r="CO69" s="468"/>
      <c r="CP69" s="468"/>
      <c r="CQ69" s="468"/>
      <c r="CR69" s="468"/>
      <c r="CS69" s="468"/>
      <c r="CT69" s="468"/>
      <c r="CU69" s="468"/>
      <c r="CV69" s="468"/>
      <c r="CW69" s="468"/>
      <c r="CX69" s="468"/>
      <c r="CY69" s="468"/>
      <c r="CZ69" s="468"/>
      <c r="DA69" s="468"/>
      <c r="DB69" s="468"/>
      <c r="DC69" s="468"/>
      <c r="DD69" s="468"/>
      <c r="DE69" s="468"/>
      <c r="DF69" s="468"/>
      <c r="DG69" s="468"/>
      <c r="DH69" s="468"/>
      <c r="DI69" s="468"/>
      <c r="DJ69" s="468"/>
      <c r="DK69" s="468"/>
      <c r="DL69" s="468"/>
      <c r="DM69" s="468"/>
      <c r="DN69" s="468"/>
      <c r="DO69" s="468"/>
      <c r="DP69" s="468"/>
      <c r="DQ69" s="468"/>
      <c r="DR69" s="468"/>
      <c r="DS69" s="468"/>
      <c r="DT69" s="468"/>
      <c r="DU69" s="468"/>
      <c r="DV69" s="468"/>
      <c r="DW69" s="468"/>
      <c r="DX69" s="468"/>
      <c r="DY69" s="468"/>
      <c r="DZ69" s="468"/>
      <c r="EA69" s="468"/>
      <c r="EB69" s="468"/>
      <c r="EC69" s="468"/>
      <c r="ED69" s="468"/>
      <c r="EE69" s="468"/>
      <c r="EF69" s="468"/>
      <c r="EG69" s="468"/>
      <c r="EH69" s="468"/>
      <c r="EI69" s="468"/>
      <c r="EJ69" s="468"/>
      <c r="EK69" s="468"/>
      <c r="EL69" s="468"/>
      <c r="EM69" s="468"/>
      <c r="EN69" s="468"/>
      <c r="EO69" s="468"/>
      <c r="EP69" s="468"/>
      <c r="EQ69" s="468"/>
      <c r="ER69" s="468"/>
      <c r="ES69" s="468"/>
      <c r="ET69" s="468"/>
      <c r="EU69" s="468"/>
      <c r="EV69" s="468"/>
      <c r="EW69" s="468"/>
      <c r="EX69" s="468"/>
      <c r="EY69" s="468"/>
      <c r="EZ69" s="468"/>
      <c r="FA69" s="468"/>
      <c r="FB69" s="468"/>
      <c r="FC69" s="468"/>
      <c r="FD69" s="468"/>
      <c r="FE69" s="468"/>
      <c r="FF69" s="468"/>
      <c r="FG69" s="468"/>
      <c r="FH69" s="468"/>
      <c r="FI69" s="468"/>
      <c r="FJ69" s="468"/>
      <c r="FK69" s="468"/>
      <c r="FL69" s="468"/>
      <c r="FM69" s="468"/>
      <c r="FN69" s="468"/>
      <c r="FO69" s="468"/>
      <c r="FP69" s="468"/>
      <c r="FQ69" s="468"/>
      <c r="FR69" s="468"/>
      <c r="FS69" s="468"/>
      <c r="FT69" s="468"/>
      <c r="FU69" s="468"/>
      <c r="FV69" s="468"/>
      <c r="FW69" s="468"/>
      <c r="FX69" s="468"/>
      <c r="FY69" s="468"/>
      <c r="FZ69" s="468"/>
      <c r="GA69" s="468"/>
      <c r="GB69" s="468"/>
      <c r="GC69" s="468"/>
      <c r="GD69" s="468"/>
      <c r="GE69" s="468"/>
      <c r="GF69" s="468"/>
      <c r="GG69" s="468"/>
      <c r="GH69" s="468"/>
      <c r="GI69" s="468"/>
      <c r="GJ69" s="468"/>
      <c r="GK69" s="468"/>
      <c r="GL69" s="468"/>
      <c r="GM69" s="468"/>
      <c r="GN69" s="468"/>
      <c r="GO69" s="468"/>
      <c r="GP69" s="468"/>
      <c r="GQ69" s="468"/>
      <c r="GR69" s="468"/>
      <c r="GS69" s="468"/>
      <c r="GT69" s="468"/>
      <c r="GU69" s="468"/>
      <c r="GV69" s="468"/>
      <c r="GW69" s="468"/>
      <c r="GX69" s="468"/>
      <c r="GY69" s="468"/>
      <c r="GZ69" s="468"/>
      <c r="HA69" s="468"/>
      <c r="HB69" s="468"/>
      <c r="HC69" s="468"/>
      <c r="HD69" s="468"/>
      <c r="HE69" s="468"/>
      <c r="HF69" s="468"/>
      <c r="HG69" s="468"/>
      <c r="HH69" s="468"/>
      <c r="HI69" s="468"/>
      <c r="HJ69" s="468"/>
      <c r="HK69" s="468"/>
      <c r="HL69" s="468"/>
      <c r="HM69" s="468"/>
      <c r="HN69" s="468"/>
      <c r="HO69" s="468"/>
      <c r="HP69" s="468"/>
      <c r="HQ69" s="468"/>
      <c r="HR69" s="468"/>
      <c r="HS69" s="468"/>
      <c r="HT69" s="468"/>
      <c r="HU69" s="468"/>
      <c r="HV69" s="468"/>
      <c r="HW69" s="468"/>
      <c r="HX69" s="468"/>
      <c r="HY69" s="468"/>
      <c r="HZ69" s="468"/>
      <c r="IA69" s="468"/>
      <c r="IB69" s="468"/>
      <c r="IC69" s="468"/>
      <c r="ID69" s="468"/>
      <c r="IE69" s="468"/>
      <c r="IF69" s="468"/>
      <c r="IG69" s="468"/>
      <c r="IH69" s="468"/>
      <c r="II69" s="468"/>
      <c r="IJ69" s="468"/>
      <c r="IK69" s="468"/>
      <c r="IL69" s="468"/>
      <c r="IM69" s="468"/>
      <c r="IN69" s="468"/>
      <c r="IO69" s="468"/>
      <c r="IP69" s="468"/>
      <c r="IQ69" s="468"/>
      <c r="IR69" s="468"/>
      <c r="IS69" s="468"/>
      <c r="IT69" s="468"/>
      <c r="IU69" s="468"/>
      <c r="IV69" s="468"/>
    </row>
    <row r="70" spans="1:256">
      <c r="A70" s="385"/>
      <c r="B70" s="385"/>
      <c r="C70" s="385"/>
      <c r="M70" s="385"/>
      <c r="N70" s="735"/>
      <c r="O70" s="735"/>
      <c r="P70" s="468"/>
      <c r="Q70" s="468"/>
      <c r="R70" s="468"/>
      <c r="S70" s="468"/>
      <c r="T70" s="468"/>
      <c r="U70" s="468"/>
      <c r="V70" s="468"/>
      <c r="W70" s="468"/>
      <c r="X70" s="468"/>
      <c r="Y70" s="468"/>
      <c r="Z70" s="468"/>
      <c r="AA70" s="468"/>
      <c r="AB70" s="468"/>
      <c r="AC70" s="468"/>
      <c r="AD70" s="468"/>
      <c r="AE70" s="468"/>
      <c r="AF70" s="468"/>
      <c r="AG70" s="468"/>
      <c r="AH70" s="468"/>
      <c r="AI70" s="468"/>
      <c r="AJ70" s="468"/>
      <c r="AK70" s="468"/>
      <c r="AL70" s="468"/>
      <c r="AM70" s="468"/>
      <c r="AN70" s="468"/>
      <c r="AO70" s="468"/>
      <c r="AP70" s="468"/>
      <c r="AQ70" s="468"/>
      <c r="AR70" s="468"/>
      <c r="AS70" s="468"/>
      <c r="AT70" s="468"/>
      <c r="AU70" s="468"/>
      <c r="AV70" s="468"/>
      <c r="AW70" s="468"/>
      <c r="AX70" s="468"/>
      <c r="AY70" s="468"/>
      <c r="AZ70" s="468"/>
      <c r="BA70" s="468"/>
      <c r="BB70" s="468"/>
      <c r="BC70" s="468"/>
      <c r="BD70" s="468"/>
      <c r="BE70" s="468"/>
      <c r="BF70" s="468"/>
      <c r="BG70" s="468"/>
      <c r="BH70" s="468"/>
      <c r="BI70" s="468"/>
      <c r="BJ70" s="468"/>
      <c r="BK70" s="468"/>
      <c r="BL70" s="468"/>
      <c r="BM70" s="468"/>
      <c r="BN70" s="468"/>
      <c r="BO70" s="468"/>
      <c r="BP70" s="468"/>
      <c r="BQ70" s="468"/>
      <c r="BR70" s="468"/>
      <c r="BS70" s="468"/>
      <c r="BT70" s="468"/>
      <c r="BU70" s="468"/>
      <c r="BV70" s="468"/>
      <c r="BW70" s="468"/>
      <c r="BX70" s="468"/>
      <c r="BY70" s="468"/>
      <c r="BZ70" s="468"/>
      <c r="CA70" s="468"/>
      <c r="CB70" s="468"/>
      <c r="CC70" s="468"/>
      <c r="CD70" s="468"/>
      <c r="CE70" s="468"/>
      <c r="CF70" s="468"/>
      <c r="CG70" s="468"/>
      <c r="CH70" s="468"/>
      <c r="CI70" s="468"/>
      <c r="CJ70" s="468"/>
      <c r="CK70" s="468"/>
      <c r="CL70" s="468"/>
      <c r="CM70" s="468"/>
      <c r="CN70" s="468"/>
      <c r="CO70" s="468"/>
      <c r="CP70" s="468"/>
      <c r="CQ70" s="468"/>
      <c r="CR70" s="468"/>
      <c r="CS70" s="468"/>
      <c r="CT70" s="468"/>
      <c r="CU70" s="468"/>
      <c r="CV70" s="468"/>
      <c r="CW70" s="468"/>
      <c r="CX70" s="468"/>
      <c r="CY70" s="468"/>
      <c r="CZ70" s="468"/>
      <c r="DA70" s="468"/>
      <c r="DB70" s="468"/>
      <c r="DC70" s="468"/>
      <c r="DD70" s="468"/>
      <c r="DE70" s="468"/>
      <c r="DF70" s="468"/>
      <c r="DG70" s="468"/>
      <c r="DH70" s="468"/>
      <c r="DI70" s="468"/>
      <c r="DJ70" s="468"/>
      <c r="DK70" s="468"/>
      <c r="DL70" s="468"/>
      <c r="DM70" s="468"/>
      <c r="DN70" s="468"/>
      <c r="DO70" s="468"/>
      <c r="DP70" s="468"/>
      <c r="DQ70" s="468"/>
      <c r="DR70" s="468"/>
      <c r="DS70" s="468"/>
      <c r="DT70" s="468"/>
      <c r="DU70" s="468"/>
      <c r="DV70" s="468"/>
      <c r="DW70" s="468"/>
      <c r="DX70" s="468"/>
      <c r="DY70" s="468"/>
      <c r="DZ70" s="468"/>
      <c r="EA70" s="468"/>
      <c r="EB70" s="468"/>
      <c r="EC70" s="468"/>
      <c r="ED70" s="468"/>
      <c r="EE70" s="468"/>
      <c r="EF70" s="468"/>
      <c r="EG70" s="468"/>
      <c r="EH70" s="468"/>
      <c r="EI70" s="468"/>
      <c r="EJ70" s="468"/>
      <c r="EK70" s="468"/>
      <c r="EL70" s="468"/>
      <c r="EM70" s="468"/>
      <c r="EN70" s="468"/>
      <c r="EO70" s="468"/>
      <c r="EP70" s="468"/>
      <c r="EQ70" s="468"/>
      <c r="ER70" s="468"/>
      <c r="ES70" s="468"/>
      <c r="ET70" s="468"/>
      <c r="EU70" s="468"/>
      <c r="EV70" s="468"/>
      <c r="EW70" s="468"/>
      <c r="EX70" s="468"/>
      <c r="EY70" s="468"/>
      <c r="EZ70" s="468"/>
      <c r="FA70" s="468"/>
      <c r="FB70" s="468"/>
      <c r="FC70" s="468"/>
      <c r="FD70" s="468"/>
      <c r="FE70" s="468"/>
      <c r="FF70" s="468"/>
      <c r="FG70" s="468"/>
      <c r="FH70" s="468"/>
      <c r="FI70" s="468"/>
      <c r="FJ70" s="468"/>
      <c r="FK70" s="468"/>
      <c r="FL70" s="468"/>
      <c r="FM70" s="468"/>
      <c r="FN70" s="468"/>
      <c r="FO70" s="468"/>
      <c r="FP70" s="468"/>
      <c r="FQ70" s="468"/>
      <c r="FR70" s="468"/>
      <c r="FS70" s="468"/>
      <c r="FT70" s="468"/>
      <c r="FU70" s="468"/>
      <c r="FV70" s="468"/>
      <c r="FW70" s="468"/>
      <c r="FX70" s="468"/>
      <c r="FY70" s="468"/>
      <c r="FZ70" s="468"/>
      <c r="GA70" s="468"/>
      <c r="GB70" s="468"/>
      <c r="GC70" s="468"/>
      <c r="GD70" s="468"/>
      <c r="GE70" s="468"/>
      <c r="GF70" s="468"/>
      <c r="GG70" s="468"/>
      <c r="GH70" s="468"/>
      <c r="GI70" s="468"/>
      <c r="GJ70" s="468"/>
      <c r="GK70" s="468"/>
      <c r="GL70" s="468"/>
      <c r="GM70" s="468"/>
      <c r="GN70" s="468"/>
      <c r="GO70" s="468"/>
      <c r="GP70" s="468"/>
      <c r="GQ70" s="468"/>
      <c r="GR70" s="468"/>
      <c r="GS70" s="468"/>
      <c r="GT70" s="468"/>
      <c r="GU70" s="468"/>
      <c r="GV70" s="468"/>
      <c r="GW70" s="468"/>
      <c r="GX70" s="468"/>
      <c r="GY70" s="468"/>
      <c r="GZ70" s="468"/>
      <c r="HA70" s="468"/>
      <c r="HB70" s="468"/>
      <c r="HC70" s="468"/>
      <c r="HD70" s="468"/>
      <c r="HE70" s="468"/>
      <c r="HF70" s="468"/>
      <c r="HG70" s="468"/>
      <c r="HH70" s="468"/>
      <c r="HI70" s="468"/>
      <c r="HJ70" s="468"/>
      <c r="HK70" s="468"/>
      <c r="HL70" s="468"/>
      <c r="HM70" s="468"/>
      <c r="HN70" s="468"/>
      <c r="HO70" s="468"/>
      <c r="HP70" s="468"/>
      <c r="HQ70" s="468"/>
      <c r="HR70" s="468"/>
      <c r="HS70" s="468"/>
      <c r="HT70" s="468"/>
      <c r="HU70" s="468"/>
      <c r="HV70" s="468"/>
      <c r="HW70" s="468"/>
      <c r="HX70" s="468"/>
      <c r="HY70" s="468"/>
      <c r="HZ70" s="468"/>
      <c r="IA70" s="468"/>
      <c r="IB70" s="468"/>
      <c r="IC70" s="468"/>
      <c r="ID70" s="468"/>
      <c r="IE70" s="468"/>
      <c r="IF70" s="468"/>
      <c r="IG70" s="468"/>
      <c r="IH70" s="468"/>
      <c r="II70" s="468"/>
      <c r="IJ70" s="468"/>
      <c r="IK70" s="468"/>
      <c r="IL70" s="468"/>
      <c r="IM70" s="468"/>
      <c r="IN70" s="468"/>
      <c r="IO70" s="468"/>
      <c r="IP70" s="468"/>
      <c r="IQ70" s="468"/>
      <c r="IR70" s="468"/>
      <c r="IS70" s="468"/>
      <c r="IT70" s="468"/>
      <c r="IU70" s="468"/>
      <c r="IV70" s="468"/>
    </row>
    <row r="71" spans="1:256">
      <c r="A71" s="385"/>
      <c r="B71" s="385"/>
      <c r="C71" s="385"/>
      <c r="M71" s="385"/>
      <c r="N71" s="735"/>
      <c r="O71" s="735"/>
      <c r="P71" s="468"/>
      <c r="Q71" s="468"/>
      <c r="R71" s="468"/>
      <c r="S71" s="468"/>
      <c r="T71" s="468"/>
      <c r="U71" s="468"/>
      <c r="V71" s="468"/>
      <c r="W71" s="468"/>
      <c r="X71" s="468"/>
      <c r="Y71" s="468"/>
      <c r="Z71" s="468"/>
      <c r="AA71" s="468"/>
      <c r="AB71" s="468"/>
      <c r="AC71" s="468"/>
      <c r="AD71" s="468"/>
      <c r="AE71" s="468"/>
      <c r="AF71" s="468"/>
      <c r="AG71" s="468"/>
      <c r="AH71" s="468"/>
      <c r="AI71" s="468"/>
      <c r="AJ71" s="468"/>
      <c r="AK71" s="468"/>
      <c r="AL71" s="468"/>
      <c r="AM71" s="468"/>
      <c r="AN71" s="468"/>
      <c r="AO71" s="468"/>
      <c r="AP71" s="468"/>
      <c r="AQ71" s="468"/>
      <c r="AR71" s="468"/>
      <c r="AS71" s="468"/>
      <c r="AT71" s="468"/>
      <c r="AU71" s="468"/>
      <c r="AV71" s="468"/>
      <c r="AW71" s="468"/>
      <c r="AX71" s="468"/>
      <c r="AY71" s="468"/>
      <c r="AZ71" s="468"/>
      <c r="BA71" s="468"/>
      <c r="BB71" s="468"/>
      <c r="BC71" s="468"/>
      <c r="BD71" s="468"/>
      <c r="BE71" s="468"/>
      <c r="BF71" s="468"/>
      <c r="BG71" s="468"/>
      <c r="BH71" s="468"/>
      <c r="BI71" s="468"/>
      <c r="BJ71" s="468"/>
      <c r="BK71" s="468"/>
      <c r="BL71" s="468"/>
      <c r="BM71" s="468"/>
      <c r="BN71" s="468"/>
      <c r="BO71" s="468"/>
      <c r="BP71" s="468"/>
      <c r="BQ71" s="468"/>
      <c r="BR71" s="468"/>
      <c r="BS71" s="468"/>
      <c r="BT71" s="468"/>
      <c r="BU71" s="468"/>
      <c r="BV71" s="468"/>
      <c r="BW71" s="468"/>
      <c r="BX71" s="468"/>
      <c r="BY71" s="468"/>
      <c r="BZ71" s="468"/>
      <c r="CA71" s="468"/>
      <c r="CB71" s="468"/>
      <c r="CC71" s="468"/>
      <c r="CD71" s="468"/>
      <c r="CE71" s="468"/>
      <c r="CF71" s="468"/>
      <c r="CG71" s="468"/>
      <c r="CH71" s="468"/>
      <c r="CI71" s="468"/>
      <c r="CJ71" s="468"/>
      <c r="CK71" s="468"/>
      <c r="CL71" s="468"/>
      <c r="CM71" s="468"/>
      <c r="CN71" s="468"/>
      <c r="CO71" s="468"/>
      <c r="CP71" s="468"/>
      <c r="CQ71" s="468"/>
      <c r="CR71" s="468"/>
      <c r="CS71" s="468"/>
      <c r="CT71" s="468"/>
      <c r="CU71" s="468"/>
      <c r="CV71" s="468"/>
      <c r="CW71" s="468"/>
      <c r="CX71" s="468"/>
      <c r="CY71" s="468"/>
      <c r="CZ71" s="468"/>
      <c r="DA71" s="468"/>
      <c r="DB71" s="468"/>
      <c r="DC71" s="468"/>
      <c r="DD71" s="468"/>
      <c r="DE71" s="468"/>
      <c r="DF71" s="468"/>
      <c r="DG71" s="468"/>
      <c r="DH71" s="468"/>
      <c r="DI71" s="468"/>
      <c r="DJ71" s="468"/>
      <c r="DK71" s="468"/>
      <c r="DL71" s="468"/>
      <c r="DM71" s="468"/>
      <c r="DN71" s="468"/>
      <c r="DO71" s="468"/>
      <c r="DP71" s="468"/>
      <c r="DQ71" s="468"/>
      <c r="DR71" s="468"/>
      <c r="DS71" s="468"/>
      <c r="DT71" s="468"/>
      <c r="DU71" s="468"/>
      <c r="DV71" s="468"/>
      <c r="DW71" s="468"/>
      <c r="DX71" s="468"/>
      <c r="DY71" s="468"/>
      <c r="DZ71" s="468"/>
      <c r="EA71" s="468"/>
      <c r="EB71" s="468"/>
      <c r="EC71" s="468"/>
      <c r="ED71" s="468"/>
      <c r="EE71" s="468"/>
      <c r="EF71" s="468"/>
      <c r="EG71" s="468"/>
      <c r="EH71" s="468"/>
      <c r="EI71" s="468"/>
      <c r="EJ71" s="468"/>
      <c r="EK71" s="468"/>
      <c r="EL71" s="468"/>
      <c r="EM71" s="468"/>
      <c r="EN71" s="468"/>
      <c r="EO71" s="468"/>
      <c r="EP71" s="468"/>
      <c r="EQ71" s="468"/>
      <c r="ER71" s="468"/>
      <c r="ES71" s="468"/>
      <c r="ET71" s="468"/>
      <c r="EU71" s="468"/>
      <c r="EV71" s="468"/>
      <c r="EW71" s="468"/>
      <c r="EX71" s="468"/>
      <c r="EY71" s="468"/>
      <c r="EZ71" s="468"/>
      <c r="FA71" s="468"/>
      <c r="FB71" s="468"/>
      <c r="FC71" s="468"/>
      <c r="FD71" s="468"/>
      <c r="FE71" s="468"/>
      <c r="FF71" s="468"/>
      <c r="FG71" s="468"/>
      <c r="FH71" s="468"/>
      <c r="FI71" s="468"/>
      <c r="FJ71" s="468"/>
      <c r="FK71" s="468"/>
      <c r="FL71" s="468"/>
      <c r="FM71" s="468"/>
      <c r="FN71" s="468"/>
      <c r="FO71" s="468"/>
      <c r="FP71" s="468"/>
      <c r="FQ71" s="468"/>
      <c r="FR71" s="468"/>
      <c r="FS71" s="468"/>
      <c r="FT71" s="468"/>
      <c r="FU71" s="468"/>
      <c r="FV71" s="468"/>
      <c r="FW71" s="468"/>
      <c r="FX71" s="468"/>
      <c r="FY71" s="468"/>
      <c r="FZ71" s="468"/>
      <c r="GA71" s="468"/>
      <c r="GB71" s="468"/>
      <c r="GC71" s="468"/>
      <c r="GD71" s="468"/>
      <c r="GE71" s="468"/>
      <c r="GF71" s="468"/>
      <c r="GG71" s="468"/>
      <c r="GH71" s="468"/>
      <c r="GI71" s="468"/>
      <c r="GJ71" s="468"/>
      <c r="GK71" s="468"/>
      <c r="GL71" s="468"/>
      <c r="GM71" s="468"/>
      <c r="GN71" s="468"/>
      <c r="GO71" s="468"/>
      <c r="GP71" s="468"/>
      <c r="GQ71" s="468"/>
      <c r="GR71" s="468"/>
      <c r="GS71" s="468"/>
      <c r="GT71" s="468"/>
      <c r="GU71" s="468"/>
      <c r="GV71" s="468"/>
      <c r="GW71" s="468"/>
      <c r="GX71" s="468"/>
      <c r="GY71" s="468"/>
      <c r="GZ71" s="468"/>
      <c r="HA71" s="468"/>
      <c r="HB71" s="468"/>
      <c r="HC71" s="468"/>
      <c r="HD71" s="468"/>
      <c r="HE71" s="468"/>
      <c r="HF71" s="468"/>
      <c r="HG71" s="468"/>
      <c r="HH71" s="468"/>
      <c r="HI71" s="468"/>
      <c r="HJ71" s="468"/>
      <c r="HK71" s="468"/>
      <c r="HL71" s="468"/>
      <c r="HM71" s="468"/>
      <c r="HN71" s="468"/>
      <c r="HO71" s="468"/>
      <c r="HP71" s="468"/>
      <c r="HQ71" s="468"/>
      <c r="HR71" s="468"/>
      <c r="HS71" s="468"/>
      <c r="HT71" s="468"/>
      <c r="HU71" s="468"/>
      <c r="HV71" s="468"/>
      <c r="HW71" s="468"/>
      <c r="HX71" s="468"/>
      <c r="HY71" s="468"/>
      <c r="HZ71" s="468"/>
      <c r="IA71" s="468"/>
      <c r="IB71" s="468"/>
      <c r="IC71" s="468"/>
      <c r="ID71" s="468"/>
      <c r="IE71" s="468"/>
      <c r="IF71" s="468"/>
      <c r="IG71" s="468"/>
      <c r="IH71" s="468"/>
      <c r="II71" s="468"/>
      <c r="IJ71" s="468"/>
      <c r="IK71" s="468"/>
      <c r="IL71" s="468"/>
      <c r="IM71" s="468"/>
      <c r="IN71" s="468"/>
      <c r="IO71" s="468"/>
      <c r="IP71" s="468"/>
      <c r="IQ71" s="468"/>
      <c r="IR71" s="468"/>
      <c r="IS71" s="468"/>
      <c r="IT71" s="468"/>
      <c r="IU71" s="468"/>
      <c r="IV71" s="468"/>
    </row>
    <row r="72" spans="1:256">
      <c r="A72" s="385"/>
      <c r="B72" s="385"/>
      <c r="C72" s="385"/>
      <c r="M72" s="385"/>
      <c r="N72" s="735"/>
      <c r="O72" s="735"/>
      <c r="P72" s="468"/>
      <c r="Q72" s="468"/>
      <c r="R72" s="468"/>
      <c r="S72" s="468"/>
      <c r="T72" s="468"/>
      <c r="U72" s="468"/>
      <c r="V72" s="468"/>
      <c r="W72" s="468"/>
      <c r="X72" s="468"/>
      <c r="Y72" s="468"/>
      <c r="Z72" s="468"/>
      <c r="AA72" s="468"/>
      <c r="AB72" s="468"/>
      <c r="AC72" s="468"/>
      <c r="AD72" s="468"/>
      <c r="AE72" s="468"/>
      <c r="AF72" s="468"/>
      <c r="AG72" s="468"/>
      <c r="AH72" s="468"/>
      <c r="AI72" s="468"/>
      <c r="AJ72" s="468"/>
      <c r="AK72" s="468"/>
      <c r="AL72" s="468"/>
      <c r="AM72" s="468"/>
      <c r="AN72" s="468"/>
      <c r="AO72" s="468"/>
      <c r="AP72" s="468"/>
      <c r="AQ72" s="468"/>
      <c r="AR72" s="468"/>
      <c r="AS72" s="468"/>
      <c r="AT72" s="468"/>
      <c r="AU72" s="468"/>
      <c r="AV72" s="468"/>
      <c r="AW72" s="468"/>
      <c r="AX72" s="468"/>
      <c r="AY72" s="468"/>
      <c r="AZ72" s="468"/>
      <c r="BA72" s="468"/>
      <c r="BB72" s="468"/>
      <c r="BC72" s="468"/>
      <c r="BD72" s="468"/>
      <c r="BE72" s="468"/>
      <c r="BF72" s="468"/>
      <c r="BG72" s="468"/>
      <c r="BH72" s="468"/>
      <c r="BI72" s="468"/>
      <c r="BJ72" s="468"/>
      <c r="BK72" s="468"/>
      <c r="BL72" s="468"/>
      <c r="BM72" s="468"/>
      <c r="BN72" s="468"/>
      <c r="BO72" s="468"/>
      <c r="BP72" s="468"/>
      <c r="BQ72" s="468"/>
      <c r="BR72" s="468"/>
      <c r="BS72" s="468"/>
      <c r="BT72" s="468"/>
      <c r="BU72" s="468"/>
      <c r="BV72" s="468"/>
      <c r="BW72" s="468"/>
      <c r="BX72" s="468"/>
      <c r="BY72" s="468"/>
      <c r="BZ72" s="468"/>
      <c r="CA72" s="468"/>
      <c r="CB72" s="468"/>
      <c r="CC72" s="468"/>
      <c r="CD72" s="468"/>
      <c r="CE72" s="468"/>
      <c r="CF72" s="468"/>
      <c r="CG72" s="468"/>
      <c r="CH72" s="468"/>
      <c r="CI72" s="468"/>
      <c r="CJ72" s="468"/>
      <c r="CK72" s="468"/>
      <c r="CL72" s="468"/>
      <c r="CM72" s="468"/>
      <c r="CN72" s="468"/>
      <c r="CO72" s="468"/>
      <c r="CP72" s="468"/>
      <c r="CQ72" s="468"/>
      <c r="CR72" s="468"/>
      <c r="CS72" s="468"/>
      <c r="CT72" s="468"/>
      <c r="CU72" s="468"/>
      <c r="CV72" s="468"/>
      <c r="CW72" s="468"/>
      <c r="CX72" s="468"/>
      <c r="CY72" s="468"/>
      <c r="CZ72" s="468"/>
      <c r="DA72" s="468"/>
      <c r="DB72" s="468"/>
      <c r="DC72" s="468"/>
      <c r="DD72" s="468"/>
      <c r="DE72" s="468"/>
      <c r="DF72" s="468"/>
      <c r="DG72" s="468"/>
      <c r="DH72" s="468"/>
      <c r="DI72" s="468"/>
      <c r="DJ72" s="468"/>
      <c r="DK72" s="468"/>
      <c r="DL72" s="468"/>
      <c r="DM72" s="468"/>
      <c r="DN72" s="468"/>
      <c r="DO72" s="468"/>
      <c r="DP72" s="468"/>
      <c r="DQ72" s="468"/>
      <c r="DR72" s="468"/>
      <c r="DS72" s="468"/>
      <c r="DT72" s="468"/>
      <c r="DU72" s="468"/>
      <c r="DV72" s="468"/>
      <c r="DW72" s="468"/>
      <c r="DX72" s="468"/>
      <c r="DY72" s="468"/>
      <c r="DZ72" s="468"/>
      <c r="EA72" s="468"/>
      <c r="EB72" s="468"/>
      <c r="EC72" s="468"/>
      <c r="ED72" s="468"/>
      <c r="EE72" s="468"/>
      <c r="EF72" s="468"/>
      <c r="EG72" s="468"/>
      <c r="EH72" s="468"/>
      <c r="EI72" s="468"/>
      <c r="EJ72" s="468"/>
      <c r="EK72" s="468"/>
      <c r="EL72" s="468"/>
      <c r="EM72" s="468"/>
      <c r="EN72" s="468"/>
      <c r="EO72" s="468"/>
      <c r="EP72" s="468"/>
      <c r="EQ72" s="468"/>
      <c r="ER72" s="468"/>
      <c r="ES72" s="468"/>
      <c r="ET72" s="468"/>
      <c r="EU72" s="468"/>
      <c r="EV72" s="468"/>
      <c r="EW72" s="468"/>
      <c r="EX72" s="468"/>
      <c r="EY72" s="468"/>
      <c r="EZ72" s="468"/>
      <c r="FA72" s="468"/>
      <c r="FB72" s="468"/>
      <c r="FC72" s="468"/>
      <c r="FD72" s="468"/>
      <c r="FE72" s="468"/>
      <c r="FF72" s="468"/>
      <c r="FG72" s="468"/>
      <c r="FH72" s="468"/>
      <c r="FI72" s="468"/>
      <c r="FJ72" s="468"/>
      <c r="FK72" s="468"/>
      <c r="FL72" s="468"/>
      <c r="FM72" s="468"/>
      <c r="FN72" s="468"/>
      <c r="FO72" s="468"/>
      <c r="FP72" s="468"/>
      <c r="FQ72" s="468"/>
      <c r="FR72" s="468"/>
      <c r="FS72" s="468"/>
      <c r="FT72" s="468"/>
      <c r="FU72" s="468"/>
      <c r="FV72" s="468"/>
      <c r="FW72" s="468"/>
      <c r="FX72" s="468"/>
      <c r="FY72" s="468"/>
      <c r="FZ72" s="468"/>
      <c r="GA72" s="468"/>
      <c r="GB72" s="468"/>
      <c r="GC72" s="468"/>
      <c r="GD72" s="468"/>
      <c r="GE72" s="468"/>
      <c r="GF72" s="468"/>
      <c r="GG72" s="468"/>
      <c r="GH72" s="468"/>
      <c r="GI72" s="468"/>
      <c r="GJ72" s="468"/>
      <c r="GK72" s="468"/>
      <c r="GL72" s="468"/>
      <c r="GM72" s="468"/>
      <c r="GN72" s="468"/>
      <c r="GO72" s="468"/>
      <c r="GP72" s="468"/>
      <c r="GQ72" s="468"/>
      <c r="GR72" s="468"/>
      <c r="GS72" s="468"/>
      <c r="GT72" s="468"/>
      <c r="GU72" s="468"/>
      <c r="GV72" s="468"/>
      <c r="GW72" s="468"/>
      <c r="GX72" s="468"/>
      <c r="GY72" s="468"/>
      <c r="GZ72" s="468"/>
      <c r="HA72" s="468"/>
      <c r="HB72" s="468"/>
      <c r="HC72" s="468"/>
      <c r="HD72" s="468"/>
      <c r="HE72" s="468"/>
      <c r="HF72" s="468"/>
      <c r="HG72" s="468"/>
      <c r="HH72" s="468"/>
      <c r="HI72" s="468"/>
      <c r="HJ72" s="468"/>
      <c r="HK72" s="468"/>
      <c r="HL72" s="468"/>
      <c r="HM72" s="468"/>
      <c r="HN72" s="468"/>
      <c r="HO72" s="468"/>
      <c r="HP72" s="468"/>
      <c r="HQ72" s="468"/>
      <c r="HR72" s="468"/>
      <c r="HS72" s="468"/>
      <c r="HT72" s="468"/>
      <c r="HU72" s="468"/>
      <c r="HV72" s="468"/>
      <c r="HW72" s="468"/>
      <c r="HX72" s="468"/>
      <c r="HY72" s="468"/>
      <c r="HZ72" s="468"/>
      <c r="IA72" s="468"/>
      <c r="IB72" s="468"/>
      <c r="IC72" s="468"/>
      <c r="ID72" s="468"/>
      <c r="IE72" s="468"/>
      <c r="IF72" s="468"/>
      <c r="IG72" s="468"/>
      <c r="IH72" s="468"/>
      <c r="II72" s="468"/>
      <c r="IJ72" s="468"/>
      <c r="IK72" s="468"/>
      <c r="IL72" s="468"/>
      <c r="IM72" s="468"/>
      <c r="IN72" s="468"/>
      <c r="IO72" s="468"/>
      <c r="IP72" s="468"/>
      <c r="IQ72" s="468"/>
      <c r="IR72" s="468"/>
      <c r="IS72" s="468"/>
      <c r="IT72" s="468"/>
      <c r="IU72" s="468"/>
      <c r="IV72" s="468"/>
    </row>
    <row r="73" spans="1:256">
      <c r="A73" s="385"/>
      <c r="B73" s="385"/>
      <c r="C73" s="385"/>
      <c r="M73" s="385"/>
      <c r="N73" s="735"/>
      <c r="O73" s="735"/>
      <c r="P73" s="468"/>
      <c r="Q73" s="468"/>
      <c r="R73" s="468"/>
      <c r="S73" s="468"/>
      <c r="T73" s="468"/>
      <c r="U73" s="468"/>
      <c r="V73" s="468"/>
      <c r="W73" s="468"/>
      <c r="X73" s="468"/>
      <c r="Y73" s="468"/>
      <c r="Z73" s="468"/>
      <c r="AA73" s="468"/>
      <c r="AB73" s="468"/>
      <c r="AC73" s="468"/>
      <c r="AD73" s="468"/>
      <c r="AE73" s="468"/>
      <c r="AF73" s="468"/>
      <c r="AG73" s="468"/>
      <c r="AH73" s="468"/>
      <c r="AI73" s="468"/>
      <c r="AJ73" s="468"/>
      <c r="AK73" s="468"/>
      <c r="AL73" s="468"/>
      <c r="AM73" s="468"/>
      <c r="AN73" s="468"/>
      <c r="AO73" s="468"/>
      <c r="AP73" s="468"/>
      <c r="AQ73" s="468"/>
      <c r="AR73" s="468"/>
      <c r="AS73" s="468"/>
      <c r="AT73" s="468"/>
      <c r="AU73" s="468"/>
      <c r="AV73" s="468"/>
      <c r="AW73" s="468"/>
      <c r="AX73" s="468"/>
      <c r="AY73" s="468"/>
      <c r="AZ73" s="468"/>
      <c r="BA73" s="468"/>
      <c r="BB73" s="468"/>
      <c r="BC73" s="468"/>
      <c r="BD73" s="468"/>
      <c r="BE73" s="468"/>
      <c r="BF73" s="468"/>
      <c r="BG73" s="468"/>
      <c r="BH73" s="468"/>
      <c r="BI73" s="468"/>
      <c r="BJ73" s="468"/>
      <c r="BK73" s="468"/>
      <c r="BL73" s="468"/>
      <c r="BM73" s="468"/>
      <c r="BN73" s="468"/>
      <c r="BO73" s="468"/>
      <c r="BP73" s="468"/>
      <c r="BQ73" s="468"/>
      <c r="BR73" s="468"/>
      <c r="BS73" s="468"/>
      <c r="BT73" s="468"/>
      <c r="BU73" s="468"/>
      <c r="BV73" s="468"/>
      <c r="BW73" s="468"/>
      <c r="BX73" s="468"/>
      <c r="BY73" s="468"/>
      <c r="BZ73" s="468"/>
      <c r="CA73" s="468"/>
      <c r="CB73" s="468"/>
      <c r="CC73" s="468"/>
      <c r="CD73" s="468"/>
      <c r="CE73" s="468"/>
      <c r="CF73" s="468"/>
      <c r="CG73" s="468"/>
      <c r="CH73" s="468"/>
      <c r="CI73" s="468"/>
      <c r="CJ73" s="468"/>
      <c r="CK73" s="468"/>
      <c r="CL73" s="468"/>
      <c r="CM73" s="468"/>
      <c r="CN73" s="468"/>
      <c r="CO73" s="468"/>
      <c r="CP73" s="468"/>
      <c r="CQ73" s="468"/>
      <c r="CR73" s="468"/>
      <c r="CS73" s="468"/>
      <c r="CT73" s="468"/>
      <c r="CU73" s="468"/>
      <c r="CV73" s="468"/>
      <c r="CW73" s="468"/>
      <c r="CX73" s="468"/>
      <c r="CY73" s="468"/>
      <c r="CZ73" s="468"/>
      <c r="DA73" s="468"/>
      <c r="DB73" s="468"/>
      <c r="DC73" s="468"/>
      <c r="DD73" s="468"/>
      <c r="DE73" s="468"/>
      <c r="DF73" s="468"/>
      <c r="DG73" s="468"/>
      <c r="DH73" s="468"/>
      <c r="DI73" s="468"/>
      <c r="DJ73" s="468"/>
      <c r="DK73" s="468"/>
      <c r="DL73" s="468"/>
      <c r="DM73" s="468"/>
      <c r="DN73" s="468"/>
      <c r="DO73" s="468"/>
      <c r="DP73" s="468"/>
      <c r="DQ73" s="468"/>
      <c r="DR73" s="468"/>
      <c r="DS73" s="468"/>
      <c r="DT73" s="468"/>
      <c r="DU73" s="468"/>
      <c r="DV73" s="468"/>
      <c r="DW73" s="468"/>
      <c r="DX73" s="468"/>
      <c r="DY73" s="468"/>
      <c r="DZ73" s="468"/>
      <c r="EA73" s="468"/>
      <c r="EB73" s="468"/>
      <c r="EC73" s="468"/>
      <c r="ED73" s="468"/>
      <c r="EE73" s="468"/>
      <c r="EF73" s="468"/>
      <c r="EG73" s="468"/>
      <c r="EH73" s="468"/>
      <c r="EI73" s="468"/>
      <c r="EJ73" s="468"/>
      <c r="EK73" s="468"/>
      <c r="EL73" s="468"/>
      <c r="EM73" s="468"/>
      <c r="EN73" s="468"/>
      <c r="EO73" s="468"/>
      <c r="EP73" s="468"/>
      <c r="EQ73" s="468"/>
      <c r="ER73" s="468"/>
      <c r="ES73" s="468"/>
      <c r="ET73" s="468"/>
      <c r="EU73" s="468"/>
      <c r="EV73" s="468"/>
      <c r="EW73" s="468"/>
      <c r="EX73" s="468"/>
      <c r="EY73" s="468"/>
      <c r="EZ73" s="468"/>
      <c r="FA73" s="468"/>
      <c r="FB73" s="468"/>
      <c r="FC73" s="468"/>
      <c r="FD73" s="468"/>
      <c r="FE73" s="468"/>
      <c r="FF73" s="468"/>
      <c r="FG73" s="468"/>
      <c r="FH73" s="468"/>
      <c r="FI73" s="468"/>
      <c r="FJ73" s="468"/>
      <c r="FK73" s="468"/>
      <c r="FL73" s="468"/>
      <c r="FM73" s="468"/>
      <c r="FN73" s="468"/>
      <c r="FO73" s="468"/>
      <c r="FP73" s="468"/>
      <c r="FQ73" s="468"/>
      <c r="FR73" s="468"/>
      <c r="FS73" s="468"/>
      <c r="FT73" s="468"/>
      <c r="FU73" s="468"/>
      <c r="FV73" s="468"/>
      <c r="FW73" s="468"/>
      <c r="FX73" s="468"/>
      <c r="FY73" s="468"/>
      <c r="FZ73" s="468"/>
      <c r="GA73" s="468"/>
      <c r="GB73" s="468"/>
      <c r="GC73" s="468"/>
      <c r="GD73" s="468"/>
      <c r="GE73" s="468"/>
      <c r="GF73" s="468"/>
      <c r="GG73" s="468"/>
      <c r="GH73" s="468"/>
      <c r="GI73" s="468"/>
      <c r="GJ73" s="468"/>
      <c r="GK73" s="468"/>
      <c r="GL73" s="468"/>
      <c r="GM73" s="468"/>
      <c r="GN73" s="468"/>
      <c r="GO73" s="468"/>
      <c r="GP73" s="468"/>
      <c r="GQ73" s="468"/>
      <c r="GR73" s="468"/>
      <c r="GS73" s="468"/>
      <c r="GT73" s="468"/>
      <c r="GU73" s="468"/>
      <c r="GV73" s="468"/>
      <c r="GW73" s="468"/>
      <c r="GX73" s="468"/>
      <c r="GY73" s="468"/>
      <c r="GZ73" s="468"/>
      <c r="HA73" s="468"/>
      <c r="HB73" s="468"/>
      <c r="HC73" s="468"/>
      <c r="HD73" s="468"/>
      <c r="HE73" s="468"/>
      <c r="HF73" s="468"/>
      <c r="HG73" s="468"/>
      <c r="HH73" s="468"/>
      <c r="HI73" s="468"/>
      <c r="HJ73" s="468"/>
      <c r="HK73" s="468"/>
      <c r="HL73" s="468"/>
      <c r="HM73" s="468"/>
      <c r="HN73" s="468"/>
      <c r="HO73" s="468"/>
      <c r="HP73" s="468"/>
      <c r="HQ73" s="468"/>
      <c r="HR73" s="468"/>
      <c r="HS73" s="468"/>
      <c r="HT73" s="468"/>
      <c r="HU73" s="468"/>
      <c r="HV73" s="468"/>
      <c r="HW73" s="468"/>
      <c r="HX73" s="468"/>
      <c r="HY73" s="468"/>
      <c r="HZ73" s="468"/>
      <c r="IA73" s="468"/>
      <c r="IB73" s="468"/>
      <c r="IC73" s="468"/>
      <c r="ID73" s="468"/>
      <c r="IE73" s="468"/>
      <c r="IF73" s="468"/>
      <c r="IG73" s="468"/>
      <c r="IH73" s="468"/>
      <c r="II73" s="468"/>
      <c r="IJ73" s="468"/>
      <c r="IK73" s="468"/>
      <c r="IL73" s="468"/>
      <c r="IM73" s="468"/>
      <c r="IN73" s="468"/>
      <c r="IO73" s="468"/>
      <c r="IP73" s="468"/>
      <c r="IQ73" s="468"/>
      <c r="IR73" s="468"/>
      <c r="IS73" s="468"/>
      <c r="IT73" s="468"/>
      <c r="IU73" s="468"/>
      <c r="IV73" s="468"/>
    </row>
    <row r="74" spans="1:256">
      <c r="A74" s="385"/>
      <c r="B74" s="385"/>
      <c r="C74" s="385"/>
      <c r="M74" s="385"/>
      <c r="N74" s="735"/>
      <c r="O74" s="735"/>
      <c r="P74" s="468"/>
      <c r="Q74" s="468"/>
      <c r="R74" s="468"/>
      <c r="S74" s="468"/>
      <c r="T74" s="468"/>
      <c r="U74" s="468"/>
      <c r="V74" s="468"/>
      <c r="W74" s="468"/>
      <c r="X74" s="468"/>
      <c r="Y74" s="468"/>
      <c r="Z74" s="468"/>
      <c r="AA74" s="468"/>
      <c r="AB74" s="468"/>
      <c r="AC74" s="468"/>
      <c r="AD74" s="468"/>
      <c r="AE74" s="468"/>
      <c r="AF74" s="468"/>
      <c r="AG74" s="468"/>
      <c r="AH74" s="468"/>
      <c r="AI74" s="468"/>
      <c r="AJ74" s="468"/>
      <c r="AK74" s="468"/>
      <c r="AL74" s="468"/>
      <c r="AM74" s="468"/>
      <c r="AN74" s="468"/>
      <c r="AO74" s="468"/>
      <c r="AP74" s="468"/>
      <c r="AQ74" s="468"/>
      <c r="AR74" s="468"/>
      <c r="AS74" s="468"/>
      <c r="AT74" s="468"/>
      <c r="AU74" s="468"/>
      <c r="AV74" s="468"/>
      <c r="AW74" s="468"/>
      <c r="AX74" s="468"/>
      <c r="AY74" s="468"/>
      <c r="AZ74" s="468"/>
      <c r="BA74" s="468"/>
      <c r="BB74" s="468"/>
      <c r="BC74" s="468"/>
      <c r="BD74" s="468"/>
      <c r="BE74" s="468"/>
      <c r="BF74" s="468"/>
      <c r="BG74" s="468"/>
      <c r="BH74" s="468"/>
      <c r="BI74" s="468"/>
      <c r="BJ74" s="468"/>
      <c r="BK74" s="468"/>
      <c r="BL74" s="468"/>
      <c r="BM74" s="468"/>
      <c r="BN74" s="468"/>
      <c r="BO74" s="468"/>
      <c r="BP74" s="468"/>
      <c r="BQ74" s="468"/>
      <c r="BR74" s="468"/>
      <c r="BS74" s="468"/>
      <c r="BT74" s="468"/>
      <c r="BU74" s="468"/>
      <c r="BV74" s="468"/>
      <c r="BW74" s="468"/>
      <c r="BX74" s="468"/>
      <c r="BY74" s="468"/>
      <c r="BZ74" s="468"/>
      <c r="CA74" s="468"/>
      <c r="CB74" s="468"/>
      <c r="CC74" s="468"/>
      <c r="CD74" s="468"/>
      <c r="CE74" s="468"/>
      <c r="CF74" s="468"/>
      <c r="CG74" s="468"/>
      <c r="CH74" s="468"/>
      <c r="CI74" s="468"/>
      <c r="CJ74" s="468"/>
      <c r="CK74" s="468"/>
      <c r="CL74" s="468"/>
      <c r="CM74" s="468"/>
      <c r="CN74" s="468"/>
      <c r="CO74" s="468"/>
      <c r="CP74" s="468"/>
      <c r="CQ74" s="468"/>
      <c r="CR74" s="468"/>
      <c r="CS74" s="468"/>
      <c r="CT74" s="468"/>
      <c r="CU74" s="468"/>
      <c r="CV74" s="468"/>
      <c r="CW74" s="468"/>
      <c r="CX74" s="468"/>
      <c r="CY74" s="468"/>
      <c r="CZ74" s="468"/>
      <c r="DA74" s="468"/>
      <c r="DB74" s="468"/>
      <c r="DC74" s="468"/>
      <c r="DD74" s="468"/>
      <c r="DE74" s="468"/>
      <c r="DF74" s="468"/>
      <c r="DG74" s="468"/>
      <c r="DH74" s="468"/>
      <c r="DI74" s="468"/>
      <c r="DJ74" s="468"/>
      <c r="DK74" s="468"/>
      <c r="DL74" s="468"/>
      <c r="DM74" s="468"/>
      <c r="DN74" s="468"/>
      <c r="DO74" s="468"/>
      <c r="DP74" s="468"/>
      <c r="DQ74" s="468"/>
      <c r="DR74" s="468"/>
      <c r="DS74" s="468"/>
      <c r="DT74" s="468"/>
      <c r="DU74" s="468"/>
      <c r="DV74" s="468"/>
      <c r="DW74" s="468"/>
      <c r="DX74" s="468"/>
      <c r="DY74" s="468"/>
      <c r="DZ74" s="468"/>
      <c r="EA74" s="468"/>
      <c r="EB74" s="468"/>
      <c r="EC74" s="468"/>
      <c r="ED74" s="468"/>
      <c r="EE74" s="468"/>
      <c r="EF74" s="468"/>
      <c r="EG74" s="468"/>
      <c r="EH74" s="468"/>
      <c r="EI74" s="468"/>
      <c r="EJ74" s="468"/>
      <c r="EK74" s="468"/>
      <c r="EL74" s="468"/>
      <c r="EM74" s="468"/>
      <c r="EN74" s="468"/>
      <c r="EO74" s="468"/>
      <c r="EP74" s="468"/>
      <c r="EQ74" s="468"/>
      <c r="ER74" s="468"/>
      <c r="ES74" s="468"/>
      <c r="ET74" s="468"/>
      <c r="EU74" s="468"/>
      <c r="EV74" s="468"/>
      <c r="EW74" s="468"/>
      <c r="EX74" s="468"/>
      <c r="EY74" s="468"/>
      <c r="EZ74" s="468"/>
      <c r="FA74" s="468"/>
      <c r="FB74" s="468"/>
      <c r="FC74" s="468"/>
      <c r="FD74" s="468"/>
      <c r="FE74" s="468"/>
      <c r="FF74" s="468"/>
      <c r="FG74" s="468"/>
      <c r="FH74" s="468"/>
      <c r="FI74" s="468"/>
      <c r="FJ74" s="468"/>
      <c r="FK74" s="468"/>
      <c r="FL74" s="468"/>
      <c r="FM74" s="468"/>
      <c r="FN74" s="468"/>
      <c r="FO74" s="468"/>
      <c r="FP74" s="468"/>
      <c r="FQ74" s="468"/>
      <c r="FR74" s="468"/>
      <c r="FS74" s="468"/>
      <c r="FT74" s="468"/>
      <c r="FU74" s="468"/>
      <c r="FV74" s="468"/>
      <c r="FW74" s="468"/>
      <c r="FX74" s="468"/>
      <c r="FY74" s="468"/>
      <c r="FZ74" s="468"/>
      <c r="GA74" s="468"/>
      <c r="GB74" s="468"/>
      <c r="GC74" s="468"/>
      <c r="GD74" s="468"/>
      <c r="GE74" s="468"/>
      <c r="GF74" s="468"/>
      <c r="GG74" s="468"/>
      <c r="GH74" s="468"/>
      <c r="GI74" s="468"/>
      <c r="GJ74" s="468"/>
      <c r="GK74" s="468"/>
      <c r="GL74" s="468"/>
      <c r="GM74" s="468"/>
      <c r="GN74" s="468"/>
      <c r="GO74" s="468"/>
      <c r="GP74" s="468"/>
      <c r="GQ74" s="468"/>
      <c r="GR74" s="468"/>
      <c r="GS74" s="468"/>
      <c r="GT74" s="468"/>
      <c r="GU74" s="468"/>
      <c r="GV74" s="468"/>
      <c r="GW74" s="468"/>
      <c r="GX74" s="468"/>
      <c r="GY74" s="468"/>
      <c r="GZ74" s="468"/>
      <c r="HA74" s="468"/>
      <c r="HB74" s="468"/>
      <c r="HC74" s="468"/>
      <c r="HD74" s="468"/>
      <c r="HE74" s="468"/>
      <c r="HF74" s="468"/>
      <c r="HG74" s="468"/>
      <c r="HH74" s="468"/>
      <c r="HI74" s="468"/>
      <c r="HJ74" s="468"/>
      <c r="HK74" s="468"/>
      <c r="HL74" s="468"/>
      <c r="HM74" s="468"/>
      <c r="HN74" s="468"/>
      <c r="HO74" s="468"/>
      <c r="HP74" s="468"/>
      <c r="HQ74" s="468"/>
      <c r="HR74" s="468"/>
      <c r="HS74" s="468"/>
      <c r="HT74" s="468"/>
      <c r="HU74" s="468"/>
      <c r="HV74" s="468"/>
      <c r="HW74" s="468"/>
      <c r="HX74" s="468"/>
      <c r="HY74" s="468"/>
      <c r="HZ74" s="468"/>
      <c r="IA74" s="468"/>
      <c r="IB74" s="468"/>
      <c r="IC74" s="468"/>
      <c r="ID74" s="468"/>
      <c r="IE74" s="468"/>
      <c r="IF74" s="468"/>
      <c r="IG74" s="468"/>
      <c r="IH74" s="468"/>
      <c r="II74" s="468"/>
      <c r="IJ74" s="468"/>
      <c r="IK74" s="468"/>
      <c r="IL74" s="468"/>
      <c r="IM74" s="468"/>
      <c r="IN74" s="468"/>
      <c r="IO74" s="468"/>
      <c r="IP74" s="468"/>
      <c r="IQ74" s="468"/>
      <c r="IR74" s="468"/>
      <c r="IS74" s="468"/>
      <c r="IT74" s="468"/>
      <c r="IU74" s="468"/>
      <c r="IV74" s="468"/>
    </row>
    <row r="75" spans="1:256">
      <c r="A75" s="385"/>
      <c r="B75" s="385"/>
      <c r="C75" s="385"/>
      <c r="M75" s="385"/>
      <c r="N75" s="735"/>
      <c r="O75" s="735"/>
      <c r="P75" s="468"/>
      <c r="Q75" s="468"/>
      <c r="R75" s="468"/>
      <c r="S75" s="468"/>
      <c r="T75" s="468"/>
      <c r="U75" s="468"/>
      <c r="V75" s="468"/>
      <c r="W75" s="468"/>
      <c r="X75" s="468"/>
      <c r="Y75" s="468"/>
      <c r="Z75" s="468"/>
      <c r="AA75" s="468"/>
      <c r="AB75" s="468"/>
      <c r="AC75" s="468"/>
      <c r="AD75" s="468"/>
      <c r="AE75" s="468"/>
      <c r="AF75" s="468"/>
      <c r="AG75" s="468"/>
      <c r="AH75" s="468"/>
      <c r="AI75" s="468"/>
      <c r="AJ75" s="468"/>
      <c r="AK75" s="468"/>
      <c r="AL75" s="468"/>
      <c r="AM75" s="468"/>
      <c r="AN75" s="468"/>
      <c r="AO75" s="468"/>
      <c r="AP75" s="468"/>
      <c r="AQ75" s="468"/>
      <c r="AR75" s="468"/>
      <c r="AS75" s="468"/>
      <c r="AT75" s="468"/>
      <c r="AU75" s="468"/>
      <c r="AV75" s="468"/>
      <c r="AW75" s="468"/>
      <c r="AX75" s="468"/>
      <c r="AY75" s="468"/>
      <c r="AZ75" s="468"/>
      <c r="BA75" s="468"/>
      <c r="BB75" s="468"/>
      <c r="BC75" s="468"/>
      <c r="BD75" s="468"/>
      <c r="BE75" s="468"/>
      <c r="BF75" s="468"/>
      <c r="BG75" s="468"/>
      <c r="BH75" s="468"/>
      <c r="BI75" s="468"/>
      <c r="BJ75" s="468"/>
      <c r="BK75" s="468"/>
      <c r="BL75" s="468"/>
      <c r="BM75" s="468"/>
      <c r="BN75" s="468"/>
      <c r="BO75" s="468"/>
      <c r="BP75" s="468"/>
      <c r="BQ75" s="468"/>
      <c r="BR75" s="468"/>
      <c r="BS75" s="468"/>
      <c r="BT75" s="468"/>
      <c r="BU75" s="468"/>
      <c r="BV75" s="468"/>
      <c r="BW75" s="468"/>
      <c r="BX75" s="468"/>
      <c r="BY75" s="468"/>
      <c r="BZ75" s="468"/>
      <c r="CA75" s="468"/>
      <c r="CB75" s="468"/>
      <c r="CC75" s="468"/>
      <c r="CD75" s="468"/>
      <c r="CE75" s="468"/>
      <c r="CF75" s="468"/>
      <c r="CG75" s="468"/>
      <c r="CH75" s="468"/>
      <c r="CI75" s="468"/>
      <c r="CJ75" s="468"/>
      <c r="CK75" s="468"/>
      <c r="CL75" s="468"/>
      <c r="CM75" s="468"/>
      <c r="CN75" s="468"/>
      <c r="CO75" s="468"/>
      <c r="CP75" s="468"/>
      <c r="CQ75" s="468"/>
      <c r="CR75" s="468"/>
      <c r="CS75" s="468"/>
      <c r="CT75" s="468"/>
      <c r="CU75" s="468"/>
      <c r="CV75" s="468"/>
      <c r="CW75" s="468"/>
      <c r="CX75" s="468"/>
      <c r="CY75" s="468"/>
      <c r="CZ75" s="468"/>
      <c r="DA75" s="468"/>
      <c r="DB75" s="468"/>
      <c r="DC75" s="468"/>
      <c r="DD75" s="468"/>
      <c r="DE75" s="468"/>
      <c r="DF75" s="468"/>
      <c r="DG75" s="468"/>
      <c r="DH75" s="468"/>
      <c r="DI75" s="468"/>
      <c r="DJ75" s="468"/>
      <c r="DK75" s="468"/>
      <c r="DL75" s="468"/>
      <c r="DM75" s="468"/>
      <c r="DN75" s="468"/>
      <c r="DO75" s="468"/>
      <c r="DP75" s="468"/>
      <c r="DQ75" s="468"/>
      <c r="DR75" s="468"/>
      <c r="DS75" s="468"/>
      <c r="DT75" s="468"/>
      <c r="DU75" s="468"/>
      <c r="DV75" s="468"/>
      <c r="DW75" s="468"/>
      <c r="DX75" s="468"/>
      <c r="DY75" s="468"/>
      <c r="DZ75" s="468"/>
      <c r="EA75" s="468"/>
      <c r="EB75" s="468"/>
      <c r="EC75" s="468"/>
      <c r="ED75" s="468"/>
      <c r="EE75" s="468"/>
      <c r="EF75" s="468"/>
      <c r="EG75" s="468"/>
      <c r="EH75" s="468"/>
      <c r="EI75" s="468"/>
      <c r="EJ75" s="468"/>
      <c r="EK75" s="468"/>
      <c r="EL75" s="468"/>
      <c r="EM75" s="468"/>
      <c r="EN75" s="468"/>
      <c r="EO75" s="468"/>
      <c r="EP75" s="468"/>
      <c r="EQ75" s="468"/>
      <c r="ER75" s="468"/>
      <c r="ES75" s="468"/>
      <c r="ET75" s="468"/>
      <c r="EU75" s="468"/>
      <c r="EV75" s="468"/>
      <c r="EW75" s="468"/>
      <c r="EX75" s="468"/>
      <c r="EY75" s="468"/>
      <c r="EZ75" s="468"/>
      <c r="FA75" s="468"/>
      <c r="FB75" s="468"/>
      <c r="FC75" s="468"/>
      <c r="FD75" s="468"/>
      <c r="FE75" s="468"/>
      <c r="FF75" s="468"/>
      <c r="FG75" s="468"/>
      <c r="FH75" s="468"/>
      <c r="FI75" s="468"/>
      <c r="FJ75" s="468"/>
      <c r="FK75" s="468"/>
      <c r="FL75" s="468"/>
      <c r="FM75" s="468"/>
      <c r="FN75" s="468"/>
      <c r="FO75" s="468"/>
      <c r="FP75" s="468"/>
      <c r="FQ75" s="468"/>
      <c r="FR75" s="468"/>
      <c r="FS75" s="468"/>
      <c r="FT75" s="468"/>
      <c r="FU75" s="468"/>
      <c r="FV75" s="468"/>
      <c r="FW75" s="468"/>
      <c r="FX75" s="468"/>
      <c r="FY75" s="468"/>
      <c r="FZ75" s="468"/>
      <c r="GA75" s="468"/>
      <c r="GB75" s="468"/>
      <c r="GC75" s="468"/>
      <c r="GD75" s="468"/>
      <c r="GE75" s="468"/>
      <c r="GF75" s="468"/>
      <c r="GG75" s="468"/>
      <c r="GH75" s="468"/>
      <c r="GI75" s="468"/>
      <c r="GJ75" s="468"/>
      <c r="GK75" s="468"/>
      <c r="GL75" s="468"/>
      <c r="GM75" s="468"/>
      <c r="GN75" s="468"/>
      <c r="GO75" s="468"/>
      <c r="GP75" s="468"/>
      <c r="GQ75" s="468"/>
      <c r="GR75" s="468"/>
      <c r="GS75" s="468"/>
      <c r="GT75" s="468"/>
      <c r="GU75" s="468"/>
      <c r="GV75" s="468"/>
      <c r="GW75" s="468"/>
      <c r="GX75" s="468"/>
      <c r="GY75" s="468"/>
      <c r="GZ75" s="468"/>
      <c r="HA75" s="468"/>
      <c r="HB75" s="468"/>
      <c r="HC75" s="468"/>
      <c r="HD75" s="468"/>
      <c r="HE75" s="468"/>
      <c r="HF75" s="468"/>
      <c r="HG75" s="468"/>
      <c r="HH75" s="468"/>
      <c r="HI75" s="468"/>
      <c r="HJ75" s="468"/>
      <c r="HK75" s="468"/>
      <c r="HL75" s="468"/>
      <c r="HM75" s="468"/>
      <c r="HN75" s="468"/>
      <c r="HO75" s="468"/>
      <c r="HP75" s="468"/>
      <c r="HQ75" s="468"/>
      <c r="HR75" s="468"/>
      <c r="HS75" s="468"/>
      <c r="HT75" s="468"/>
      <c r="HU75" s="468"/>
      <c r="HV75" s="468"/>
      <c r="HW75" s="468"/>
      <c r="HX75" s="468"/>
      <c r="HY75" s="468"/>
      <c r="HZ75" s="468"/>
      <c r="IA75" s="468"/>
      <c r="IB75" s="468"/>
      <c r="IC75" s="468"/>
      <c r="ID75" s="468"/>
      <c r="IE75" s="468"/>
      <c r="IF75" s="468"/>
      <c r="IG75" s="468"/>
      <c r="IH75" s="468"/>
      <c r="II75" s="468"/>
      <c r="IJ75" s="468"/>
      <c r="IK75" s="468"/>
      <c r="IL75" s="468"/>
      <c r="IM75" s="468"/>
      <c r="IN75" s="468"/>
      <c r="IO75" s="468"/>
      <c r="IP75" s="468"/>
      <c r="IQ75" s="468"/>
      <c r="IR75" s="468"/>
      <c r="IS75" s="468"/>
      <c r="IT75" s="468"/>
      <c r="IU75" s="468"/>
      <c r="IV75" s="468"/>
    </row>
    <row r="76" spans="1:256">
      <c r="A76" s="385"/>
      <c r="B76" s="385"/>
      <c r="C76" s="385"/>
      <c r="M76" s="385"/>
      <c r="N76" s="735"/>
      <c r="O76" s="735"/>
      <c r="P76" s="468"/>
      <c r="Q76" s="468"/>
      <c r="R76" s="468"/>
      <c r="S76" s="468"/>
      <c r="T76" s="468"/>
      <c r="U76" s="468"/>
      <c r="V76" s="468"/>
      <c r="W76" s="468"/>
      <c r="X76" s="468"/>
      <c r="Y76" s="468"/>
      <c r="Z76" s="468"/>
      <c r="AA76" s="468"/>
      <c r="AB76" s="468"/>
      <c r="AC76" s="468"/>
      <c r="AD76" s="468"/>
      <c r="AE76" s="468"/>
      <c r="AF76" s="468"/>
      <c r="AG76" s="468"/>
      <c r="AH76" s="468"/>
      <c r="AI76" s="468"/>
      <c r="AJ76" s="468"/>
      <c r="AK76" s="468"/>
      <c r="AL76" s="468"/>
      <c r="AM76" s="468"/>
      <c r="AN76" s="468"/>
      <c r="AO76" s="468"/>
      <c r="AP76" s="468"/>
      <c r="AQ76" s="468"/>
      <c r="AR76" s="468"/>
      <c r="AS76" s="468"/>
      <c r="AT76" s="468"/>
      <c r="AU76" s="468"/>
      <c r="AV76" s="468"/>
      <c r="AW76" s="468"/>
      <c r="AX76" s="468"/>
      <c r="AY76" s="468"/>
      <c r="AZ76" s="468"/>
      <c r="BA76" s="468"/>
      <c r="BB76" s="468"/>
      <c r="BC76" s="468"/>
      <c r="BD76" s="468"/>
      <c r="BE76" s="468"/>
      <c r="BF76" s="468"/>
      <c r="BG76" s="468"/>
      <c r="BH76" s="468"/>
      <c r="BI76" s="468"/>
      <c r="BJ76" s="468"/>
      <c r="BK76" s="468"/>
      <c r="BL76" s="468"/>
      <c r="BM76" s="468"/>
      <c r="BN76" s="468"/>
      <c r="BO76" s="468"/>
      <c r="BP76" s="468"/>
      <c r="BQ76" s="468"/>
      <c r="BR76" s="468"/>
      <c r="BS76" s="468"/>
      <c r="BT76" s="468"/>
      <c r="BU76" s="468"/>
      <c r="BV76" s="468"/>
      <c r="BW76" s="468"/>
      <c r="BX76" s="468"/>
      <c r="BY76" s="468"/>
      <c r="BZ76" s="468"/>
      <c r="CA76" s="468"/>
      <c r="CB76" s="468"/>
      <c r="CC76" s="468"/>
      <c r="CD76" s="468"/>
      <c r="CE76" s="468"/>
      <c r="CF76" s="468"/>
      <c r="CG76" s="468"/>
      <c r="CH76" s="468"/>
      <c r="CI76" s="468"/>
      <c r="CJ76" s="468"/>
      <c r="CK76" s="468"/>
      <c r="CL76" s="468"/>
      <c r="CM76" s="468"/>
      <c r="CN76" s="468"/>
      <c r="CO76" s="468"/>
      <c r="CP76" s="468"/>
      <c r="CQ76" s="468"/>
      <c r="CR76" s="468"/>
      <c r="CS76" s="468"/>
      <c r="CT76" s="468"/>
      <c r="CU76" s="468"/>
      <c r="CV76" s="468"/>
      <c r="CW76" s="468"/>
      <c r="CX76" s="468"/>
      <c r="CY76" s="468"/>
      <c r="CZ76" s="468"/>
      <c r="DA76" s="468"/>
      <c r="DB76" s="468"/>
      <c r="DC76" s="468"/>
      <c r="DD76" s="468"/>
      <c r="DE76" s="468"/>
      <c r="DF76" s="468"/>
      <c r="DG76" s="468"/>
      <c r="DH76" s="468"/>
      <c r="DI76" s="468"/>
      <c r="DJ76" s="468"/>
      <c r="DK76" s="468"/>
      <c r="DL76" s="468"/>
      <c r="DM76" s="468"/>
      <c r="DN76" s="468"/>
      <c r="DO76" s="468"/>
      <c r="DP76" s="468"/>
      <c r="DQ76" s="468"/>
      <c r="DR76" s="468"/>
      <c r="DS76" s="468"/>
      <c r="DT76" s="468"/>
      <c r="DU76" s="468"/>
      <c r="DV76" s="468"/>
      <c r="DW76" s="468"/>
      <c r="DX76" s="468"/>
      <c r="DY76" s="468"/>
      <c r="DZ76" s="468"/>
      <c r="EA76" s="468"/>
      <c r="EB76" s="468"/>
      <c r="EC76" s="468"/>
      <c r="ED76" s="468"/>
      <c r="EE76" s="468"/>
      <c r="EF76" s="468"/>
      <c r="EG76" s="468"/>
      <c r="EH76" s="468"/>
      <c r="EI76" s="468"/>
      <c r="EJ76" s="468"/>
      <c r="EK76" s="468"/>
      <c r="EL76" s="468"/>
      <c r="EM76" s="468"/>
      <c r="EN76" s="468"/>
      <c r="EO76" s="468"/>
      <c r="EP76" s="468"/>
      <c r="EQ76" s="468"/>
      <c r="ER76" s="468"/>
      <c r="ES76" s="468"/>
      <c r="ET76" s="468"/>
      <c r="EU76" s="468"/>
      <c r="EV76" s="468"/>
      <c r="EW76" s="468"/>
      <c r="EX76" s="468"/>
      <c r="EY76" s="468"/>
      <c r="EZ76" s="468"/>
      <c r="FA76" s="468"/>
      <c r="FB76" s="468"/>
      <c r="FC76" s="468"/>
      <c r="FD76" s="468"/>
      <c r="FE76" s="468"/>
      <c r="FF76" s="468"/>
      <c r="FG76" s="468"/>
      <c r="FH76" s="468"/>
      <c r="FI76" s="468"/>
      <c r="FJ76" s="468"/>
      <c r="FK76" s="468"/>
      <c r="FL76" s="468"/>
      <c r="FM76" s="468"/>
      <c r="FN76" s="468"/>
      <c r="FO76" s="468"/>
      <c r="FP76" s="468"/>
      <c r="FQ76" s="468"/>
      <c r="FR76" s="468"/>
      <c r="FS76" s="468"/>
      <c r="FT76" s="468"/>
      <c r="FU76" s="468"/>
      <c r="FV76" s="468"/>
      <c r="FW76" s="468"/>
      <c r="FX76" s="468"/>
      <c r="FY76" s="468"/>
      <c r="FZ76" s="468"/>
      <c r="GA76" s="468"/>
      <c r="GB76" s="468"/>
      <c r="GC76" s="468"/>
      <c r="GD76" s="468"/>
      <c r="GE76" s="468"/>
      <c r="GF76" s="468"/>
      <c r="GG76" s="468"/>
      <c r="GH76" s="468"/>
      <c r="GI76" s="468"/>
      <c r="GJ76" s="468"/>
      <c r="GK76" s="468"/>
      <c r="GL76" s="468"/>
      <c r="GM76" s="468"/>
      <c r="GN76" s="468"/>
      <c r="GO76" s="468"/>
      <c r="GP76" s="468"/>
      <c r="GQ76" s="468"/>
      <c r="GR76" s="468"/>
      <c r="GS76" s="468"/>
      <c r="GT76" s="468"/>
      <c r="GU76" s="468"/>
      <c r="GV76" s="468"/>
      <c r="GW76" s="468"/>
      <c r="GX76" s="468"/>
      <c r="GY76" s="468"/>
      <c r="GZ76" s="468"/>
      <c r="HA76" s="468"/>
      <c r="HB76" s="468"/>
      <c r="HC76" s="468"/>
      <c r="HD76" s="468"/>
      <c r="HE76" s="468"/>
      <c r="HF76" s="468"/>
      <c r="HG76" s="468"/>
      <c r="HH76" s="468"/>
      <c r="HI76" s="468"/>
      <c r="HJ76" s="468"/>
      <c r="HK76" s="468"/>
      <c r="HL76" s="468"/>
      <c r="HM76" s="468"/>
      <c r="HN76" s="468"/>
      <c r="HO76" s="468"/>
      <c r="HP76" s="468"/>
      <c r="HQ76" s="468"/>
      <c r="HR76" s="468"/>
      <c r="HS76" s="468"/>
      <c r="HT76" s="468"/>
      <c r="HU76" s="468"/>
      <c r="HV76" s="468"/>
      <c r="HW76" s="468"/>
      <c r="HX76" s="468"/>
      <c r="HY76" s="468"/>
      <c r="HZ76" s="468"/>
      <c r="IA76" s="468"/>
      <c r="IB76" s="468"/>
      <c r="IC76" s="468"/>
      <c r="ID76" s="468"/>
      <c r="IE76" s="468"/>
      <c r="IF76" s="468"/>
      <c r="IG76" s="468"/>
      <c r="IH76" s="468"/>
      <c r="II76" s="468"/>
      <c r="IJ76" s="468"/>
      <c r="IK76" s="468"/>
      <c r="IL76" s="468"/>
      <c r="IM76" s="468"/>
      <c r="IN76" s="468"/>
      <c r="IO76" s="468"/>
      <c r="IP76" s="468"/>
      <c r="IQ76" s="468"/>
      <c r="IR76" s="468"/>
      <c r="IS76" s="468"/>
      <c r="IT76" s="468"/>
      <c r="IU76" s="468"/>
      <c r="IV76" s="468"/>
    </row>
    <row r="77" spans="1:256">
      <c r="A77" s="385"/>
      <c r="B77" s="385"/>
      <c r="C77" s="385"/>
      <c r="M77" s="385"/>
      <c r="N77" s="735"/>
      <c r="O77" s="735"/>
      <c r="P77" s="468"/>
      <c r="Q77" s="468"/>
      <c r="R77" s="468"/>
      <c r="S77" s="468"/>
      <c r="T77" s="468"/>
      <c r="U77" s="468"/>
      <c r="V77" s="468"/>
      <c r="W77" s="468"/>
      <c r="X77" s="468"/>
      <c r="Y77" s="468"/>
      <c r="Z77" s="468"/>
      <c r="AA77" s="468"/>
      <c r="AB77" s="468"/>
      <c r="AC77" s="468"/>
      <c r="AD77" s="468"/>
      <c r="AE77" s="468"/>
      <c r="AF77" s="468"/>
      <c r="AG77" s="468"/>
      <c r="AH77" s="468"/>
      <c r="AI77" s="468"/>
      <c r="AJ77" s="468"/>
      <c r="AK77" s="468"/>
      <c r="AL77" s="468"/>
      <c r="AM77" s="468"/>
      <c r="AN77" s="468"/>
      <c r="AO77" s="468"/>
      <c r="AP77" s="468"/>
      <c r="AQ77" s="468"/>
      <c r="AR77" s="468"/>
      <c r="AS77" s="468"/>
      <c r="AT77" s="468"/>
      <c r="AU77" s="468"/>
      <c r="AV77" s="468"/>
      <c r="AW77" s="468"/>
      <c r="AX77" s="468"/>
      <c r="AY77" s="468"/>
      <c r="AZ77" s="468"/>
      <c r="BA77" s="468"/>
      <c r="BB77" s="468"/>
      <c r="BC77" s="468"/>
      <c r="BD77" s="468"/>
      <c r="BE77" s="468"/>
      <c r="BF77" s="468"/>
      <c r="BG77" s="468"/>
      <c r="BH77" s="468"/>
      <c r="BI77" s="468"/>
      <c r="BJ77" s="468"/>
      <c r="BK77" s="468"/>
      <c r="BL77" s="468"/>
      <c r="BM77" s="468"/>
      <c r="BN77" s="468"/>
      <c r="BO77" s="468"/>
      <c r="BP77" s="468"/>
      <c r="BQ77" s="468"/>
      <c r="BR77" s="468"/>
      <c r="BS77" s="468"/>
      <c r="BT77" s="468"/>
      <c r="BU77" s="468"/>
      <c r="BV77" s="468"/>
      <c r="BW77" s="468"/>
      <c r="BX77" s="468"/>
      <c r="BY77" s="468"/>
      <c r="BZ77" s="468"/>
      <c r="CA77" s="468"/>
      <c r="CB77" s="468"/>
      <c r="CC77" s="468"/>
      <c r="CD77" s="468"/>
      <c r="CE77" s="468"/>
      <c r="CF77" s="468"/>
      <c r="CG77" s="468"/>
      <c r="CH77" s="468"/>
      <c r="CI77" s="468"/>
      <c r="CJ77" s="468"/>
      <c r="CK77" s="468"/>
      <c r="CL77" s="468"/>
      <c r="CM77" s="468"/>
      <c r="CN77" s="468"/>
      <c r="CO77" s="468"/>
      <c r="CP77" s="468"/>
      <c r="CQ77" s="468"/>
      <c r="CR77" s="468"/>
      <c r="CS77" s="468"/>
      <c r="CT77" s="468"/>
      <c r="CU77" s="468"/>
      <c r="CV77" s="468"/>
      <c r="CW77" s="468"/>
      <c r="CX77" s="468"/>
      <c r="CY77" s="468"/>
      <c r="CZ77" s="468"/>
      <c r="DA77" s="468"/>
      <c r="DB77" s="468"/>
      <c r="DC77" s="468"/>
      <c r="DD77" s="468"/>
      <c r="DE77" s="468"/>
      <c r="DF77" s="468"/>
      <c r="DG77" s="468"/>
      <c r="DH77" s="468"/>
      <c r="DI77" s="468"/>
      <c r="DJ77" s="468"/>
      <c r="DK77" s="468"/>
      <c r="DL77" s="468"/>
      <c r="DM77" s="468"/>
      <c r="DN77" s="468"/>
      <c r="DO77" s="468"/>
      <c r="DP77" s="468"/>
      <c r="DQ77" s="468"/>
      <c r="DR77" s="468"/>
      <c r="DS77" s="468"/>
      <c r="DT77" s="468"/>
      <c r="DU77" s="468"/>
      <c r="DV77" s="468"/>
      <c r="DW77" s="468"/>
      <c r="DX77" s="468"/>
      <c r="DY77" s="468"/>
      <c r="DZ77" s="468"/>
      <c r="EA77" s="468"/>
      <c r="EB77" s="468"/>
      <c r="EC77" s="468"/>
      <c r="ED77" s="468"/>
      <c r="EE77" s="468"/>
      <c r="EF77" s="468"/>
      <c r="EG77" s="468"/>
      <c r="EH77" s="468"/>
      <c r="EI77" s="468"/>
      <c r="EJ77" s="468"/>
      <c r="EK77" s="468"/>
      <c r="EL77" s="468"/>
      <c r="EM77" s="468"/>
      <c r="EN77" s="468"/>
      <c r="EO77" s="468"/>
      <c r="EP77" s="468"/>
      <c r="EQ77" s="468"/>
      <c r="ER77" s="468"/>
      <c r="ES77" s="468"/>
      <c r="ET77" s="468"/>
      <c r="EU77" s="468"/>
      <c r="EV77" s="468"/>
      <c r="EW77" s="468"/>
      <c r="EX77" s="468"/>
      <c r="EY77" s="468"/>
      <c r="EZ77" s="468"/>
      <c r="FA77" s="468"/>
      <c r="FB77" s="468"/>
      <c r="FC77" s="468"/>
      <c r="FD77" s="468"/>
      <c r="FE77" s="468"/>
      <c r="FF77" s="468"/>
      <c r="FG77" s="468"/>
      <c r="FH77" s="468"/>
      <c r="FI77" s="468"/>
      <c r="FJ77" s="468"/>
      <c r="FK77" s="468"/>
      <c r="FL77" s="468"/>
      <c r="FM77" s="468"/>
      <c r="FN77" s="468"/>
      <c r="FO77" s="468"/>
      <c r="FP77" s="468"/>
      <c r="FQ77" s="468"/>
      <c r="FR77" s="468"/>
      <c r="FS77" s="468"/>
      <c r="FT77" s="468"/>
      <c r="FU77" s="468"/>
      <c r="FV77" s="468"/>
      <c r="FW77" s="468"/>
      <c r="FX77" s="468"/>
      <c r="FY77" s="468"/>
      <c r="FZ77" s="468"/>
      <c r="GA77" s="468"/>
      <c r="GB77" s="468"/>
      <c r="GC77" s="468"/>
      <c r="GD77" s="468"/>
      <c r="GE77" s="468"/>
      <c r="GF77" s="468"/>
      <c r="GG77" s="468"/>
      <c r="GH77" s="468"/>
      <c r="GI77" s="468"/>
      <c r="GJ77" s="468"/>
      <c r="GK77" s="468"/>
      <c r="GL77" s="468"/>
      <c r="GM77" s="468"/>
      <c r="GN77" s="468"/>
      <c r="GO77" s="468"/>
      <c r="GP77" s="468"/>
      <c r="GQ77" s="468"/>
      <c r="GR77" s="468"/>
      <c r="GS77" s="468"/>
      <c r="GT77" s="468"/>
      <c r="GU77" s="468"/>
      <c r="GV77" s="468"/>
      <c r="GW77" s="468"/>
      <c r="GX77" s="468"/>
      <c r="GY77" s="468"/>
      <c r="GZ77" s="468"/>
      <c r="HA77" s="468"/>
      <c r="HB77" s="468"/>
      <c r="HC77" s="468"/>
      <c r="HD77" s="468"/>
      <c r="HE77" s="468"/>
      <c r="HF77" s="468"/>
      <c r="HG77" s="468"/>
      <c r="HH77" s="468"/>
      <c r="HI77" s="468"/>
      <c r="HJ77" s="468"/>
      <c r="HK77" s="468"/>
      <c r="HL77" s="468"/>
      <c r="HM77" s="468"/>
      <c r="HN77" s="468"/>
      <c r="HO77" s="468"/>
      <c r="HP77" s="468"/>
      <c r="HQ77" s="468"/>
      <c r="HR77" s="468"/>
      <c r="HS77" s="468"/>
      <c r="HT77" s="468"/>
      <c r="HU77" s="468"/>
      <c r="HV77" s="468"/>
      <c r="HW77" s="468"/>
      <c r="HX77" s="468"/>
      <c r="HY77" s="468"/>
      <c r="HZ77" s="468"/>
      <c r="IA77" s="468"/>
      <c r="IB77" s="468"/>
      <c r="IC77" s="468"/>
      <c r="ID77" s="468"/>
      <c r="IE77" s="468"/>
      <c r="IF77" s="468"/>
      <c r="IG77" s="468"/>
      <c r="IH77" s="468"/>
      <c r="II77" s="468"/>
      <c r="IJ77" s="468"/>
      <c r="IK77" s="468"/>
      <c r="IL77" s="468"/>
      <c r="IM77" s="468"/>
      <c r="IN77" s="468"/>
      <c r="IO77" s="468"/>
      <c r="IP77" s="468"/>
      <c r="IQ77" s="468"/>
      <c r="IR77" s="468"/>
      <c r="IS77" s="468"/>
      <c r="IT77" s="468"/>
      <c r="IU77" s="468"/>
      <c r="IV77" s="468"/>
    </row>
    <row r="78" spans="1:256">
      <c r="A78" s="385"/>
      <c r="B78" s="385"/>
      <c r="C78" s="385"/>
      <c r="M78" s="385"/>
      <c r="N78" s="735"/>
      <c r="O78" s="735"/>
      <c r="P78" s="468"/>
      <c r="Q78" s="468"/>
      <c r="R78" s="468"/>
      <c r="S78" s="468"/>
      <c r="T78" s="468"/>
      <c r="U78" s="468"/>
      <c r="V78" s="468"/>
      <c r="W78" s="468"/>
      <c r="X78" s="468"/>
      <c r="Y78" s="468"/>
      <c r="Z78" s="468"/>
      <c r="AA78" s="468"/>
      <c r="AB78" s="468"/>
      <c r="AC78" s="468"/>
      <c r="AD78" s="468"/>
      <c r="AE78" s="468"/>
      <c r="AF78" s="468"/>
      <c r="AG78" s="468"/>
      <c r="AH78" s="468"/>
      <c r="AI78" s="468"/>
      <c r="AJ78" s="468"/>
      <c r="AK78" s="468"/>
      <c r="AL78" s="468"/>
      <c r="AM78" s="468"/>
      <c r="AN78" s="468"/>
      <c r="AO78" s="468"/>
      <c r="AP78" s="468"/>
      <c r="AQ78" s="468"/>
      <c r="AR78" s="468"/>
      <c r="AS78" s="468"/>
      <c r="AT78" s="468"/>
      <c r="AU78" s="468"/>
      <c r="AV78" s="468"/>
      <c r="AW78" s="468"/>
      <c r="AX78" s="468"/>
      <c r="AY78" s="468"/>
      <c r="AZ78" s="468"/>
      <c r="BA78" s="468"/>
      <c r="BB78" s="468"/>
      <c r="BC78" s="468"/>
      <c r="BD78" s="468"/>
      <c r="BE78" s="468"/>
      <c r="BF78" s="468"/>
      <c r="BG78" s="468"/>
      <c r="BH78" s="468"/>
      <c r="BI78" s="468"/>
      <c r="BJ78" s="468"/>
      <c r="BK78" s="468"/>
      <c r="BL78" s="468"/>
      <c r="BM78" s="468"/>
      <c r="BN78" s="468"/>
      <c r="BO78" s="468"/>
      <c r="BP78" s="468"/>
      <c r="BQ78" s="468"/>
      <c r="BR78" s="468"/>
      <c r="BS78" s="468"/>
      <c r="BT78" s="468"/>
      <c r="BU78" s="468"/>
      <c r="BV78" s="468"/>
      <c r="BW78" s="468"/>
      <c r="BX78" s="468"/>
      <c r="BY78" s="468"/>
      <c r="BZ78" s="468"/>
      <c r="CA78" s="468"/>
      <c r="CB78" s="468"/>
      <c r="CC78" s="468"/>
      <c r="CD78" s="468"/>
      <c r="CE78" s="468"/>
      <c r="CF78" s="468"/>
      <c r="CG78" s="468"/>
      <c r="CH78" s="468"/>
      <c r="CI78" s="468"/>
      <c r="CJ78" s="468"/>
      <c r="CK78" s="468"/>
      <c r="CL78" s="468"/>
      <c r="CM78" s="468"/>
      <c r="CN78" s="468"/>
      <c r="CO78" s="468"/>
      <c r="CP78" s="468"/>
      <c r="CQ78" s="468"/>
      <c r="CR78" s="468"/>
      <c r="CS78" s="468"/>
      <c r="CT78" s="468"/>
      <c r="CU78" s="468"/>
      <c r="CV78" s="468"/>
      <c r="CW78" s="468"/>
      <c r="CX78" s="468"/>
      <c r="CY78" s="468"/>
      <c r="CZ78" s="468"/>
      <c r="DA78" s="468"/>
      <c r="DB78" s="468"/>
      <c r="DC78" s="468"/>
      <c r="DD78" s="468"/>
      <c r="DE78" s="468"/>
      <c r="DF78" s="468"/>
      <c r="DG78" s="468"/>
      <c r="DH78" s="468"/>
      <c r="DI78" s="468"/>
      <c r="DJ78" s="468"/>
      <c r="DK78" s="468"/>
      <c r="DL78" s="468"/>
      <c r="DM78" s="468"/>
      <c r="DN78" s="468"/>
      <c r="DO78" s="468"/>
      <c r="DP78" s="468"/>
      <c r="DQ78" s="468"/>
      <c r="DR78" s="468"/>
      <c r="DS78" s="468"/>
      <c r="DT78" s="468"/>
      <c r="DU78" s="468"/>
      <c r="DV78" s="468"/>
      <c r="DW78" s="468"/>
      <c r="DX78" s="468"/>
      <c r="DY78" s="468"/>
      <c r="DZ78" s="468"/>
      <c r="EA78" s="468"/>
      <c r="EB78" s="468"/>
      <c r="EC78" s="468"/>
      <c r="ED78" s="468"/>
      <c r="EE78" s="468"/>
      <c r="EF78" s="468"/>
      <c r="EG78" s="468"/>
      <c r="EH78" s="468"/>
      <c r="EI78" s="468"/>
      <c r="EJ78" s="468"/>
      <c r="EK78" s="468"/>
      <c r="EL78" s="468"/>
      <c r="EM78" s="468"/>
      <c r="EN78" s="468"/>
      <c r="EO78" s="468"/>
      <c r="EP78" s="468"/>
      <c r="EQ78" s="468"/>
      <c r="ER78" s="468"/>
      <c r="ES78" s="468"/>
      <c r="ET78" s="468"/>
      <c r="EU78" s="468"/>
      <c r="EV78" s="468"/>
      <c r="EW78" s="468"/>
      <c r="EX78" s="468"/>
      <c r="EY78" s="468"/>
      <c r="EZ78" s="468"/>
      <c r="FA78" s="468"/>
      <c r="FB78" s="468"/>
      <c r="FC78" s="468"/>
      <c r="FD78" s="468"/>
      <c r="FE78" s="468"/>
      <c r="FF78" s="468"/>
      <c r="FG78" s="468"/>
      <c r="FH78" s="468"/>
      <c r="FI78" s="468"/>
      <c r="FJ78" s="468"/>
      <c r="FK78" s="468"/>
      <c r="FL78" s="468"/>
      <c r="FM78" s="468"/>
      <c r="FN78" s="468"/>
      <c r="FO78" s="468"/>
      <c r="FP78" s="468"/>
      <c r="FQ78" s="468"/>
      <c r="FR78" s="468"/>
      <c r="FS78" s="468"/>
      <c r="FT78" s="468"/>
      <c r="FU78" s="468"/>
      <c r="FV78" s="468"/>
      <c r="FW78" s="468"/>
      <c r="FX78" s="468"/>
      <c r="FY78" s="468"/>
      <c r="FZ78" s="468"/>
      <c r="GA78" s="468"/>
      <c r="GB78" s="468"/>
      <c r="GC78" s="468"/>
      <c r="GD78" s="468"/>
      <c r="GE78" s="468"/>
      <c r="GF78" s="468"/>
      <c r="GG78" s="468"/>
      <c r="GH78" s="468"/>
      <c r="GI78" s="468"/>
      <c r="GJ78" s="468"/>
      <c r="GK78" s="468"/>
      <c r="GL78" s="468"/>
      <c r="GM78" s="468"/>
      <c r="GN78" s="468"/>
      <c r="GO78" s="468"/>
      <c r="GP78" s="468"/>
      <c r="GQ78" s="468"/>
      <c r="GR78" s="468"/>
      <c r="GS78" s="468"/>
      <c r="GT78" s="468"/>
      <c r="GU78" s="468"/>
      <c r="GV78" s="468"/>
      <c r="GW78" s="468"/>
      <c r="GX78" s="468"/>
      <c r="GY78" s="468"/>
      <c r="GZ78" s="468"/>
      <c r="HA78" s="468"/>
      <c r="HB78" s="468"/>
      <c r="HC78" s="468"/>
      <c r="HD78" s="468"/>
      <c r="HE78" s="468"/>
      <c r="HF78" s="468"/>
      <c r="HG78" s="468"/>
      <c r="HH78" s="468"/>
      <c r="HI78" s="468"/>
      <c r="HJ78" s="468"/>
      <c r="HK78" s="468"/>
      <c r="HL78" s="468"/>
      <c r="HM78" s="468"/>
      <c r="HN78" s="468"/>
      <c r="HO78" s="468"/>
      <c r="HP78" s="468"/>
      <c r="HQ78" s="468"/>
      <c r="HR78" s="468"/>
      <c r="HS78" s="468"/>
      <c r="HT78" s="468"/>
      <c r="HU78" s="468"/>
      <c r="HV78" s="468"/>
      <c r="HW78" s="468"/>
      <c r="HX78" s="468"/>
      <c r="HY78" s="468"/>
      <c r="HZ78" s="468"/>
      <c r="IA78" s="468"/>
      <c r="IB78" s="468"/>
      <c r="IC78" s="468"/>
      <c r="ID78" s="468"/>
      <c r="IE78" s="468"/>
      <c r="IF78" s="468"/>
      <c r="IG78" s="468"/>
      <c r="IH78" s="468"/>
      <c r="II78" s="468"/>
      <c r="IJ78" s="468"/>
      <c r="IK78" s="468"/>
      <c r="IL78" s="468"/>
      <c r="IM78" s="468"/>
      <c r="IN78" s="468"/>
      <c r="IO78" s="468"/>
      <c r="IP78" s="468"/>
      <c r="IQ78" s="468"/>
      <c r="IR78" s="468"/>
      <c r="IS78" s="468"/>
      <c r="IT78" s="468"/>
      <c r="IU78" s="468"/>
      <c r="IV78" s="468"/>
    </row>
    <row r="79" spans="1:256">
      <c r="A79" s="385"/>
      <c r="B79" s="385"/>
      <c r="C79" s="385"/>
      <c r="M79" s="385"/>
      <c r="N79" s="735"/>
      <c r="O79" s="735"/>
      <c r="P79" s="468"/>
      <c r="Q79" s="468"/>
      <c r="R79" s="468"/>
      <c r="S79" s="468"/>
      <c r="T79" s="468"/>
      <c r="U79" s="468"/>
      <c r="V79" s="468"/>
      <c r="W79" s="468"/>
      <c r="X79" s="468"/>
      <c r="Y79" s="468"/>
      <c r="Z79" s="468"/>
      <c r="AA79" s="468"/>
      <c r="AB79" s="468"/>
      <c r="AC79" s="468"/>
      <c r="AD79" s="468"/>
      <c r="AE79" s="468"/>
      <c r="AF79" s="468"/>
      <c r="AG79" s="468"/>
      <c r="AH79" s="468"/>
      <c r="AI79" s="468"/>
      <c r="AJ79" s="468"/>
      <c r="AK79" s="468"/>
      <c r="AL79" s="468"/>
      <c r="AM79" s="468"/>
      <c r="AN79" s="468"/>
      <c r="AO79" s="468"/>
      <c r="AP79" s="468"/>
      <c r="AQ79" s="468"/>
      <c r="AR79" s="468"/>
      <c r="AS79" s="468"/>
      <c r="AT79" s="468"/>
      <c r="AU79" s="468"/>
      <c r="AV79" s="468"/>
      <c r="AW79" s="468"/>
      <c r="AX79" s="468"/>
      <c r="AY79" s="468"/>
      <c r="AZ79" s="468"/>
      <c r="BA79" s="468"/>
      <c r="BB79" s="468"/>
      <c r="BC79" s="468"/>
      <c r="BD79" s="468"/>
      <c r="BE79" s="468"/>
      <c r="BF79" s="468"/>
      <c r="BG79" s="468"/>
      <c r="BH79" s="468"/>
      <c r="BI79" s="468"/>
      <c r="BJ79" s="468"/>
      <c r="BK79" s="468"/>
      <c r="BL79" s="468"/>
      <c r="BM79" s="468"/>
      <c r="BN79" s="468"/>
      <c r="BO79" s="468"/>
      <c r="BP79" s="468"/>
      <c r="BQ79" s="468"/>
      <c r="BR79" s="468"/>
      <c r="BS79" s="468"/>
      <c r="BT79" s="468"/>
      <c r="BU79" s="468"/>
      <c r="BV79" s="468"/>
      <c r="BW79" s="468"/>
      <c r="BX79" s="468"/>
      <c r="BY79" s="468"/>
      <c r="BZ79" s="468"/>
      <c r="CA79" s="468"/>
      <c r="CB79" s="468"/>
      <c r="CC79" s="468"/>
      <c r="CD79" s="468"/>
      <c r="CE79" s="468"/>
      <c r="CF79" s="468"/>
      <c r="CG79" s="468"/>
      <c r="CH79" s="468"/>
      <c r="CI79" s="468"/>
      <c r="CJ79" s="468"/>
      <c r="CK79" s="468"/>
      <c r="CL79" s="468"/>
      <c r="CM79" s="468"/>
      <c r="CN79" s="468"/>
      <c r="CO79" s="468"/>
      <c r="CP79" s="468"/>
      <c r="CQ79" s="468"/>
      <c r="CR79" s="468"/>
      <c r="CS79" s="468"/>
      <c r="CT79" s="468"/>
      <c r="CU79" s="468"/>
      <c r="CV79" s="468"/>
      <c r="CW79" s="468"/>
      <c r="CX79" s="468"/>
      <c r="CY79" s="468"/>
      <c r="CZ79" s="468"/>
      <c r="DA79" s="468"/>
      <c r="DB79" s="468"/>
      <c r="DC79" s="468"/>
      <c r="DD79" s="468"/>
      <c r="DE79" s="468"/>
      <c r="DF79" s="468"/>
      <c r="DG79" s="468"/>
      <c r="DH79" s="468"/>
      <c r="DI79" s="468"/>
      <c r="DJ79" s="468"/>
      <c r="DK79" s="468"/>
      <c r="DL79" s="468"/>
      <c r="DM79" s="468"/>
      <c r="DN79" s="468"/>
      <c r="DO79" s="468"/>
      <c r="DP79" s="468"/>
      <c r="DQ79" s="468"/>
      <c r="DR79" s="468"/>
      <c r="DS79" s="468"/>
      <c r="DT79" s="468"/>
      <c r="DU79" s="468"/>
      <c r="DV79" s="468"/>
      <c r="DW79" s="468"/>
      <c r="DX79" s="468"/>
      <c r="DY79" s="468"/>
      <c r="DZ79" s="468"/>
      <c r="EA79" s="468"/>
      <c r="EB79" s="468"/>
      <c r="EC79" s="468"/>
      <c r="ED79" s="468"/>
      <c r="EE79" s="468"/>
      <c r="EF79" s="468"/>
      <c r="EG79" s="468"/>
      <c r="EH79" s="468"/>
      <c r="EI79" s="468"/>
      <c r="EJ79" s="468"/>
      <c r="EK79" s="468"/>
      <c r="EL79" s="468"/>
      <c r="EM79" s="468"/>
      <c r="EN79" s="468"/>
      <c r="EO79" s="468"/>
      <c r="EP79" s="468"/>
      <c r="EQ79" s="468"/>
      <c r="ER79" s="468"/>
      <c r="ES79" s="468"/>
      <c r="ET79" s="468"/>
      <c r="EU79" s="468"/>
      <c r="EV79" s="468"/>
      <c r="EW79" s="468"/>
      <c r="EX79" s="468"/>
      <c r="EY79" s="468"/>
      <c r="EZ79" s="468"/>
      <c r="FA79" s="468"/>
      <c r="FB79" s="468"/>
      <c r="FC79" s="468"/>
      <c r="FD79" s="468"/>
      <c r="FE79" s="468"/>
      <c r="FF79" s="468"/>
      <c r="FG79" s="468"/>
      <c r="FH79" s="468"/>
      <c r="FI79" s="468"/>
      <c r="FJ79" s="468"/>
      <c r="FK79" s="468"/>
      <c r="FL79" s="468"/>
      <c r="FM79" s="468"/>
      <c r="FN79" s="468"/>
      <c r="FO79" s="468"/>
      <c r="FP79" s="468"/>
      <c r="FQ79" s="468"/>
      <c r="FR79" s="468"/>
      <c r="FS79" s="468"/>
      <c r="FT79" s="468"/>
      <c r="FU79" s="468"/>
      <c r="FV79" s="468"/>
      <c r="FW79" s="468"/>
      <c r="FX79" s="468"/>
      <c r="FY79" s="468"/>
      <c r="FZ79" s="468"/>
      <c r="GA79" s="468"/>
      <c r="GB79" s="468"/>
      <c r="GC79" s="468"/>
      <c r="GD79" s="468"/>
      <c r="GE79" s="468"/>
      <c r="GF79" s="468"/>
      <c r="GG79" s="468"/>
      <c r="GH79" s="468"/>
      <c r="GI79" s="468"/>
      <c r="GJ79" s="468"/>
      <c r="GK79" s="468"/>
      <c r="GL79" s="468"/>
      <c r="GM79" s="468"/>
      <c r="GN79" s="468"/>
      <c r="GO79" s="468"/>
      <c r="GP79" s="468"/>
      <c r="GQ79" s="468"/>
      <c r="GR79" s="468"/>
      <c r="GS79" s="468"/>
      <c r="GT79" s="468"/>
      <c r="GU79" s="468"/>
      <c r="GV79" s="468"/>
      <c r="GW79" s="468"/>
      <c r="GX79" s="468"/>
      <c r="GY79" s="468"/>
      <c r="GZ79" s="468"/>
      <c r="HA79" s="468"/>
      <c r="HB79" s="468"/>
      <c r="HC79" s="468"/>
      <c r="HD79" s="468"/>
      <c r="HE79" s="468"/>
      <c r="HF79" s="468"/>
      <c r="HG79" s="468"/>
      <c r="HH79" s="468"/>
      <c r="HI79" s="468"/>
      <c r="HJ79" s="468"/>
      <c r="HK79" s="468"/>
      <c r="HL79" s="468"/>
      <c r="HM79" s="468"/>
      <c r="HN79" s="468"/>
      <c r="HO79" s="468"/>
      <c r="HP79" s="468"/>
      <c r="HQ79" s="468"/>
      <c r="HR79" s="468"/>
      <c r="HS79" s="468"/>
      <c r="HT79" s="468"/>
      <c r="HU79" s="468"/>
      <c r="HV79" s="468"/>
      <c r="HW79" s="468"/>
      <c r="HX79" s="468"/>
      <c r="HY79" s="468"/>
      <c r="HZ79" s="468"/>
      <c r="IA79" s="468"/>
      <c r="IB79" s="468"/>
      <c r="IC79" s="468"/>
      <c r="ID79" s="468"/>
      <c r="IE79" s="468"/>
      <c r="IF79" s="468"/>
      <c r="IG79" s="468"/>
      <c r="IH79" s="468"/>
      <c r="II79" s="468"/>
      <c r="IJ79" s="468"/>
      <c r="IK79" s="468"/>
      <c r="IL79" s="468"/>
      <c r="IM79" s="468"/>
      <c r="IN79" s="468"/>
      <c r="IO79" s="468"/>
      <c r="IP79" s="468"/>
      <c r="IQ79" s="468"/>
      <c r="IR79" s="468"/>
      <c r="IS79" s="468"/>
      <c r="IT79" s="468"/>
      <c r="IU79" s="468"/>
      <c r="IV79" s="468"/>
    </row>
    <row r="80" spans="1:256">
      <c r="A80" s="385"/>
      <c r="B80" s="385"/>
      <c r="C80" s="385"/>
      <c r="M80" s="385"/>
      <c r="N80" s="735"/>
      <c r="O80" s="735"/>
      <c r="P80" s="468"/>
      <c r="Q80" s="468"/>
      <c r="R80" s="468"/>
      <c r="S80" s="468"/>
      <c r="T80" s="468"/>
      <c r="U80" s="468"/>
      <c r="V80" s="468"/>
      <c r="W80" s="468"/>
      <c r="X80" s="468"/>
      <c r="Y80" s="468"/>
      <c r="Z80" s="468"/>
      <c r="AA80" s="468"/>
      <c r="AB80" s="468"/>
      <c r="AC80" s="468"/>
      <c r="AD80" s="468"/>
      <c r="AE80" s="468"/>
      <c r="AF80" s="468"/>
      <c r="AG80" s="468"/>
      <c r="AH80" s="468"/>
      <c r="AI80" s="468"/>
      <c r="AJ80" s="468"/>
      <c r="AK80" s="468"/>
      <c r="AL80" s="468"/>
      <c r="AM80" s="468"/>
      <c r="AN80" s="468"/>
      <c r="AO80" s="468"/>
      <c r="AP80" s="468"/>
      <c r="AQ80" s="468"/>
      <c r="AR80" s="468"/>
      <c r="AS80" s="468"/>
      <c r="AT80" s="468"/>
      <c r="AU80" s="468"/>
      <c r="AV80" s="468"/>
      <c r="AW80" s="468"/>
      <c r="AX80" s="468"/>
      <c r="AY80" s="468"/>
      <c r="AZ80" s="468"/>
      <c r="BA80" s="468"/>
      <c r="BB80" s="468"/>
      <c r="BC80" s="468"/>
      <c r="BD80" s="468"/>
      <c r="BE80" s="468"/>
      <c r="BF80" s="468"/>
      <c r="BG80" s="468"/>
      <c r="BH80" s="468"/>
      <c r="BI80" s="468"/>
      <c r="BJ80" s="468"/>
      <c r="BK80" s="468"/>
      <c r="BL80" s="468"/>
      <c r="BM80" s="468"/>
      <c r="BN80" s="468"/>
      <c r="BO80" s="468"/>
      <c r="BP80" s="468"/>
      <c r="BQ80" s="468"/>
      <c r="BR80" s="468"/>
      <c r="BS80" s="468"/>
      <c r="BT80" s="468"/>
      <c r="BU80" s="468"/>
      <c r="BV80" s="468"/>
      <c r="BW80" s="468"/>
      <c r="BX80" s="468"/>
      <c r="BY80" s="468"/>
      <c r="BZ80" s="468"/>
      <c r="CA80" s="468"/>
      <c r="CB80" s="468"/>
      <c r="CC80" s="468"/>
      <c r="CD80" s="468"/>
      <c r="CE80" s="468"/>
      <c r="CF80" s="468"/>
      <c r="CG80" s="468"/>
      <c r="CH80" s="468"/>
      <c r="CI80" s="468"/>
      <c r="CJ80" s="468"/>
      <c r="CK80" s="468"/>
      <c r="CL80" s="468"/>
      <c r="CM80" s="468"/>
      <c r="CN80" s="468"/>
      <c r="CO80" s="468"/>
      <c r="CP80" s="468"/>
      <c r="CQ80" s="468"/>
      <c r="CR80" s="468"/>
      <c r="CS80" s="468"/>
      <c r="CT80" s="468"/>
      <c r="CU80" s="468"/>
      <c r="CV80" s="468"/>
      <c r="CW80" s="468"/>
      <c r="CX80" s="468"/>
      <c r="CY80" s="468"/>
      <c r="CZ80" s="468"/>
      <c r="DA80" s="468"/>
      <c r="DB80" s="468"/>
      <c r="DC80" s="468"/>
      <c r="DD80" s="468"/>
      <c r="DE80" s="468"/>
      <c r="DF80" s="468"/>
      <c r="DG80" s="468"/>
      <c r="DH80" s="468"/>
      <c r="DI80" s="468"/>
      <c r="DJ80" s="468"/>
      <c r="DK80" s="468"/>
      <c r="DL80" s="468"/>
      <c r="DM80" s="468"/>
      <c r="DN80" s="468"/>
      <c r="DO80" s="468"/>
      <c r="DP80" s="468"/>
      <c r="DQ80" s="468"/>
      <c r="DR80" s="468"/>
      <c r="DS80" s="468"/>
      <c r="DT80" s="468"/>
      <c r="DU80" s="468"/>
      <c r="DV80" s="468"/>
      <c r="DW80" s="468"/>
      <c r="DX80" s="468"/>
      <c r="DY80" s="468"/>
      <c r="DZ80" s="468"/>
      <c r="EA80" s="468"/>
      <c r="EB80" s="468"/>
      <c r="EC80" s="468"/>
      <c r="ED80" s="468"/>
      <c r="EE80" s="468"/>
      <c r="EF80" s="468"/>
      <c r="EG80" s="468"/>
      <c r="EH80" s="468"/>
      <c r="EI80" s="468"/>
      <c r="EJ80" s="468"/>
      <c r="EK80" s="468"/>
      <c r="EL80" s="468"/>
      <c r="EM80" s="468"/>
      <c r="EN80" s="468"/>
      <c r="EO80" s="468"/>
      <c r="EP80" s="468"/>
      <c r="EQ80" s="468"/>
      <c r="ER80" s="468"/>
      <c r="ES80" s="468"/>
      <c r="ET80" s="468"/>
      <c r="EU80" s="468"/>
      <c r="EV80" s="468"/>
      <c r="EW80" s="468"/>
      <c r="EX80" s="468"/>
      <c r="EY80" s="468"/>
      <c r="EZ80" s="468"/>
      <c r="FA80" s="468"/>
      <c r="FB80" s="468"/>
      <c r="FC80" s="468"/>
      <c r="FD80" s="468"/>
      <c r="FE80" s="468"/>
      <c r="FF80" s="468"/>
      <c r="FG80" s="468"/>
      <c r="FH80" s="468"/>
      <c r="FI80" s="468"/>
      <c r="FJ80" s="468"/>
      <c r="FK80" s="468"/>
      <c r="FL80" s="468"/>
      <c r="FM80" s="468"/>
      <c r="FN80" s="468"/>
      <c r="FO80" s="468"/>
      <c r="FP80" s="468"/>
      <c r="FQ80" s="468"/>
      <c r="FR80" s="468"/>
      <c r="FS80" s="468"/>
      <c r="FT80" s="468"/>
      <c r="FU80" s="468"/>
      <c r="FV80" s="468"/>
      <c r="FW80" s="468"/>
      <c r="FX80" s="468"/>
      <c r="FY80" s="468"/>
      <c r="FZ80" s="468"/>
      <c r="GA80" s="468"/>
      <c r="GB80" s="468"/>
      <c r="GC80" s="468"/>
      <c r="GD80" s="468"/>
      <c r="GE80" s="468"/>
      <c r="GF80" s="468"/>
      <c r="GG80" s="468"/>
      <c r="GH80" s="468"/>
      <c r="GI80" s="468"/>
      <c r="GJ80" s="468"/>
      <c r="GK80" s="468"/>
      <c r="GL80" s="468"/>
      <c r="GM80" s="468"/>
      <c r="GN80" s="468"/>
      <c r="GO80" s="468"/>
      <c r="GP80" s="468"/>
      <c r="GQ80" s="468"/>
      <c r="GR80" s="468"/>
      <c r="GS80" s="468"/>
      <c r="GT80" s="468"/>
      <c r="GU80" s="468"/>
      <c r="GV80" s="468"/>
      <c r="GW80" s="468"/>
      <c r="GX80" s="468"/>
      <c r="GY80" s="468"/>
      <c r="GZ80" s="468"/>
      <c r="HA80" s="468"/>
      <c r="HB80" s="468"/>
      <c r="HC80" s="468"/>
      <c r="HD80" s="468"/>
      <c r="HE80" s="468"/>
      <c r="HF80" s="468"/>
      <c r="HG80" s="468"/>
      <c r="HH80" s="468"/>
      <c r="HI80" s="468"/>
      <c r="HJ80" s="468"/>
      <c r="HK80" s="468"/>
      <c r="HL80" s="468"/>
      <c r="HM80" s="468"/>
      <c r="HN80" s="468"/>
      <c r="HO80" s="468"/>
      <c r="HP80" s="468"/>
      <c r="HQ80" s="468"/>
      <c r="HR80" s="468"/>
      <c r="HS80" s="468"/>
      <c r="HT80" s="468"/>
      <c r="HU80" s="468"/>
      <c r="HV80" s="468"/>
      <c r="HW80" s="468"/>
      <c r="HX80" s="468"/>
      <c r="HY80" s="468"/>
      <c r="HZ80" s="468"/>
      <c r="IA80" s="468"/>
      <c r="IB80" s="468"/>
      <c r="IC80" s="468"/>
      <c r="ID80" s="468"/>
      <c r="IE80" s="468"/>
      <c r="IF80" s="468"/>
      <c r="IG80" s="468"/>
      <c r="IH80" s="468"/>
      <c r="II80" s="468"/>
      <c r="IJ80" s="468"/>
      <c r="IK80" s="468"/>
      <c r="IL80" s="468"/>
      <c r="IM80" s="468"/>
      <c r="IN80" s="468"/>
      <c r="IO80" s="468"/>
      <c r="IP80" s="468"/>
      <c r="IQ80" s="468"/>
      <c r="IR80" s="468"/>
      <c r="IS80" s="468"/>
      <c r="IT80" s="468"/>
      <c r="IU80" s="468"/>
      <c r="IV80" s="468"/>
    </row>
    <row r="81" spans="1:256">
      <c r="A81" s="385"/>
      <c r="B81" s="385"/>
      <c r="C81" s="385"/>
      <c r="M81" s="385"/>
      <c r="N81" s="735"/>
      <c r="O81" s="735"/>
      <c r="P81" s="468"/>
      <c r="Q81" s="468"/>
      <c r="R81" s="468"/>
      <c r="S81" s="468"/>
      <c r="T81" s="468"/>
      <c r="U81" s="468"/>
      <c r="V81" s="468"/>
      <c r="W81" s="468"/>
      <c r="X81" s="468"/>
      <c r="Y81" s="468"/>
      <c r="Z81" s="468"/>
      <c r="AA81" s="468"/>
      <c r="AB81" s="468"/>
      <c r="AC81" s="468"/>
      <c r="AD81" s="468"/>
      <c r="AE81" s="468"/>
      <c r="AF81" s="468"/>
      <c r="AG81" s="468"/>
      <c r="AH81" s="468"/>
      <c r="AI81" s="468"/>
      <c r="AJ81" s="468"/>
      <c r="AK81" s="468"/>
      <c r="AL81" s="468"/>
      <c r="AM81" s="468"/>
      <c r="AN81" s="468"/>
      <c r="AO81" s="468"/>
      <c r="AP81" s="468"/>
      <c r="AQ81" s="468"/>
      <c r="AR81" s="468"/>
      <c r="AS81" s="468"/>
      <c r="AT81" s="468"/>
      <c r="AU81" s="468"/>
      <c r="AV81" s="468"/>
      <c r="AW81" s="468"/>
      <c r="AX81" s="468"/>
      <c r="AY81" s="468"/>
      <c r="AZ81" s="468"/>
      <c r="BA81" s="468"/>
      <c r="BB81" s="468"/>
      <c r="BC81" s="468"/>
      <c r="BD81" s="468"/>
      <c r="BE81" s="468"/>
      <c r="BF81" s="468"/>
      <c r="BG81" s="468"/>
      <c r="BH81" s="468"/>
      <c r="BI81" s="468"/>
      <c r="BJ81" s="468"/>
      <c r="BK81" s="468"/>
      <c r="BL81" s="468"/>
      <c r="BM81" s="468"/>
      <c r="BN81" s="468"/>
      <c r="BO81" s="468"/>
      <c r="BP81" s="468"/>
      <c r="BQ81" s="468"/>
      <c r="BR81" s="468"/>
      <c r="BS81" s="468"/>
      <c r="BT81" s="468"/>
      <c r="BU81" s="468"/>
      <c r="BV81" s="468"/>
      <c r="BW81" s="468"/>
      <c r="BX81" s="468"/>
      <c r="BY81" s="468"/>
      <c r="BZ81" s="468"/>
      <c r="CA81" s="468"/>
      <c r="CB81" s="468"/>
      <c r="CC81" s="468"/>
      <c r="CD81" s="468"/>
      <c r="CE81" s="468"/>
      <c r="CF81" s="468"/>
      <c r="CG81" s="468"/>
      <c r="CH81" s="468"/>
      <c r="CI81" s="468"/>
      <c r="CJ81" s="468"/>
      <c r="CK81" s="468"/>
      <c r="CL81" s="468"/>
      <c r="CM81" s="468"/>
      <c r="CN81" s="468"/>
      <c r="CO81" s="468"/>
      <c r="CP81" s="468"/>
      <c r="CQ81" s="468"/>
      <c r="CR81" s="468"/>
      <c r="CS81" s="468"/>
      <c r="CT81" s="468"/>
      <c r="CU81" s="468"/>
      <c r="CV81" s="468"/>
      <c r="CW81" s="468"/>
      <c r="CX81" s="468"/>
      <c r="CY81" s="468"/>
      <c r="CZ81" s="468"/>
      <c r="DA81" s="468"/>
      <c r="DB81" s="468"/>
      <c r="DC81" s="468"/>
      <c r="DD81" s="468"/>
      <c r="DE81" s="468"/>
      <c r="DF81" s="468"/>
      <c r="DG81" s="468"/>
      <c r="DH81" s="468"/>
      <c r="DI81" s="468"/>
      <c r="DJ81" s="468"/>
      <c r="DK81" s="468"/>
      <c r="DL81" s="468"/>
      <c r="DM81" s="468"/>
      <c r="DN81" s="468"/>
      <c r="DO81" s="468"/>
      <c r="DP81" s="468"/>
      <c r="DQ81" s="468"/>
      <c r="DR81" s="468"/>
      <c r="DS81" s="468"/>
      <c r="DT81" s="468"/>
      <c r="DU81" s="468"/>
      <c r="DV81" s="468"/>
      <c r="DW81" s="468"/>
      <c r="DX81" s="468"/>
      <c r="DY81" s="468"/>
      <c r="DZ81" s="468"/>
      <c r="EA81" s="468"/>
      <c r="EB81" s="468"/>
      <c r="EC81" s="468"/>
      <c r="ED81" s="468"/>
      <c r="EE81" s="468"/>
      <c r="EF81" s="468"/>
      <c r="EG81" s="468"/>
      <c r="EH81" s="468"/>
      <c r="EI81" s="468"/>
      <c r="EJ81" s="468"/>
      <c r="EK81" s="468"/>
      <c r="EL81" s="468"/>
      <c r="EM81" s="468"/>
      <c r="EN81" s="468"/>
      <c r="EO81" s="468"/>
      <c r="EP81" s="468"/>
      <c r="EQ81" s="468"/>
      <c r="ER81" s="468"/>
      <c r="ES81" s="468"/>
      <c r="ET81" s="468"/>
      <c r="EU81" s="468"/>
      <c r="EV81" s="468"/>
      <c r="EW81" s="468"/>
      <c r="EX81" s="468"/>
      <c r="EY81" s="468"/>
      <c r="EZ81" s="468"/>
      <c r="FA81" s="468"/>
      <c r="FB81" s="468"/>
      <c r="FC81" s="468"/>
      <c r="FD81" s="468"/>
      <c r="FE81" s="468"/>
      <c r="FF81" s="468"/>
      <c r="FG81" s="468"/>
      <c r="FH81" s="468"/>
      <c r="FI81" s="468"/>
      <c r="FJ81" s="468"/>
      <c r="FK81" s="468"/>
      <c r="FL81" s="468"/>
      <c r="FM81" s="468"/>
      <c r="FN81" s="468"/>
      <c r="FO81" s="468"/>
      <c r="FP81" s="468"/>
      <c r="FQ81" s="468"/>
      <c r="FR81" s="468"/>
      <c r="FS81" s="468"/>
      <c r="FT81" s="468"/>
      <c r="FU81" s="468"/>
      <c r="FV81" s="468"/>
      <c r="FW81" s="468"/>
      <c r="FX81" s="468"/>
      <c r="FY81" s="468"/>
      <c r="FZ81" s="468"/>
      <c r="GA81" s="468"/>
      <c r="GB81" s="468"/>
      <c r="GC81" s="468"/>
      <c r="GD81" s="468"/>
      <c r="GE81" s="468"/>
      <c r="GF81" s="468"/>
      <c r="GG81" s="468"/>
      <c r="GH81" s="468"/>
      <c r="GI81" s="468"/>
      <c r="GJ81" s="468"/>
      <c r="GK81" s="468"/>
      <c r="GL81" s="468"/>
      <c r="GM81" s="468"/>
      <c r="GN81" s="468"/>
      <c r="GO81" s="468"/>
      <c r="GP81" s="468"/>
      <c r="GQ81" s="468"/>
      <c r="GR81" s="468"/>
      <c r="GS81" s="468"/>
      <c r="GT81" s="468"/>
      <c r="GU81" s="468"/>
      <c r="GV81" s="468"/>
      <c r="GW81" s="468"/>
      <c r="GX81" s="468"/>
      <c r="GY81" s="468"/>
      <c r="GZ81" s="468"/>
      <c r="HA81" s="468"/>
      <c r="HB81" s="468"/>
      <c r="HC81" s="468"/>
      <c r="HD81" s="468"/>
      <c r="HE81" s="468"/>
      <c r="HF81" s="468"/>
      <c r="HG81" s="468"/>
      <c r="HH81" s="468"/>
      <c r="HI81" s="468"/>
      <c r="HJ81" s="468"/>
      <c r="HK81" s="468"/>
      <c r="HL81" s="468"/>
      <c r="HM81" s="468"/>
      <c r="HN81" s="468"/>
      <c r="HO81" s="468"/>
      <c r="HP81" s="468"/>
      <c r="HQ81" s="468"/>
      <c r="HR81" s="468"/>
      <c r="HS81" s="468"/>
      <c r="HT81" s="468"/>
      <c r="HU81" s="468"/>
      <c r="HV81" s="468"/>
      <c r="HW81" s="468"/>
      <c r="HX81" s="468"/>
      <c r="HY81" s="468"/>
      <c r="HZ81" s="468"/>
      <c r="IA81" s="468"/>
      <c r="IB81" s="468"/>
      <c r="IC81" s="468"/>
      <c r="ID81" s="468"/>
      <c r="IE81" s="468"/>
      <c r="IF81" s="468"/>
      <c r="IG81" s="468"/>
      <c r="IH81" s="468"/>
      <c r="II81" s="468"/>
      <c r="IJ81" s="468"/>
      <c r="IK81" s="468"/>
      <c r="IL81" s="468"/>
      <c r="IM81" s="468"/>
      <c r="IN81" s="468"/>
      <c r="IO81" s="468"/>
      <c r="IP81" s="468"/>
      <c r="IQ81" s="468"/>
      <c r="IR81" s="468"/>
      <c r="IS81" s="468"/>
      <c r="IT81" s="468"/>
      <c r="IU81" s="468"/>
      <c r="IV81" s="468"/>
    </row>
    <row r="82" spans="1:256">
      <c r="A82" s="385"/>
      <c r="B82" s="385"/>
      <c r="C82" s="385"/>
      <c r="M82" s="385"/>
      <c r="N82" s="735"/>
      <c r="O82" s="735"/>
      <c r="P82" s="468"/>
      <c r="Q82" s="468"/>
      <c r="R82" s="468"/>
      <c r="S82" s="468"/>
      <c r="T82" s="468"/>
      <c r="U82" s="468"/>
      <c r="V82" s="468"/>
      <c r="W82" s="468"/>
      <c r="X82" s="468"/>
      <c r="Y82" s="468"/>
      <c r="Z82" s="468"/>
      <c r="AA82" s="468"/>
      <c r="AB82" s="468"/>
      <c r="AC82" s="468"/>
      <c r="AD82" s="468"/>
      <c r="AE82" s="468"/>
      <c r="AF82" s="468"/>
      <c r="AG82" s="468"/>
      <c r="AH82" s="468"/>
      <c r="AI82" s="468"/>
      <c r="AJ82" s="468"/>
      <c r="AK82" s="468"/>
      <c r="AL82" s="468"/>
      <c r="AM82" s="468"/>
      <c r="AN82" s="468"/>
      <c r="AO82" s="468"/>
      <c r="AP82" s="468"/>
      <c r="AQ82" s="468"/>
      <c r="AR82" s="468"/>
      <c r="AS82" s="468"/>
      <c r="AT82" s="468"/>
      <c r="AU82" s="468"/>
      <c r="AV82" s="468"/>
      <c r="AW82" s="468"/>
      <c r="AX82" s="468"/>
      <c r="AY82" s="468"/>
      <c r="AZ82" s="468"/>
      <c r="BA82" s="468"/>
      <c r="BB82" s="468"/>
      <c r="BC82" s="468"/>
      <c r="BD82" s="468"/>
      <c r="BE82" s="468"/>
      <c r="BF82" s="468"/>
      <c r="BG82" s="468"/>
      <c r="BH82" s="468"/>
      <c r="BI82" s="468"/>
      <c r="BJ82" s="468"/>
      <c r="BK82" s="468"/>
      <c r="BL82" s="468"/>
      <c r="BM82" s="468"/>
      <c r="BN82" s="468"/>
      <c r="BO82" s="468"/>
      <c r="BP82" s="468"/>
      <c r="BQ82" s="468"/>
      <c r="BR82" s="468"/>
      <c r="BS82" s="468"/>
      <c r="BT82" s="468"/>
      <c r="BU82" s="468"/>
      <c r="BV82" s="468"/>
      <c r="BW82" s="468"/>
      <c r="BX82" s="468"/>
      <c r="BY82" s="468"/>
      <c r="BZ82" s="468"/>
      <c r="CA82" s="468"/>
      <c r="CB82" s="468"/>
      <c r="CC82" s="468"/>
      <c r="CD82" s="468"/>
      <c r="CE82" s="468"/>
      <c r="CF82" s="468"/>
      <c r="CG82" s="468"/>
      <c r="CH82" s="468"/>
      <c r="CI82" s="468"/>
      <c r="CJ82" s="468"/>
      <c r="CK82" s="468"/>
      <c r="CL82" s="468"/>
      <c r="CM82" s="468"/>
      <c r="CN82" s="468"/>
      <c r="CO82" s="468"/>
      <c r="CP82" s="468"/>
      <c r="CQ82" s="468"/>
      <c r="CR82" s="468"/>
      <c r="CS82" s="468"/>
      <c r="CT82" s="468"/>
      <c r="CU82" s="468"/>
      <c r="CV82" s="468"/>
      <c r="CW82" s="468"/>
      <c r="CX82" s="468"/>
      <c r="CY82" s="468"/>
      <c r="CZ82" s="468"/>
      <c r="DA82" s="468"/>
      <c r="DB82" s="468"/>
      <c r="DC82" s="468"/>
      <c r="DD82" s="468"/>
      <c r="DE82" s="468"/>
      <c r="DF82" s="468"/>
      <c r="DG82" s="468"/>
      <c r="DH82" s="468"/>
      <c r="DI82" s="468"/>
      <c r="DJ82" s="468"/>
      <c r="DK82" s="468"/>
      <c r="DL82" s="468"/>
      <c r="DM82" s="468"/>
      <c r="DN82" s="468"/>
      <c r="DO82" s="468"/>
      <c r="DP82" s="468"/>
      <c r="DQ82" s="468"/>
      <c r="DR82" s="468"/>
      <c r="DS82" s="468"/>
      <c r="DT82" s="468"/>
      <c r="DU82" s="468"/>
      <c r="DV82" s="468"/>
      <c r="DW82" s="468"/>
      <c r="DX82" s="468"/>
      <c r="DY82" s="468"/>
      <c r="DZ82" s="468"/>
      <c r="EA82" s="468"/>
      <c r="EB82" s="468"/>
      <c r="EC82" s="468"/>
      <c r="ED82" s="468"/>
      <c r="EE82" s="468"/>
      <c r="EF82" s="468"/>
      <c r="EG82" s="468"/>
      <c r="EH82" s="468"/>
      <c r="EI82" s="468"/>
      <c r="EJ82" s="468"/>
      <c r="EK82" s="468"/>
      <c r="EL82" s="468"/>
      <c r="EM82" s="468"/>
      <c r="EN82" s="468"/>
      <c r="EO82" s="468"/>
      <c r="EP82" s="468"/>
      <c r="EQ82" s="468"/>
      <c r="ER82" s="468"/>
      <c r="ES82" s="468"/>
      <c r="ET82" s="468"/>
      <c r="EU82" s="468"/>
      <c r="EV82" s="468"/>
      <c r="EW82" s="468"/>
      <c r="EX82" s="468"/>
      <c r="EY82" s="468"/>
      <c r="EZ82" s="468"/>
      <c r="FA82" s="468"/>
      <c r="FB82" s="468"/>
      <c r="FC82" s="468"/>
      <c r="FD82" s="468"/>
      <c r="FE82" s="468"/>
      <c r="FF82" s="468"/>
      <c r="FG82" s="468"/>
      <c r="FH82" s="468"/>
      <c r="FI82" s="468"/>
      <c r="FJ82" s="468"/>
      <c r="FK82" s="468"/>
      <c r="FL82" s="468"/>
      <c r="FM82" s="468"/>
      <c r="FN82" s="468"/>
      <c r="FO82" s="468"/>
      <c r="FP82" s="468"/>
      <c r="FQ82" s="468"/>
      <c r="FR82" s="468"/>
      <c r="FS82" s="468"/>
      <c r="FT82" s="468"/>
      <c r="FU82" s="468"/>
      <c r="FV82" s="468"/>
      <c r="FW82" s="468"/>
      <c r="FX82" s="468"/>
      <c r="FY82" s="468"/>
      <c r="FZ82" s="468"/>
      <c r="GA82" s="468"/>
      <c r="GB82" s="468"/>
      <c r="GC82" s="468"/>
      <c r="GD82" s="468"/>
      <c r="GE82" s="468"/>
      <c r="GF82" s="468"/>
      <c r="GG82" s="468"/>
      <c r="GH82" s="468"/>
      <c r="GI82" s="468"/>
      <c r="GJ82" s="468"/>
      <c r="GK82" s="468"/>
      <c r="GL82" s="468"/>
      <c r="GM82" s="468"/>
      <c r="GN82" s="468"/>
      <c r="GO82" s="468"/>
      <c r="GP82" s="468"/>
      <c r="GQ82" s="468"/>
      <c r="GR82" s="468"/>
      <c r="GS82" s="468"/>
      <c r="GT82" s="468"/>
      <c r="GU82" s="468"/>
      <c r="GV82" s="468"/>
      <c r="GW82" s="468"/>
      <c r="GX82" s="468"/>
      <c r="GY82" s="468"/>
      <c r="GZ82" s="468"/>
      <c r="HA82" s="468"/>
      <c r="HB82" s="468"/>
      <c r="HC82" s="468"/>
      <c r="HD82" s="468"/>
      <c r="HE82" s="468"/>
      <c r="HF82" s="468"/>
      <c r="HG82" s="468"/>
      <c r="HH82" s="468"/>
      <c r="HI82" s="468"/>
      <c r="HJ82" s="468"/>
      <c r="HK82" s="468"/>
      <c r="HL82" s="468"/>
      <c r="HM82" s="468"/>
      <c r="HN82" s="468"/>
      <c r="HO82" s="468"/>
      <c r="HP82" s="468"/>
      <c r="HQ82" s="468"/>
      <c r="HR82" s="468"/>
      <c r="HS82" s="468"/>
      <c r="HT82" s="468"/>
      <c r="HU82" s="468"/>
      <c r="HV82" s="468"/>
      <c r="HW82" s="468"/>
      <c r="HX82" s="468"/>
      <c r="HY82" s="468"/>
      <c r="HZ82" s="468"/>
      <c r="IA82" s="468"/>
      <c r="IB82" s="468"/>
      <c r="IC82" s="468"/>
      <c r="ID82" s="468"/>
      <c r="IE82" s="468"/>
      <c r="IF82" s="468"/>
      <c r="IG82" s="468"/>
      <c r="IH82" s="468"/>
      <c r="II82" s="468"/>
      <c r="IJ82" s="468"/>
      <c r="IK82" s="468"/>
      <c r="IL82" s="468"/>
      <c r="IM82" s="468"/>
      <c r="IN82" s="468"/>
      <c r="IO82" s="468"/>
      <c r="IP82" s="468"/>
      <c r="IQ82" s="468"/>
      <c r="IR82" s="468"/>
      <c r="IS82" s="468"/>
      <c r="IT82" s="468"/>
      <c r="IU82" s="468"/>
      <c r="IV82" s="468"/>
    </row>
    <row r="83" spans="1:256">
      <c r="A83" s="385"/>
      <c r="B83" s="385"/>
      <c r="C83" s="385"/>
      <c r="M83" s="385"/>
      <c r="N83" s="735"/>
      <c r="O83" s="735"/>
      <c r="P83" s="468"/>
      <c r="Q83" s="468"/>
      <c r="R83" s="468"/>
      <c r="S83" s="468"/>
      <c r="T83" s="468"/>
      <c r="U83" s="468"/>
      <c r="V83" s="468"/>
      <c r="W83" s="468"/>
      <c r="X83" s="468"/>
      <c r="Y83" s="468"/>
      <c r="Z83" s="468"/>
      <c r="AA83" s="468"/>
      <c r="AB83" s="468"/>
      <c r="AC83" s="468"/>
      <c r="AD83" s="468"/>
      <c r="AE83" s="468"/>
      <c r="AF83" s="468"/>
      <c r="AG83" s="468"/>
      <c r="AH83" s="468"/>
      <c r="AI83" s="468"/>
      <c r="AJ83" s="468"/>
      <c r="AK83" s="468"/>
      <c r="AL83" s="468"/>
      <c r="AM83" s="468"/>
      <c r="AN83" s="468"/>
      <c r="AO83" s="468"/>
      <c r="AP83" s="468"/>
      <c r="AQ83" s="468"/>
      <c r="AR83" s="468"/>
      <c r="AS83" s="468"/>
      <c r="AT83" s="468"/>
      <c r="AU83" s="468"/>
      <c r="AV83" s="468"/>
      <c r="AW83" s="468"/>
      <c r="AX83" s="468"/>
      <c r="AY83" s="468"/>
      <c r="AZ83" s="468"/>
      <c r="BA83" s="468"/>
      <c r="BB83" s="468"/>
      <c r="BC83" s="468"/>
      <c r="BD83" s="468"/>
      <c r="BE83" s="468"/>
      <c r="BF83" s="468"/>
      <c r="BG83" s="468"/>
      <c r="BH83" s="468"/>
      <c r="BI83" s="468"/>
      <c r="BJ83" s="468"/>
      <c r="BK83" s="468"/>
      <c r="BL83" s="468"/>
      <c r="BM83" s="468"/>
      <c r="BN83" s="468"/>
      <c r="BO83" s="468"/>
      <c r="BP83" s="468"/>
      <c r="BQ83" s="468"/>
      <c r="BR83" s="468"/>
      <c r="BS83" s="468"/>
      <c r="BT83" s="468"/>
      <c r="BU83" s="468"/>
      <c r="BV83" s="468"/>
      <c r="BW83" s="468"/>
      <c r="BX83" s="468"/>
      <c r="BY83" s="468"/>
      <c r="BZ83" s="468"/>
      <c r="CA83" s="468"/>
      <c r="CB83" s="468"/>
      <c r="CC83" s="468"/>
      <c r="CD83" s="468"/>
      <c r="CE83" s="468"/>
      <c r="CF83" s="468"/>
      <c r="CG83" s="468"/>
      <c r="CH83" s="468"/>
      <c r="CI83" s="468"/>
      <c r="CJ83" s="468"/>
      <c r="CK83" s="468"/>
      <c r="CL83" s="468"/>
      <c r="CM83" s="468"/>
      <c r="CN83" s="468"/>
      <c r="CO83" s="468"/>
      <c r="CP83" s="468"/>
      <c r="CQ83" s="468"/>
      <c r="CR83" s="468"/>
      <c r="CS83" s="468"/>
      <c r="CT83" s="468"/>
      <c r="CU83" s="468"/>
      <c r="CV83" s="468"/>
      <c r="CW83" s="468"/>
      <c r="CX83" s="468"/>
      <c r="CY83" s="468"/>
      <c r="CZ83" s="468"/>
      <c r="DA83" s="468"/>
      <c r="DB83" s="468"/>
      <c r="DC83" s="468"/>
      <c r="DD83" s="468"/>
      <c r="DE83" s="468"/>
      <c r="DF83" s="468"/>
      <c r="DG83" s="468"/>
      <c r="DH83" s="468"/>
      <c r="DI83" s="468"/>
      <c r="DJ83" s="468"/>
      <c r="DK83" s="468"/>
      <c r="DL83" s="468"/>
      <c r="DM83" s="468"/>
      <c r="DN83" s="468"/>
      <c r="DO83" s="468"/>
      <c r="DP83" s="468"/>
      <c r="DQ83" s="468"/>
      <c r="DR83" s="468"/>
      <c r="DS83" s="468"/>
      <c r="DT83" s="468"/>
      <c r="DU83" s="468"/>
      <c r="DV83" s="468"/>
      <c r="DW83" s="468"/>
      <c r="DX83" s="468"/>
      <c r="DY83" s="468"/>
      <c r="DZ83" s="468"/>
      <c r="EA83" s="468"/>
      <c r="EB83" s="468"/>
      <c r="EC83" s="468"/>
      <c r="ED83" s="468"/>
      <c r="EE83" s="468"/>
      <c r="EF83" s="468"/>
      <c r="EG83" s="468"/>
      <c r="EH83" s="468"/>
      <c r="EI83" s="468"/>
      <c r="EJ83" s="468"/>
      <c r="EK83" s="468"/>
      <c r="EL83" s="468"/>
      <c r="EM83" s="468"/>
      <c r="EN83" s="468"/>
      <c r="EO83" s="468"/>
      <c r="EP83" s="468"/>
      <c r="EQ83" s="468"/>
      <c r="ER83" s="468"/>
      <c r="ES83" s="468"/>
      <c r="ET83" s="468"/>
      <c r="EU83" s="468"/>
      <c r="EV83" s="468"/>
      <c r="EW83" s="468"/>
      <c r="EX83" s="468"/>
      <c r="EY83" s="468"/>
      <c r="EZ83" s="468"/>
      <c r="FA83" s="468"/>
      <c r="FB83" s="468"/>
      <c r="FC83" s="468"/>
      <c r="FD83" s="468"/>
      <c r="FE83" s="468"/>
      <c r="FF83" s="468"/>
      <c r="FG83" s="468"/>
      <c r="FH83" s="468"/>
      <c r="FI83" s="468"/>
      <c r="FJ83" s="468"/>
      <c r="FK83" s="468"/>
      <c r="FL83" s="468"/>
      <c r="FM83" s="468"/>
      <c r="FN83" s="468"/>
      <c r="FO83" s="468"/>
      <c r="FP83" s="468"/>
      <c r="FQ83" s="468"/>
      <c r="FR83" s="468"/>
      <c r="FS83" s="468"/>
      <c r="FT83" s="468"/>
      <c r="FU83" s="468"/>
      <c r="FV83" s="468"/>
      <c r="FW83" s="468"/>
      <c r="FX83" s="468"/>
      <c r="FY83" s="468"/>
      <c r="FZ83" s="468"/>
      <c r="GA83" s="468"/>
      <c r="GB83" s="468"/>
      <c r="GC83" s="468"/>
      <c r="GD83" s="468"/>
      <c r="GE83" s="468"/>
      <c r="GF83" s="468"/>
      <c r="GG83" s="468"/>
      <c r="GH83" s="468"/>
      <c r="GI83" s="468"/>
      <c r="GJ83" s="468"/>
      <c r="GK83" s="468"/>
      <c r="GL83" s="468"/>
      <c r="GM83" s="468"/>
      <c r="GN83" s="468"/>
      <c r="GO83" s="468"/>
      <c r="GP83" s="468"/>
      <c r="GQ83" s="468"/>
      <c r="GR83" s="468"/>
      <c r="GS83" s="468"/>
      <c r="GT83" s="468"/>
      <c r="GU83" s="468"/>
      <c r="GV83" s="468"/>
      <c r="GW83" s="468"/>
      <c r="GX83" s="468"/>
      <c r="GY83" s="468"/>
      <c r="GZ83" s="468"/>
      <c r="HA83" s="468"/>
      <c r="HB83" s="468"/>
      <c r="HC83" s="468"/>
      <c r="HD83" s="468"/>
      <c r="HE83" s="468"/>
      <c r="HF83" s="468"/>
      <c r="HG83" s="468"/>
      <c r="HH83" s="468"/>
      <c r="HI83" s="468"/>
      <c r="HJ83" s="468"/>
      <c r="HK83" s="468"/>
      <c r="HL83" s="468"/>
      <c r="HM83" s="468"/>
      <c r="HN83" s="468"/>
      <c r="HO83" s="468"/>
      <c r="HP83" s="468"/>
      <c r="HQ83" s="468"/>
      <c r="HR83" s="468"/>
      <c r="HS83" s="468"/>
      <c r="HT83" s="468"/>
      <c r="HU83" s="468"/>
      <c r="HV83" s="468"/>
      <c r="HW83" s="468"/>
      <c r="HX83" s="468"/>
      <c r="HY83" s="468"/>
      <c r="HZ83" s="468"/>
      <c r="IA83" s="468"/>
      <c r="IB83" s="468"/>
      <c r="IC83" s="468"/>
      <c r="ID83" s="468"/>
      <c r="IE83" s="468"/>
      <c r="IF83" s="468"/>
      <c r="IG83" s="468"/>
      <c r="IH83" s="468"/>
      <c r="II83" s="468"/>
      <c r="IJ83" s="468"/>
      <c r="IK83" s="468"/>
      <c r="IL83" s="468"/>
      <c r="IM83" s="468"/>
      <c r="IN83" s="468"/>
      <c r="IO83" s="468"/>
      <c r="IP83" s="468"/>
      <c r="IQ83" s="468"/>
      <c r="IR83" s="468"/>
      <c r="IS83" s="468"/>
      <c r="IT83" s="468"/>
      <c r="IU83" s="468"/>
      <c r="IV83" s="468"/>
    </row>
    <row r="84" spans="1:256">
      <c r="A84" s="385"/>
      <c r="B84" s="385"/>
      <c r="C84" s="385"/>
      <c r="M84" s="385"/>
      <c r="N84" s="735"/>
      <c r="O84" s="735"/>
      <c r="P84" s="468"/>
      <c r="Q84" s="468"/>
      <c r="R84" s="468"/>
      <c r="S84" s="468"/>
      <c r="T84" s="468"/>
      <c r="U84" s="468"/>
      <c r="V84" s="468"/>
      <c r="W84" s="468"/>
      <c r="X84" s="468"/>
      <c r="Y84" s="468"/>
      <c r="Z84" s="468"/>
      <c r="AA84" s="468"/>
      <c r="AB84" s="468"/>
      <c r="AC84" s="468"/>
      <c r="AD84" s="468"/>
      <c r="AE84" s="468"/>
      <c r="AF84" s="468"/>
      <c r="AG84" s="468"/>
      <c r="AH84" s="468"/>
      <c r="AI84" s="468"/>
      <c r="AJ84" s="468"/>
      <c r="AK84" s="468"/>
      <c r="AL84" s="468"/>
      <c r="AM84" s="468"/>
      <c r="AN84" s="468"/>
      <c r="AO84" s="468"/>
      <c r="AP84" s="468"/>
      <c r="AQ84" s="468"/>
      <c r="AR84" s="468"/>
      <c r="AS84" s="468"/>
      <c r="AT84" s="468"/>
      <c r="AU84" s="468"/>
      <c r="AV84" s="468"/>
      <c r="AW84" s="468"/>
      <c r="AX84" s="468"/>
      <c r="AY84" s="468"/>
      <c r="AZ84" s="468"/>
      <c r="BA84" s="468"/>
      <c r="BB84" s="468"/>
      <c r="BC84" s="468"/>
      <c r="BD84" s="468"/>
      <c r="BE84" s="468"/>
      <c r="BF84" s="468"/>
      <c r="BG84" s="468"/>
      <c r="BH84" s="468"/>
      <c r="BI84" s="468"/>
      <c r="BJ84" s="468"/>
      <c r="BK84" s="468"/>
      <c r="BL84" s="468"/>
      <c r="BM84" s="468"/>
      <c r="BN84" s="468"/>
      <c r="BO84" s="468"/>
      <c r="BP84" s="468"/>
      <c r="BQ84" s="468"/>
      <c r="BR84" s="468"/>
      <c r="BS84" s="468"/>
      <c r="BT84" s="468"/>
      <c r="BU84" s="468"/>
      <c r="BV84" s="468"/>
      <c r="BW84" s="468"/>
      <c r="BX84" s="468"/>
      <c r="BY84" s="468"/>
      <c r="BZ84" s="468"/>
      <c r="CA84" s="468"/>
      <c r="CB84" s="468"/>
      <c r="CC84" s="468"/>
      <c r="CD84" s="468"/>
      <c r="CE84" s="468"/>
      <c r="CF84" s="468"/>
      <c r="CG84" s="468"/>
      <c r="CH84" s="468"/>
      <c r="CI84" s="468"/>
      <c r="CJ84" s="468"/>
      <c r="CK84" s="468"/>
      <c r="CL84" s="468"/>
      <c r="CM84" s="468"/>
      <c r="CN84" s="468"/>
      <c r="CO84" s="468"/>
      <c r="CP84" s="468"/>
      <c r="CQ84" s="468"/>
      <c r="CR84" s="468"/>
      <c r="CS84" s="468"/>
      <c r="CT84" s="468"/>
      <c r="CU84" s="468"/>
      <c r="CV84" s="468"/>
      <c r="CW84" s="468"/>
      <c r="CX84" s="468"/>
      <c r="CY84" s="468"/>
      <c r="CZ84" s="468"/>
      <c r="DA84" s="468"/>
      <c r="DB84" s="468"/>
      <c r="DC84" s="468"/>
      <c r="DD84" s="468"/>
      <c r="DE84" s="468"/>
      <c r="DF84" s="468"/>
      <c r="DG84" s="468"/>
      <c r="DH84" s="468"/>
      <c r="DI84" s="468"/>
      <c r="DJ84" s="468"/>
      <c r="DK84" s="468"/>
      <c r="DL84" s="468"/>
      <c r="DM84" s="468"/>
      <c r="DN84" s="468"/>
      <c r="DO84" s="468"/>
      <c r="DP84" s="468"/>
      <c r="DQ84" s="468"/>
      <c r="DR84" s="468"/>
      <c r="DS84" s="468"/>
      <c r="DT84" s="468"/>
      <c r="DU84" s="468"/>
      <c r="DV84" s="468"/>
      <c r="DW84" s="468"/>
      <c r="DX84" s="468"/>
      <c r="DY84" s="468"/>
      <c r="DZ84" s="468"/>
      <c r="EA84" s="468"/>
      <c r="EB84" s="468"/>
      <c r="EC84" s="468"/>
      <c r="ED84" s="468"/>
      <c r="EE84" s="468"/>
      <c r="EF84" s="468"/>
      <c r="EG84" s="468"/>
      <c r="EH84" s="468"/>
      <c r="EI84" s="468"/>
      <c r="EJ84" s="468"/>
      <c r="EK84" s="468"/>
      <c r="EL84" s="468"/>
      <c r="EM84" s="468"/>
      <c r="EN84" s="468"/>
      <c r="EO84" s="468"/>
      <c r="EP84" s="468"/>
      <c r="EQ84" s="468"/>
      <c r="ER84" s="468"/>
      <c r="ES84" s="468"/>
      <c r="ET84" s="468"/>
      <c r="EU84" s="468"/>
      <c r="EV84" s="468"/>
      <c r="EW84" s="468"/>
      <c r="EX84" s="468"/>
      <c r="EY84" s="468"/>
      <c r="EZ84" s="468"/>
      <c r="FA84" s="468"/>
      <c r="FB84" s="468"/>
      <c r="FC84" s="468"/>
      <c r="FD84" s="468"/>
      <c r="FE84" s="468"/>
      <c r="FF84" s="468"/>
      <c r="FG84" s="468"/>
      <c r="FH84" s="468"/>
      <c r="FI84" s="468"/>
      <c r="FJ84" s="468"/>
      <c r="FK84" s="468"/>
      <c r="FL84" s="468"/>
      <c r="FM84" s="468"/>
      <c r="FN84" s="468"/>
      <c r="FO84" s="468"/>
      <c r="FP84" s="468"/>
      <c r="FQ84" s="468"/>
      <c r="FR84" s="468"/>
      <c r="FS84" s="468"/>
      <c r="FT84" s="468"/>
      <c r="FU84" s="468"/>
      <c r="FV84" s="468"/>
      <c r="FW84" s="468"/>
      <c r="FX84" s="468"/>
      <c r="FY84" s="468"/>
      <c r="FZ84" s="468"/>
      <c r="GA84" s="468"/>
      <c r="GB84" s="468"/>
      <c r="GC84" s="468"/>
      <c r="GD84" s="468"/>
      <c r="GE84" s="468"/>
      <c r="GF84" s="468"/>
      <c r="GG84" s="468"/>
      <c r="GH84" s="468"/>
      <c r="GI84" s="468"/>
      <c r="GJ84" s="468"/>
      <c r="GK84" s="468"/>
      <c r="GL84" s="468"/>
      <c r="GM84" s="468"/>
      <c r="GN84" s="468"/>
      <c r="GO84" s="468"/>
      <c r="GP84" s="468"/>
      <c r="GQ84" s="468"/>
      <c r="GR84" s="468"/>
      <c r="GS84" s="468"/>
      <c r="GT84" s="468"/>
      <c r="GU84" s="468"/>
      <c r="GV84" s="468"/>
      <c r="GW84" s="468"/>
      <c r="GX84" s="468"/>
      <c r="GY84" s="468"/>
      <c r="GZ84" s="468"/>
      <c r="HA84" s="468"/>
      <c r="HB84" s="468"/>
      <c r="HC84" s="468"/>
      <c r="HD84" s="468"/>
      <c r="HE84" s="468"/>
      <c r="HF84" s="468"/>
      <c r="HG84" s="468"/>
      <c r="HH84" s="468"/>
      <c r="HI84" s="468"/>
      <c r="HJ84" s="468"/>
      <c r="HK84" s="468"/>
      <c r="HL84" s="468"/>
      <c r="HM84" s="468"/>
      <c r="HN84" s="468"/>
      <c r="HO84" s="468"/>
      <c r="HP84" s="468"/>
      <c r="HQ84" s="468"/>
      <c r="HR84" s="468"/>
      <c r="HS84" s="468"/>
      <c r="HT84" s="468"/>
      <c r="HU84" s="468"/>
      <c r="HV84" s="468"/>
      <c r="HW84" s="468"/>
      <c r="HX84" s="468"/>
      <c r="HY84" s="468"/>
      <c r="HZ84" s="468"/>
      <c r="IA84" s="468"/>
      <c r="IB84" s="468"/>
      <c r="IC84" s="468"/>
      <c r="ID84" s="468"/>
      <c r="IE84" s="468"/>
      <c r="IF84" s="468"/>
      <c r="IG84" s="468"/>
      <c r="IH84" s="468"/>
      <c r="II84" s="468"/>
      <c r="IJ84" s="468"/>
      <c r="IK84" s="468"/>
      <c r="IL84" s="468"/>
      <c r="IM84" s="468"/>
      <c r="IN84" s="468"/>
      <c r="IO84" s="468"/>
      <c r="IP84" s="468"/>
      <c r="IQ84" s="468"/>
      <c r="IR84" s="468"/>
      <c r="IS84" s="468"/>
      <c r="IT84" s="468"/>
      <c r="IU84" s="468"/>
      <c r="IV84" s="468"/>
    </row>
    <row r="85" spans="1:256">
      <c r="A85" s="385"/>
      <c r="B85" s="385"/>
      <c r="C85" s="385"/>
      <c r="M85" s="385"/>
      <c r="N85" s="735"/>
      <c r="O85" s="735"/>
      <c r="P85" s="468"/>
      <c r="Q85" s="468"/>
      <c r="R85" s="468"/>
      <c r="S85" s="468"/>
      <c r="T85" s="468"/>
      <c r="U85" s="468"/>
      <c r="V85" s="468"/>
      <c r="W85" s="468"/>
      <c r="X85" s="468"/>
      <c r="Y85" s="468"/>
      <c r="Z85" s="468"/>
      <c r="AA85" s="468"/>
      <c r="AB85" s="468"/>
      <c r="AC85" s="468"/>
      <c r="AD85" s="468"/>
      <c r="AE85" s="468"/>
      <c r="AF85" s="468"/>
      <c r="AG85" s="468"/>
      <c r="AH85" s="468"/>
      <c r="AI85" s="468"/>
      <c r="AJ85" s="468"/>
      <c r="AK85" s="468"/>
      <c r="AL85" s="468"/>
      <c r="AM85" s="468"/>
      <c r="AN85" s="468"/>
      <c r="AO85" s="468"/>
      <c r="AP85" s="468"/>
      <c r="AQ85" s="468"/>
      <c r="AR85" s="468"/>
      <c r="AS85" s="468"/>
      <c r="AT85" s="468"/>
      <c r="AU85" s="468"/>
      <c r="AV85" s="468"/>
      <c r="AW85" s="468"/>
      <c r="AX85" s="468"/>
      <c r="AY85" s="468"/>
      <c r="AZ85" s="468"/>
      <c r="BA85" s="468"/>
      <c r="BB85" s="468"/>
      <c r="BC85" s="468"/>
      <c r="BD85" s="468"/>
      <c r="BE85" s="468"/>
      <c r="BF85" s="468"/>
      <c r="BG85" s="468"/>
      <c r="BH85" s="468"/>
      <c r="BI85" s="468"/>
      <c r="BJ85" s="468"/>
      <c r="BK85" s="468"/>
      <c r="BL85" s="468"/>
      <c r="BM85" s="468"/>
      <c r="BN85" s="468"/>
      <c r="BO85" s="468"/>
      <c r="BP85" s="468"/>
      <c r="BQ85" s="468"/>
      <c r="BR85" s="468"/>
      <c r="BS85" s="468"/>
      <c r="BT85" s="468"/>
      <c r="BU85" s="468"/>
      <c r="BV85" s="468"/>
      <c r="BW85" s="468"/>
      <c r="BX85" s="468"/>
      <c r="BY85" s="468"/>
      <c r="BZ85" s="468"/>
      <c r="CA85" s="468"/>
      <c r="CB85" s="468"/>
      <c r="CC85" s="468"/>
      <c r="CD85" s="468"/>
      <c r="CE85" s="468"/>
      <c r="CF85" s="468"/>
      <c r="CG85" s="468"/>
      <c r="CH85" s="468"/>
      <c r="CI85" s="468"/>
      <c r="CJ85" s="468"/>
      <c r="CK85" s="468"/>
      <c r="CL85" s="468"/>
      <c r="CM85" s="468"/>
      <c r="CN85" s="468"/>
      <c r="CO85" s="468"/>
      <c r="CP85" s="468"/>
      <c r="CQ85" s="468"/>
      <c r="CR85" s="468"/>
      <c r="CS85" s="468"/>
      <c r="CT85" s="468"/>
      <c r="CU85" s="468"/>
      <c r="CV85" s="468"/>
      <c r="CW85" s="468"/>
      <c r="CX85" s="468"/>
      <c r="CY85" s="468"/>
      <c r="CZ85" s="468"/>
      <c r="DA85" s="468"/>
      <c r="DB85" s="468"/>
      <c r="DC85" s="468"/>
      <c r="DD85" s="468"/>
      <c r="DE85" s="468"/>
      <c r="DF85" s="468"/>
      <c r="DG85" s="468"/>
      <c r="DH85" s="468"/>
      <c r="DI85" s="468"/>
      <c r="DJ85" s="468"/>
      <c r="DK85" s="468"/>
      <c r="DL85" s="468"/>
      <c r="DM85" s="468"/>
      <c r="DN85" s="468"/>
      <c r="DO85" s="468"/>
      <c r="DP85" s="468"/>
      <c r="DQ85" s="468"/>
      <c r="DR85" s="468"/>
      <c r="DS85" s="468"/>
      <c r="DT85" s="468"/>
      <c r="DU85" s="468"/>
      <c r="DV85" s="468"/>
      <c r="DW85" s="468"/>
      <c r="DX85" s="468"/>
      <c r="DY85" s="468"/>
      <c r="DZ85" s="468"/>
      <c r="EA85" s="468"/>
      <c r="EB85" s="468"/>
      <c r="EC85" s="468"/>
      <c r="ED85" s="468"/>
      <c r="EE85" s="468"/>
      <c r="EF85" s="468"/>
      <c r="EG85" s="468"/>
      <c r="EH85" s="468"/>
      <c r="EI85" s="468"/>
      <c r="EJ85" s="468"/>
      <c r="EK85" s="468"/>
      <c r="EL85" s="468"/>
      <c r="EM85" s="468"/>
      <c r="EN85" s="468"/>
      <c r="EO85" s="468"/>
      <c r="EP85" s="468"/>
      <c r="EQ85" s="468"/>
      <c r="ER85" s="468"/>
      <c r="ES85" s="468"/>
      <c r="ET85" s="468"/>
      <c r="EU85" s="468"/>
      <c r="EV85" s="468"/>
      <c r="EW85" s="468"/>
      <c r="EX85" s="468"/>
      <c r="EY85" s="468"/>
      <c r="EZ85" s="468"/>
      <c r="FA85" s="468"/>
      <c r="FB85" s="468"/>
      <c r="FC85" s="468"/>
      <c r="FD85" s="468"/>
      <c r="FE85" s="468"/>
      <c r="FF85" s="468"/>
      <c r="FG85" s="468"/>
      <c r="FH85" s="468"/>
      <c r="FI85" s="468"/>
      <c r="FJ85" s="468"/>
      <c r="FK85" s="468"/>
      <c r="FL85" s="468"/>
      <c r="FM85" s="468"/>
      <c r="FN85" s="468"/>
      <c r="FO85" s="468"/>
      <c r="FP85" s="468"/>
      <c r="FQ85" s="468"/>
      <c r="FR85" s="468"/>
      <c r="FS85" s="468"/>
      <c r="FT85" s="468"/>
      <c r="FU85" s="468"/>
      <c r="FV85" s="468"/>
      <c r="FW85" s="468"/>
      <c r="FX85" s="468"/>
      <c r="FY85" s="468"/>
      <c r="FZ85" s="468"/>
      <c r="GA85" s="468"/>
      <c r="GB85" s="468"/>
      <c r="GC85" s="468"/>
      <c r="GD85" s="468"/>
      <c r="GE85" s="468"/>
      <c r="GF85" s="468"/>
      <c r="GG85" s="468"/>
      <c r="GH85" s="468"/>
      <c r="GI85" s="468"/>
      <c r="GJ85" s="468"/>
      <c r="GK85" s="468"/>
      <c r="GL85" s="468"/>
      <c r="GM85" s="468"/>
      <c r="GN85" s="468"/>
      <c r="GO85" s="468"/>
      <c r="GP85" s="468"/>
      <c r="GQ85" s="468"/>
      <c r="GR85" s="468"/>
      <c r="GS85" s="468"/>
      <c r="GT85" s="468"/>
      <c r="GU85" s="468"/>
      <c r="GV85" s="468"/>
      <c r="GW85" s="468"/>
      <c r="GX85" s="468"/>
      <c r="GY85" s="468"/>
      <c r="GZ85" s="468"/>
      <c r="HA85" s="468"/>
      <c r="HB85" s="468"/>
      <c r="HC85" s="468"/>
      <c r="HD85" s="468"/>
      <c r="HE85" s="468"/>
      <c r="HF85" s="468"/>
      <c r="HG85" s="468"/>
      <c r="HH85" s="468"/>
      <c r="HI85" s="468"/>
      <c r="HJ85" s="468"/>
      <c r="HK85" s="468"/>
      <c r="HL85" s="468"/>
      <c r="HM85" s="468"/>
      <c r="HN85" s="468"/>
      <c r="HO85" s="468"/>
      <c r="HP85" s="468"/>
      <c r="HQ85" s="468"/>
      <c r="HR85" s="468"/>
      <c r="HS85" s="468"/>
      <c r="HT85" s="468"/>
      <c r="HU85" s="468"/>
      <c r="HV85" s="468"/>
      <c r="HW85" s="468"/>
      <c r="HX85" s="468"/>
      <c r="HY85" s="468"/>
      <c r="HZ85" s="468"/>
      <c r="IA85" s="468"/>
      <c r="IB85" s="468"/>
      <c r="IC85" s="468"/>
      <c r="ID85" s="468"/>
      <c r="IE85" s="468"/>
      <c r="IF85" s="468"/>
      <c r="IG85" s="468"/>
      <c r="IH85" s="468"/>
      <c r="II85" s="468"/>
      <c r="IJ85" s="468"/>
      <c r="IK85" s="468"/>
      <c r="IL85" s="468"/>
      <c r="IM85" s="468"/>
      <c r="IN85" s="468"/>
      <c r="IO85" s="468"/>
      <c r="IP85" s="468"/>
      <c r="IQ85" s="468"/>
      <c r="IR85" s="468"/>
      <c r="IS85" s="468"/>
      <c r="IT85" s="468"/>
      <c r="IU85" s="468"/>
      <c r="IV85" s="468"/>
    </row>
    <row r="86" spans="1:256">
      <c r="A86" s="385"/>
      <c r="B86" s="385"/>
      <c r="C86" s="385"/>
      <c r="M86" s="385"/>
      <c r="N86" s="735"/>
      <c r="O86" s="735"/>
      <c r="P86" s="468"/>
      <c r="Q86" s="468"/>
      <c r="R86" s="468"/>
      <c r="S86" s="468"/>
      <c r="T86" s="468"/>
      <c r="U86" s="468"/>
      <c r="V86" s="468"/>
      <c r="W86" s="468"/>
      <c r="X86" s="468"/>
      <c r="Y86" s="468"/>
      <c r="Z86" s="468"/>
      <c r="AA86" s="468"/>
      <c r="AB86" s="468"/>
      <c r="AC86" s="468"/>
      <c r="AD86" s="468"/>
      <c r="AE86" s="468"/>
      <c r="AF86" s="468"/>
      <c r="AG86" s="468"/>
      <c r="AH86" s="468"/>
      <c r="AI86" s="468"/>
      <c r="AJ86" s="468"/>
      <c r="AK86" s="468"/>
      <c r="AL86" s="468"/>
      <c r="AM86" s="468"/>
      <c r="AN86" s="468"/>
      <c r="AO86" s="468"/>
      <c r="AP86" s="468"/>
      <c r="AQ86" s="468"/>
      <c r="AR86" s="468"/>
      <c r="AS86" s="468"/>
      <c r="AT86" s="468"/>
      <c r="AU86" s="468"/>
      <c r="AV86" s="468"/>
      <c r="AW86" s="468"/>
      <c r="AX86" s="468"/>
      <c r="AY86" s="468"/>
      <c r="AZ86" s="468"/>
      <c r="BA86" s="468"/>
      <c r="BB86" s="468"/>
      <c r="BC86" s="468"/>
      <c r="BD86" s="468"/>
      <c r="BE86" s="468"/>
      <c r="BF86" s="468"/>
      <c r="BG86" s="468"/>
      <c r="BH86" s="468"/>
      <c r="BI86" s="468"/>
      <c r="BJ86" s="468"/>
      <c r="BK86" s="468"/>
      <c r="BL86" s="468"/>
      <c r="BM86" s="468"/>
      <c r="BN86" s="468"/>
      <c r="BO86" s="468"/>
      <c r="BP86" s="468"/>
      <c r="BQ86" s="468"/>
      <c r="BR86" s="468"/>
      <c r="BS86" s="468"/>
      <c r="BT86" s="468"/>
      <c r="BU86" s="468"/>
      <c r="BV86" s="468"/>
      <c r="BW86" s="468"/>
      <c r="BX86" s="468"/>
      <c r="BY86" s="468"/>
      <c r="BZ86" s="468"/>
      <c r="CA86" s="468"/>
      <c r="CB86" s="468"/>
      <c r="CC86" s="468"/>
      <c r="CD86" s="468"/>
      <c r="CE86" s="468"/>
      <c r="CF86" s="468"/>
      <c r="CG86" s="468"/>
      <c r="CH86" s="468"/>
      <c r="CI86" s="468"/>
      <c r="CJ86" s="468"/>
      <c r="CK86" s="468"/>
      <c r="CL86" s="468"/>
      <c r="CM86" s="468"/>
      <c r="CN86" s="468"/>
      <c r="CO86" s="468"/>
      <c r="CP86" s="468"/>
      <c r="CQ86" s="468"/>
      <c r="CR86" s="468"/>
      <c r="CS86" s="468"/>
      <c r="CT86" s="468"/>
      <c r="CU86" s="468"/>
      <c r="CV86" s="468"/>
      <c r="CW86" s="468"/>
      <c r="CX86" s="468"/>
      <c r="CY86" s="468"/>
      <c r="CZ86" s="468"/>
      <c r="DA86" s="468"/>
      <c r="DB86" s="468"/>
      <c r="DC86" s="468"/>
      <c r="DD86" s="468"/>
      <c r="DE86" s="468"/>
      <c r="DF86" s="468"/>
      <c r="DG86" s="468"/>
      <c r="DH86" s="468"/>
      <c r="DI86" s="468"/>
      <c r="DJ86" s="468"/>
      <c r="DK86" s="468"/>
      <c r="DL86" s="468"/>
      <c r="DM86" s="468"/>
      <c r="DN86" s="468"/>
      <c r="DO86" s="468"/>
      <c r="DP86" s="468"/>
      <c r="DQ86" s="468"/>
      <c r="DR86" s="468"/>
      <c r="DS86" s="468"/>
      <c r="DT86" s="468"/>
      <c r="DU86" s="468"/>
      <c r="DV86" s="468"/>
      <c r="DW86" s="468"/>
      <c r="DX86" s="468"/>
      <c r="DY86" s="468"/>
      <c r="DZ86" s="468"/>
      <c r="EA86" s="468"/>
      <c r="EB86" s="468"/>
      <c r="EC86" s="468"/>
      <c r="ED86" s="468"/>
      <c r="EE86" s="468"/>
      <c r="EF86" s="468"/>
      <c r="EG86" s="468"/>
      <c r="EH86" s="468"/>
      <c r="EI86" s="468"/>
      <c r="EJ86" s="468"/>
      <c r="EK86" s="468"/>
      <c r="EL86" s="468"/>
      <c r="EM86" s="468"/>
      <c r="EN86" s="468"/>
      <c r="EO86" s="468"/>
      <c r="EP86" s="468"/>
      <c r="EQ86" s="468"/>
      <c r="ER86" s="468"/>
      <c r="ES86" s="468"/>
      <c r="ET86" s="468"/>
      <c r="EU86" s="468"/>
      <c r="EV86" s="468"/>
      <c r="EW86" s="468"/>
      <c r="EX86" s="468"/>
      <c r="EY86" s="468"/>
      <c r="EZ86" s="468"/>
      <c r="FA86" s="468"/>
      <c r="FB86" s="468"/>
      <c r="FC86" s="468"/>
      <c r="FD86" s="468"/>
      <c r="FE86" s="468"/>
      <c r="FF86" s="468"/>
      <c r="FG86" s="468"/>
      <c r="FH86" s="468"/>
      <c r="FI86" s="468"/>
      <c r="FJ86" s="468"/>
      <c r="FK86" s="468"/>
      <c r="FL86" s="468"/>
      <c r="FM86" s="468"/>
      <c r="FN86" s="468"/>
      <c r="FO86" s="468"/>
      <c r="FP86" s="468"/>
      <c r="FQ86" s="468"/>
      <c r="FR86" s="468"/>
      <c r="FS86" s="468"/>
      <c r="FT86" s="468"/>
      <c r="FU86" s="468"/>
      <c r="FV86" s="468"/>
      <c r="FW86" s="468"/>
      <c r="FX86" s="468"/>
      <c r="FY86" s="468"/>
      <c r="FZ86" s="468"/>
      <c r="GA86" s="468"/>
      <c r="GB86" s="468"/>
      <c r="GC86" s="468"/>
      <c r="GD86" s="468"/>
      <c r="GE86" s="468"/>
      <c r="GF86" s="468"/>
      <c r="GG86" s="468"/>
      <c r="GH86" s="468"/>
      <c r="GI86" s="468"/>
      <c r="GJ86" s="468"/>
      <c r="GK86" s="468"/>
      <c r="GL86" s="468"/>
      <c r="GM86" s="468"/>
      <c r="GN86" s="468"/>
      <c r="GO86" s="468"/>
      <c r="GP86" s="468"/>
      <c r="GQ86" s="468"/>
      <c r="GR86" s="468"/>
      <c r="GS86" s="468"/>
      <c r="GT86" s="468"/>
      <c r="GU86" s="468"/>
      <c r="GV86" s="468"/>
      <c r="GW86" s="468"/>
      <c r="GX86" s="468"/>
      <c r="GY86" s="468"/>
      <c r="GZ86" s="468"/>
      <c r="HA86" s="468"/>
      <c r="HB86" s="468"/>
      <c r="HC86" s="468"/>
      <c r="HD86" s="468"/>
      <c r="HE86" s="468"/>
      <c r="HF86" s="468"/>
      <c r="HG86" s="468"/>
      <c r="HH86" s="468"/>
      <c r="HI86" s="468"/>
      <c r="HJ86" s="468"/>
      <c r="HK86" s="468"/>
      <c r="HL86" s="468"/>
      <c r="HM86" s="468"/>
      <c r="HN86" s="468"/>
      <c r="HO86" s="468"/>
      <c r="HP86" s="468"/>
      <c r="HQ86" s="468"/>
      <c r="HR86" s="468"/>
      <c r="HS86" s="468"/>
      <c r="HT86" s="468"/>
      <c r="HU86" s="468"/>
      <c r="HV86" s="468"/>
      <c r="HW86" s="468"/>
      <c r="HX86" s="468"/>
      <c r="HY86" s="468"/>
      <c r="HZ86" s="468"/>
      <c r="IA86" s="468"/>
      <c r="IB86" s="468"/>
      <c r="IC86" s="468"/>
      <c r="ID86" s="468"/>
      <c r="IE86" s="468"/>
      <c r="IF86" s="468"/>
      <c r="IG86" s="468"/>
      <c r="IH86" s="468"/>
      <c r="II86" s="468"/>
      <c r="IJ86" s="468"/>
      <c r="IK86" s="468"/>
      <c r="IL86" s="468"/>
      <c r="IM86" s="468"/>
      <c r="IN86" s="468"/>
      <c r="IO86" s="468"/>
      <c r="IP86" s="468"/>
      <c r="IQ86" s="468"/>
      <c r="IR86" s="468"/>
      <c r="IS86" s="468"/>
      <c r="IT86" s="468"/>
      <c r="IU86" s="468"/>
      <c r="IV86" s="468"/>
    </row>
    <row r="87" spans="1:256">
      <c r="A87" s="385"/>
      <c r="B87" s="385"/>
      <c r="C87" s="385"/>
      <c r="M87" s="385"/>
      <c r="N87" s="735"/>
      <c r="O87" s="735"/>
      <c r="P87" s="468"/>
      <c r="Q87" s="468"/>
      <c r="R87" s="468"/>
      <c r="S87" s="468"/>
      <c r="T87" s="468"/>
      <c r="U87" s="468"/>
      <c r="V87" s="468"/>
      <c r="W87" s="468"/>
      <c r="X87" s="468"/>
      <c r="Y87" s="468"/>
      <c r="Z87" s="468"/>
      <c r="AA87" s="468"/>
      <c r="AB87" s="468"/>
      <c r="AC87" s="468"/>
      <c r="AD87" s="468"/>
      <c r="AE87" s="468"/>
      <c r="AF87" s="468"/>
      <c r="AG87" s="468"/>
      <c r="AH87" s="468"/>
      <c r="AI87" s="468"/>
      <c r="AJ87" s="468"/>
      <c r="AK87" s="468"/>
      <c r="AL87" s="468"/>
      <c r="AM87" s="468"/>
      <c r="AN87" s="468"/>
      <c r="AO87" s="468"/>
      <c r="AP87" s="468"/>
      <c r="AQ87" s="468"/>
      <c r="AR87" s="468"/>
      <c r="AS87" s="468"/>
      <c r="AT87" s="468"/>
      <c r="AU87" s="468"/>
      <c r="AV87" s="468"/>
      <c r="AW87" s="468"/>
      <c r="AX87" s="468"/>
      <c r="AY87" s="468"/>
      <c r="AZ87" s="468"/>
      <c r="BA87" s="468"/>
      <c r="BB87" s="468"/>
      <c r="BC87" s="468"/>
      <c r="BD87" s="468"/>
      <c r="BE87" s="468"/>
      <c r="BF87" s="468"/>
      <c r="BG87" s="468"/>
      <c r="BH87" s="468"/>
      <c r="BI87" s="468"/>
      <c r="BJ87" s="468"/>
      <c r="BK87" s="468"/>
      <c r="BL87" s="468"/>
      <c r="BM87" s="468"/>
      <c r="BN87" s="468"/>
      <c r="BO87" s="468"/>
      <c r="BP87" s="468"/>
      <c r="BQ87" s="468"/>
      <c r="BR87" s="468"/>
      <c r="BS87" s="468"/>
      <c r="BT87" s="468"/>
      <c r="BU87" s="468"/>
      <c r="BV87" s="468"/>
      <c r="BW87" s="468"/>
      <c r="BX87" s="468"/>
      <c r="BY87" s="468"/>
      <c r="BZ87" s="468"/>
      <c r="CA87" s="468"/>
      <c r="CB87" s="468"/>
      <c r="CC87" s="468"/>
      <c r="CD87" s="468"/>
      <c r="CE87" s="468"/>
      <c r="CF87" s="468"/>
      <c r="CG87" s="468"/>
      <c r="CH87" s="468"/>
      <c r="CI87" s="468"/>
      <c r="CJ87" s="468"/>
      <c r="CK87" s="468"/>
      <c r="CL87" s="468"/>
      <c r="CM87" s="468"/>
      <c r="CN87" s="468"/>
      <c r="CO87" s="468"/>
      <c r="CP87" s="468"/>
      <c r="CQ87" s="468"/>
      <c r="CR87" s="468"/>
      <c r="CS87" s="468"/>
      <c r="CT87" s="468"/>
      <c r="CU87" s="468"/>
      <c r="CV87" s="468"/>
      <c r="CW87" s="468"/>
      <c r="CX87" s="468"/>
      <c r="CY87" s="468"/>
      <c r="CZ87" s="468"/>
      <c r="DA87" s="468"/>
      <c r="DB87" s="468"/>
      <c r="DC87" s="468"/>
      <c r="DD87" s="468"/>
      <c r="DE87" s="468"/>
      <c r="DF87" s="468"/>
      <c r="DG87" s="468"/>
      <c r="DH87" s="468"/>
      <c r="DI87" s="468"/>
      <c r="DJ87" s="468"/>
      <c r="DK87" s="468"/>
      <c r="DL87" s="468"/>
      <c r="DM87" s="468"/>
      <c r="DN87" s="468"/>
      <c r="DO87" s="468"/>
      <c r="DP87" s="468"/>
      <c r="DQ87" s="468"/>
      <c r="DR87" s="468"/>
      <c r="DS87" s="468"/>
      <c r="DT87" s="468"/>
      <c r="DU87" s="468"/>
      <c r="DV87" s="468"/>
      <c r="DW87" s="468"/>
      <c r="DX87" s="468"/>
      <c r="DY87" s="468"/>
      <c r="DZ87" s="468"/>
      <c r="EA87" s="468"/>
      <c r="EB87" s="468"/>
      <c r="EC87" s="468"/>
      <c r="ED87" s="468"/>
      <c r="EE87" s="468"/>
      <c r="EF87" s="468"/>
      <c r="EG87" s="468"/>
      <c r="EH87" s="468"/>
      <c r="EI87" s="468"/>
      <c r="EJ87" s="468"/>
      <c r="EK87" s="468"/>
      <c r="EL87" s="468"/>
      <c r="EM87" s="468"/>
      <c r="EN87" s="468"/>
      <c r="EO87" s="468"/>
      <c r="EP87" s="468"/>
      <c r="EQ87" s="468"/>
      <c r="ER87" s="468"/>
      <c r="ES87" s="468"/>
      <c r="ET87" s="468"/>
      <c r="EU87" s="468"/>
      <c r="EV87" s="468"/>
      <c r="EW87" s="468"/>
      <c r="EX87" s="468"/>
      <c r="EY87" s="468"/>
      <c r="EZ87" s="468"/>
      <c r="FA87" s="468"/>
      <c r="FB87" s="468"/>
      <c r="FC87" s="468"/>
      <c r="FD87" s="468"/>
      <c r="FE87" s="468"/>
      <c r="FF87" s="468"/>
      <c r="FG87" s="468"/>
      <c r="FH87" s="468"/>
      <c r="FI87" s="468"/>
      <c r="FJ87" s="468"/>
      <c r="FK87" s="468"/>
      <c r="FL87" s="468"/>
      <c r="FM87" s="468"/>
      <c r="FN87" s="468"/>
      <c r="FO87" s="468"/>
      <c r="FP87" s="468"/>
      <c r="FQ87" s="468"/>
      <c r="FR87" s="468"/>
      <c r="FS87" s="468"/>
      <c r="FT87" s="468"/>
      <c r="FU87" s="468"/>
      <c r="FV87" s="468"/>
      <c r="FW87" s="468"/>
      <c r="FX87" s="468"/>
      <c r="FY87" s="468"/>
      <c r="FZ87" s="468"/>
      <c r="GA87" s="468"/>
      <c r="GB87" s="468"/>
      <c r="GC87" s="468"/>
      <c r="GD87" s="468"/>
      <c r="GE87" s="468"/>
      <c r="GF87" s="468"/>
      <c r="GG87" s="468"/>
      <c r="GH87" s="468"/>
      <c r="GI87" s="468"/>
      <c r="GJ87" s="468"/>
      <c r="GK87" s="468"/>
      <c r="GL87" s="468"/>
      <c r="GM87" s="468"/>
      <c r="GN87" s="468"/>
      <c r="GO87" s="468"/>
      <c r="GP87" s="468"/>
      <c r="GQ87" s="468"/>
      <c r="GR87" s="468"/>
      <c r="GS87" s="468"/>
      <c r="GT87" s="468"/>
      <c r="GU87" s="468"/>
      <c r="GV87" s="468"/>
      <c r="GW87" s="468"/>
      <c r="GX87" s="468"/>
      <c r="GY87" s="468"/>
      <c r="GZ87" s="468"/>
      <c r="HA87" s="468"/>
      <c r="HB87" s="468"/>
      <c r="HC87" s="468"/>
      <c r="HD87" s="468"/>
      <c r="HE87" s="468"/>
      <c r="HF87" s="468"/>
      <c r="HG87" s="468"/>
      <c r="HH87" s="468"/>
      <c r="HI87" s="468"/>
      <c r="HJ87" s="468"/>
      <c r="HK87" s="468"/>
      <c r="HL87" s="468"/>
      <c r="HM87" s="468"/>
      <c r="HN87" s="468"/>
      <c r="HO87" s="468"/>
      <c r="HP87" s="468"/>
      <c r="HQ87" s="468"/>
      <c r="HR87" s="468"/>
      <c r="HS87" s="468"/>
      <c r="HT87" s="468"/>
      <c r="HU87" s="468"/>
      <c r="HV87" s="468"/>
      <c r="HW87" s="468"/>
      <c r="HX87" s="468"/>
      <c r="HY87" s="468"/>
      <c r="HZ87" s="468"/>
      <c r="IA87" s="468"/>
      <c r="IB87" s="468"/>
      <c r="IC87" s="468"/>
      <c r="ID87" s="468"/>
      <c r="IE87" s="468"/>
      <c r="IF87" s="468"/>
      <c r="IG87" s="468"/>
      <c r="IH87" s="468"/>
      <c r="II87" s="468"/>
      <c r="IJ87" s="468"/>
      <c r="IK87" s="468"/>
      <c r="IL87" s="468"/>
      <c r="IM87" s="468"/>
      <c r="IN87" s="468"/>
      <c r="IO87" s="468"/>
      <c r="IP87" s="468"/>
      <c r="IQ87" s="468"/>
      <c r="IR87" s="468"/>
      <c r="IS87" s="468"/>
      <c r="IT87" s="468"/>
      <c r="IU87" s="468"/>
      <c r="IV87" s="468"/>
    </row>
    <row r="88" spans="1:256">
      <c r="A88" s="385"/>
      <c r="B88" s="385"/>
      <c r="C88" s="385"/>
      <c r="M88" s="385"/>
      <c r="N88" s="735"/>
      <c r="O88" s="735"/>
      <c r="P88" s="468"/>
      <c r="Q88" s="468"/>
      <c r="R88" s="468"/>
      <c r="S88" s="468"/>
      <c r="T88" s="468"/>
      <c r="U88" s="468"/>
      <c r="V88" s="468"/>
      <c r="W88" s="468"/>
      <c r="X88" s="468"/>
      <c r="Y88" s="468"/>
      <c r="Z88" s="468"/>
      <c r="AA88" s="468"/>
      <c r="AB88" s="468"/>
      <c r="AC88" s="468"/>
      <c r="AD88" s="468"/>
      <c r="AE88" s="468"/>
      <c r="AF88" s="468"/>
      <c r="AG88" s="468"/>
      <c r="AH88" s="468"/>
      <c r="AI88" s="468"/>
      <c r="AJ88" s="468"/>
      <c r="AK88" s="468"/>
      <c r="AL88" s="468"/>
      <c r="AM88" s="468"/>
      <c r="AN88" s="468"/>
      <c r="AO88" s="468"/>
      <c r="AP88" s="468"/>
      <c r="AQ88" s="468"/>
      <c r="AR88" s="468"/>
      <c r="AS88" s="468"/>
      <c r="AT88" s="468"/>
      <c r="AU88" s="468"/>
      <c r="AV88" s="468"/>
      <c r="AW88" s="468"/>
      <c r="AX88" s="468"/>
      <c r="AY88" s="468"/>
      <c r="AZ88" s="468"/>
      <c r="BA88" s="468"/>
      <c r="BB88" s="468"/>
      <c r="BC88" s="468"/>
      <c r="BD88" s="468"/>
      <c r="BE88" s="468"/>
      <c r="BF88" s="468"/>
      <c r="BG88" s="468"/>
      <c r="BH88" s="468"/>
      <c r="BI88" s="468"/>
      <c r="BJ88" s="468"/>
      <c r="BK88" s="468"/>
      <c r="BL88" s="468"/>
      <c r="BM88" s="468"/>
      <c r="BN88" s="468"/>
      <c r="BO88" s="468"/>
      <c r="BP88" s="468"/>
      <c r="BQ88" s="468"/>
      <c r="BR88" s="468"/>
      <c r="BS88" s="468"/>
      <c r="BT88" s="468"/>
      <c r="BU88" s="468"/>
      <c r="BV88" s="468"/>
      <c r="BW88" s="468"/>
      <c r="BX88" s="468"/>
      <c r="BY88" s="468"/>
      <c r="BZ88" s="468"/>
      <c r="CA88" s="468"/>
      <c r="CB88" s="468"/>
      <c r="CC88" s="468"/>
      <c r="CD88" s="468"/>
      <c r="CE88" s="468"/>
      <c r="CF88" s="468"/>
      <c r="CG88" s="468"/>
      <c r="CH88" s="468"/>
      <c r="CI88" s="468"/>
      <c r="CJ88" s="468"/>
      <c r="CK88" s="468"/>
      <c r="CL88" s="468"/>
      <c r="CM88" s="468"/>
      <c r="CN88" s="468"/>
      <c r="CO88" s="468"/>
      <c r="CP88" s="468"/>
      <c r="CQ88" s="468"/>
      <c r="CR88" s="468"/>
      <c r="CS88" s="468"/>
      <c r="CT88" s="468"/>
      <c r="CU88" s="468"/>
      <c r="CV88" s="468"/>
      <c r="CW88" s="468"/>
      <c r="CX88" s="468"/>
      <c r="CY88" s="468"/>
      <c r="CZ88" s="468"/>
      <c r="DA88" s="468"/>
      <c r="DB88" s="468"/>
      <c r="DC88" s="468"/>
      <c r="DD88" s="468"/>
      <c r="DE88" s="468"/>
      <c r="DF88" s="468"/>
      <c r="DG88" s="468"/>
      <c r="DH88" s="468"/>
      <c r="DI88" s="468"/>
      <c r="DJ88" s="468"/>
      <c r="DK88" s="468"/>
      <c r="DL88" s="468"/>
      <c r="DM88" s="468"/>
      <c r="DN88" s="468"/>
      <c r="DO88" s="468"/>
      <c r="DP88" s="468"/>
      <c r="DQ88" s="468"/>
      <c r="DR88" s="468"/>
      <c r="DS88" s="468"/>
      <c r="DT88" s="468"/>
      <c r="DU88" s="468"/>
      <c r="DV88" s="468"/>
      <c r="DW88" s="468"/>
      <c r="DX88" s="468"/>
      <c r="DY88" s="468"/>
      <c r="DZ88" s="468"/>
      <c r="EA88" s="468"/>
      <c r="EB88" s="468"/>
      <c r="EC88" s="468"/>
      <c r="ED88" s="468"/>
      <c r="EE88" s="468"/>
      <c r="EF88" s="468"/>
      <c r="EG88" s="468"/>
      <c r="EH88" s="468"/>
      <c r="EI88" s="468"/>
      <c r="EJ88" s="468"/>
      <c r="EK88" s="468"/>
      <c r="EL88" s="468"/>
      <c r="EM88" s="468"/>
      <c r="EN88" s="468"/>
      <c r="EO88" s="468"/>
      <c r="EP88" s="468"/>
      <c r="EQ88" s="468"/>
      <c r="ER88" s="468"/>
      <c r="ES88" s="468"/>
      <c r="ET88" s="468"/>
      <c r="EU88" s="468"/>
      <c r="EV88" s="468"/>
      <c r="EW88" s="468"/>
      <c r="EX88" s="468"/>
      <c r="EY88" s="468"/>
      <c r="EZ88" s="468"/>
      <c r="FA88" s="468"/>
      <c r="FB88" s="468"/>
      <c r="FC88" s="468"/>
      <c r="FD88" s="468"/>
      <c r="FE88" s="468"/>
      <c r="FF88" s="468"/>
      <c r="FG88" s="468"/>
      <c r="FH88" s="468"/>
      <c r="FI88" s="468"/>
      <c r="FJ88" s="468"/>
      <c r="FK88" s="468"/>
      <c r="FL88" s="468"/>
      <c r="FM88" s="468"/>
      <c r="FN88" s="468"/>
      <c r="FO88" s="468"/>
      <c r="FP88" s="468"/>
      <c r="FQ88" s="468"/>
      <c r="FR88" s="468"/>
      <c r="FS88" s="468"/>
      <c r="FT88" s="468"/>
      <c r="FU88" s="468"/>
      <c r="FV88" s="468"/>
      <c r="FW88" s="468"/>
      <c r="FX88" s="468"/>
      <c r="FY88" s="468"/>
      <c r="FZ88" s="468"/>
      <c r="GA88" s="468"/>
      <c r="GB88" s="468"/>
      <c r="GC88" s="468"/>
      <c r="GD88" s="468"/>
      <c r="GE88" s="468"/>
      <c r="GF88" s="468"/>
      <c r="GG88" s="468"/>
      <c r="GH88" s="468"/>
      <c r="GI88" s="468"/>
      <c r="GJ88" s="468"/>
      <c r="GK88" s="468"/>
      <c r="GL88" s="468"/>
      <c r="GM88" s="468"/>
      <c r="GN88" s="468"/>
      <c r="GO88" s="468"/>
      <c r="GP88" s="468"/>
      <c r="GQ88" s="468"/>
      <c r="GR88" s="468"/>
      <c r="GS88" s="468"/>
      <c r="GT88" s="468"/>
      <c r="GU88" s="468"/>
      <c r="GV88" s="468"/>
      <c r="GW88" s="468"/>
      <c r="GX88" s="468"/>
      <c r="GY88" s="468"/>
      <c r="GZ88" s="468"/>
      <c r="HA88" s="468"/>
      <c r="HB88" s="468"/>
      <c r="HC88" s="468"/>
      <c r="HD88" s="468"/>
      <c r="HE88" s="468"/>
      <c r="HF88" s="468"/>
      <c r="HG88" s="468"/>
      <c r="HH88" s="468"/>
      <c r="HI88" s="468"/>
      <c r="HJ88" s="468"/>
      <c r="HK88" s="468"/>
      <c r="HL88" s="468"/>
      <c r="HM88" s="468"/>
      <c r="HN88" s="468"/>
      <c r="HO88" s="468"/>
      <c r="HP88" s="468"/>
      <c r="HQ88" s="468"/>
      <c r="HR88" s="468"/>
      <c r="HS88" s="468"/>
      <c r="HT88" s="468"/>
      <c r="HU88" s="468"/>
      <c r="HV88" s="468"/>
      <c r="HW88" s="468"/>
      <c r="HX88" s="468"/>
      <c r="HY88" s="468"/>
      <c r="HZ88" s="468"/>
      <c r="IA88" s="468"/>
      <c r="IB88" s="468"/>
      <c r="IC88" s="468"/>
      <c r="ID88" s="468"/>
      <c r="IE88" s="468"/>
      <c r="IF88" s="468"/>
      <c r="IG88" s="468"/>
      <c r="IH88" s="468"/>
      <c r="II88" s="468"/>
      <c r="IJ88" s="468"/>
      <c r="IK88" s="468"/>
      <c r="IL88" s="468"/>
      <c r="IM88" s="468"/>
      <c r="IN88" s="468"/>
      <c r="IO88" s="468"/>
      <c r="IP88" s="468"/>
      <c r="IQ88" s="468"/>
      <c r="IR88" s="468"/>
      <c r="IS88" s="468"/>
      <c r="IT88" s="468"/>
      <c r="IU88" s="468"/>
      <c r="IV88" s="468"/>
    </row>
    <row r="89" spans="1:256">
      <c r="A89" s="385"/>
      <c r="B89" s="385"/>
      <c r="C89" s="385"/>
      <c r="M89" s="385"/>
      <c r="N89" s="735"/>
      <c r="O89" s="735"/>
      <c r="P89" s="468"/>
      <c r="Q89" s="468"/>
      <c r="R89" s="468"/>
      <c r="S89" s="468"/>
      <c r="T89" s="468"/>
      <c r="U89" s="468"/>
      <c r="V89" s="468"/>
      <c r="W89" s="468"/>
      <c r="X89" s="468"/>
      <c r="Y89" s="468"/>
      <c r="Z89" s="468"/>
      <c r="AA89" s="468"/>
      <c r="AB89" s="468"/>
      <c r="AC89" s="468"/>
      <c r="AD89" s="468"/>
      <c r="AE89" s="468"/>
      <c r="AF89" s="468"/>
      <c r="AG89" s="468"/>
      <c r="AH89" s="468"/>
      <c r="AI89" s="468"/>
      <c r="AJ89" s="468"/>
      <c r="AK89" s="468"/>
      <c r="AL89" s="468"/>
      <c r="AM89" s="468"/>
      <c r="AN89" s="468"/>
      <c r="AO89" s="468"/>
      <c r="AP89" s="468"/>
      <c r="AQ89" s="468"/>
      <c r="AR89" s="468"/>
      <c r="AS89" s="468"/>
      <c r="AT89" s="468"/>
      <c r="AU89" s="468"/>
      <c r="AV89" s="468"/>
      <c r="AW89" s="468"/>
      <c r="AX89" s="468"/>
      <c r="AY89" s="468"/>
      <c r="AZ89" s="468"/>
      <c r="BA89" s="468"/>
      <c r="BB89" s="468"/>
      <c r="BC89" s="468"/>
      <c r="BD89" s="468"/>
      <c r="BE89" s="468"/>
      <c r="BF89" s="468"/>
      <c r="BG89" s="468"/>
      <c r="BH89" s="468"/>
      <c r="BI89" s="468"/>
      <c r="BJ89" s="468"/>
      <c r="BK89" s="468"/>
      <c r="BL89" s="468"/>
      <c r="BM89" s="468"/>
      <c r="BN89" s="468"/>
      <c r="BO89" s="468"/>
      <c r="BP89" s="468"/>
      <c r="BQ89" s="468"/>
      <c r="BR89" s="468"/>
      <c r="BS89" s="468"/>
      <c r="BT89" s="468"/>
      <c r="BU89" s="468"/>
      <c r="BV89" s="468"/>
      <c r="BW89" s="468"/>
      <c r="BX89" s="468"/>
      <c r="BY89" s="468"/>
      <c r="BZ89" s="468"/>
      <c r="CA89" s="468"/>
      <c r="CB89" s="468"/>
      <c r="CC89" s="468"/>
      <c r="CD89" s="468"/>
      <c r="CE89" s="468"/>
      <c r="CF89" s="468"/>
      <c r="CG89" s="468"/>
      <c r="CH89" s="468"/>
      <c r="CI89" s="468"/>
      <c r="CJ89" s="468"/>
      <c r="CK89" s="468"/>
      <c r="CL89" s="468"/>
      <c r="CM89" s="468"/>
      <c r="CN89" s="468"/>
      <c r="CO89" s="468"/>
      <c r="CP89" s="468"/>
      <c r="CQ89" s="468"/>
      <c r="CR89" s="468"/>
      <c r="CS89" s="468"/>
      <c r="CT89" s="468"/>
      <c r="CU89" s="468"/>
      <c r="CV89" s="468"/>
      <c r="CW89" s="468"/>
      <c r="CX89" s="468"/>
      <c r="CY89" s="468"/>
      <c r="CZ89" s="468"/>
      <c r="DA89" s="468"/>
      <c r="DB89" s="468"/>
      <c r="DC89" s="468"/>
      <c r="DD89" s="468"/>
      <c r="DE89" s="468"/>
      <c r="DF89" s="468"/>
      <c r="DG89" s="468"/>
      <c r="DH89" s="468"/>
      <c r="DI89" s="468"/>
      <c r="DJ89" s="468"/>
      <c r="DK89" s="468"/>
      <c r="DL89" s="468"/>
      <c r="DM89" s="468"/>
      <c r="DN89" s="468"/>
      <c r="DO89" s="468"/>
      <c r="DP89" s="468"/>
      <c r="DQ89" s="468"/>
      <c r="DR89" s="468"/>
      <c r="DS89" s="468"/>
      <c r="DT89" s="468"/>
      <c r="DU89" s="468"/>
      <c r="DV89" s="468"/>
      <c r="DW89" s="468"/>
      <c r="DX89" s="468"/>
      <c r="DY89" s="468"/>
      <c r="DZ89" s="468"/>
      <c r="EA89" s="468"/>
      <c r="EB89" s="468"/>
      <c r="EC89" s="468"/>
      <c r="ED89" s="468"/>
      <c r="EE89" s="468"/>
      <c r="EF89" s="468"/>
      <c r="EG89" s="468"/>
      <c r="EH89" s="468"/>
      <c r="EI89" s="468"/>
      <c r="EJ89" s="468"/>
      <c r="EK89" s="468"/>
      <c r="EL89" s="468"/>
      <c r="EM89" s="468"/>
      <c r="EN89" s="468"/>
      <c r="EO89" s="468"/>
      <c r="EP89" s="468"/>
      <c r="EQ89" s="468"/>
      <c r="ER89" s="468"/>
      <c r="ES89" s="468"/>
      <c r="ET89" s="468"/>
      <c r="EU89" s="468"/>
      <c r="EV89" s="468"/>
      <c r="EW89" s="468"/>
      <c r="EX89" s="468"/>
      <c r="EY89" s="468"/>
      <c r="EZ89" s="468"/>
      <c r="FA89" s="468"/>
      <c r="FB89" s="468"/>
      <c r="FC89" s="468"/>
      <c r="FD89" s="468"/>
      <c r="FE89" s="468"/>
      <c r="FF89" s="468"/>
      <c r="FG89" s="468"/>
      <c r="FH89" s="468"/>
      <c r="FI89" s="468"/>
      <c r="FJ89" s="468"/>
      <c r="FK89" s="468"/>
      <c r="FL89" s="468"/>
      <c r="FM89" s="468"/>
      <c r="FN89" s="468"/>
      <c r="FO89" s="468"/>
      <c r="FP89" s="468"/>
      <c r="FQ89" s="468"/>
      <c r="FR89" s="468"/>
      <c r="FS89" s="468"/>
      <c r="FT89" s="468"/>
      <c r="FU89" s="468"/>
      <c r="FV89" s="468"/>
      <c r="FW89" s="468"/>
      <c r="FX89" s="468"/>
      <c r="FY89" s="468"/>
      <c r="FZ89" s="468"/>
      <c r="GA89" s="468"/>
      <c r="GB89" s="468"/>
      <c r="GC89" s="468"/>
      <c r="GD89" s="468"/>
      <c r="GE89" s="468"/>
      <c r="GF89" s="468"/>
      <c r="GG89" s="468"/>
      <c r="GH89" s="468"/>
      <c r="GI89" s="468"/>
      <c r="GJ89" s="468"/>
      <c r="GK89" s="468"/>
      <c r="GL89" s="468"/>
      <c r="GM89" s="468"/>
      <c r="GN89" s="468"/>
      <c r="GO89" s="468"/>
      <c r="GP89" s="468"/>
      <c r="GQ89" s="468"/>
      <c r="GR89" s="468"/>
      <c r="GS89" s="468"/>
      <c r="GT89" s="468"/>
      <c r="GU89" s="468"/>
      <c r="GV89" s="468"/>
      <c r="GW89" s="468"/>
      <c r="GX89" s="468"/>
      <c r="GY89" s="468"/>
      <c r="GZ89" s="468"/>
      <c r="HA89" s="468"/>
      <c r="HB89" s="468"/>
      <c r="HC89" s="468"/>
      <c r="HD89" s="468"/>
      <c r="HE89" s="468"/>
      <c r="HF89" s="468"/>
      <c r="HG89" s="468"/>
      <c r="HH89" s="468"/>
      <c r="HI89" s="468"/>
      <c r="HJ89" s="468"/>
      <c r="HK89" s="468"/>
      <c r="HL89" s="468"/>
      <c r="HM89" s="468"/>
      <c r="HN89" s="468"/>
      <c r="HO89" s="468"/>
      <c r="HP89" s="468"/>
      <c r="HQ89" s="468"/>
      <c r="HR89" s="468"/>
      <c r="HS89" s="468"/>
      <c r="HT89" s="468"/>
      <c r="HU89" s="468"/>
      <c r="HV89" s="468"/>
      <c r="HW89" s="468"/>
      <c r="HX89" s="468"/>
      <c r="HY89" s="468"/>
      <c r="HZ89" s="468"/>
      <c r="IA89" s="468"/>
      <c r="IB89" s="468"/>
      <c r="IC89" s="468"/>
      <c r="ID89" s="468"/>
      <c r="IE89" s="468"/>
      <c r="IF89" s="468"/>
      <c r="IG89" s="468"/>
      <c r="IH89" s="468"/>
      <c r="II89" s="468"/>
      <c r="IJ89" s="468"/>
      <c r="IK89" s="468"/>
      <c r="IL89" s="468"/>
      <c r="IM89" s="468"/>
      <c r="IN89" s="468"/>
      <c r="IO89" s="468"/>
      <c r="IP89" s="468"/>
      <c r="IQ89" s="468"/>
      <c r="IR89" s="468"/>
      <c r="IS89" s="468"/>
      <c r="IT89" s="468"/>
      <c r="IU89" s="468"/>
      <c r="IV89" s="468"/>
    </row>
    <row r="90" spans="1:256">
      <c r="A90" s="385"/>
      <c r="B90" s="385"/>
      <c r="C90" s="385"/>
      <c r="M90" s="385"/>
      <c r="N90" s="735"/>
      <c r="O90" s="735"/>
      <c r="P90" s="468"/>
      <c r="Q90" s="468"/>
      <c r="R90" s="468"/>
      <c r="S90" s="468"/>
      <c r="T90" s="468"/>
      <c r="U90" s="468"/>
      <c r="V90" s="468"/>
      <c r="W90" s="468"/>
      <c r="X90" s="468"/>
      <c r="Y90" s="468"/>
      <c r="Z90" s="468"/>
      <c r="AA90" s="468"/>
      <c r="AB90" s="468"/>
      <c r="AC90" s="468"/>
      <c r="AD90" s="468"/>
      <c r="AE90" s="468"/>
      <c r="AF90" s="468"/>
      <c r="AG90" s="468"/>
      <c r="AH90" s="468"/>
      <c r="AI90" s="468"/>
      <c r="AJ90" s="468"/>
      <c r="AK90" s="468"/>
      <c r="AL90" s="468"/>
      <c r="AM90" s="468"/>
      <c r="AN90" s="468"/>
      <c r="AO90" s="468"/>
      <c r="AP90" s="468"/>
      <c r="AQ90" s="468"/>
      <c r="AR90" s="468"/>
      <c r="AS90" s="468"/>
      <c r="AT90" s="468"/>
      <c r="AU90" s="468"/>
      <c r="AV90" s="468"/>
      <c r="AW90" s="468"/>
      <c r="AX90" s="468"/>
      <c r="AY90" s="468"/>
      <c r="AZ90" s="468"/>
      <c r="BA90" s="468"/>
      <c r="BB90" s="468"/>
      <c r="BC90" s="468"/>
      <c r="BD90" s="468"/>
      <c r="BE90" s="468"/>
      <c r="BF90" s="468"/>
      <c r="BG90" s="468"/>
      <c r="BH90" s="468"/>
      <c r="BI90" s="468"/>
      <c r="BJ90" s="468"/>
      <c r="BK90" s="468"/>
      <c r="BL90" s="468"/>
      <c r="BM90" s="468"/>
      <c r="BN90" s="468"/>
      <c r="BO90" s="468"/>
      <c r="BP90" s="468"/>
      <c r="BQ90" s="468"/>
      <c r="BR90" s="468"/>
      <c r="BS90" s="468"/>
      <c r="BT90" s="468"/>
      <c r="BU90" s="468"/>
      <c r="BV90" s="468"/>
      <c r="BW90" s="468"/>
      <c r="BX90" s="468"/>
      <c r="BY90" s="468"/>
      <c r="BZ90" s="468"/>
      <c r="CA90" s="468"/>
      <c r="CB90" s="468"/>
      <c r="CC90" s="468"/>
      <c r="CD90" s="468"/>
      <c r="CE90" s="468"/>
      <c r="CF90" s="468"/>
      <c r="CG90" s="468"/>
      <c r="CH90" s="468"/>
      <c r="CI90" s="468"/>
      <c r="CJ90" s="468"/>
      <c r="CK90" s="468"/>
      <c r="CL90" s="468"/>
      <c r="CM90" s="468"/>
      <c r="CN90" s="468"/>
      <c r="CO90" s="468"/>
      <c r="CP90" s="468"/>
      <c r="CQ90" s="468"/>
      <c r="CR90" s="468"/>
      <c r="CS90" s="468"/>
      <c r="CT90" s="468"/>
      <c r="CU90" s="468"/>
      <c r="CV90" s="468"/>
      <c r="CW90" s="468"/>
      <c r="CX90" s="468"/>
      <c r="CY90" s="468"/>
      <c r="CZ90" s="468"/>
      <c r="DA90" s="468"/>
      <c r="DB90" s="468"/>
      <c r="DC90" s="468"/>
      <c r="DD90" s="468"/>
      <c r="DE90" s="468"/>
      <c r="DF90" s="468"/>
      <c r="DG90" s="468"/>
      <c r="DH90" s="468"/>
      <c r="DI90" s="468"/>
      <c r="DJ90" s="468"/>
      <c r="DK90" s="468"/>
      <c r="DL90" s="468"/>
      <c r="DM90" s="468"/>
      <c r="DN90" s="468"/>
      <c r="DO90" s="468"/>
      <c r="DP90" s="468"/>
      <c r="DQ90" s="468"/>
      <c r="DR90" s="468"/>
      <c r="DS90" s="468"/>
      <c r="DT90" s="468"/>
      <c r="DU90" s="468"/>
      <c r="DV90" s="468"/>
      <c r="DW90" s="468"/>
      <c r="DX90" s="468"/>
      <c r="DY90" s="468"/>
      <c r="DZ90" s="468"/>
      <c r="EA90" s="468"/>
      <c r="EB90" s="468"/>
      <c r="EC90" s="468"/>
      <c r="ED90" s="468"/>
      <c r="EE90" s="468"/>
      <c r="EF90" s="468"/>
      <c r="EG90" s="468"/>
      <c r="EH90" s="468"/>
      <c r="EI90" s="468"/>
      <c r="EJ90" s="468"/>
      <c r="EK90" s="468"/>
      <c r="EL90" s="468"/>
      <c r="EM90" s="468"/>
      <c r="EN90" s="468"/>
      <c r="EO90" s="468"/>
      <c r="EP90" s="468"/>
      <c r="EQ90" s="468"/>
      <c r="ER90" s="468"/>
      <c r="ES90" s="468"/>
      <c r="ET90" s="468"/>
      <c r="EU90" s="468"/>
      <c r="EV90" s="468"/>
      <c r="EW90" s="468"/>
      <c r="EX90" s="468"/>
      <c r="EY90" s="468"/>
      <c r="EZ90" s="468"/>
      <c r="FA90" s="468"/>
      <c r="FB90" s="468"/>
      <c r="FC90" s="468"/>
      <c r="FD90" s="468"/>
      <c r="FE90" s="468"/>
      <c r="FF90" s="468"/>
      <c r="FG90" s="468"/>
      <c r="FH90" s="468"/>
      <c r="FI90" s="468"/>
      <c r="FJ90" s="468"/>
      <c r="FK90" s="468"/>
      <c r="FL90" s="468"/>
      <c r="FM90" s="468"/>
      <c r="FN90" s="468"/>
      <c r="FO90" s="468"/>
      <c r="FP90" s="468"/>
      <c r="FQ90" s="468"/>
      <c r="FR90" s="468"/>
      <c r="FS90" s="468"/>
      <c r="FT90" s="468"/>
      <c r="FU90" s="468"/>
      <c r="FV90" s="468"/>
      <c r="FW90" s="468"/>
      <c r="FX90" s="468"/>
      <c r="FY90" s="468"/>
      <c r="FZ90" s="468"/>
      <c r="GA90" s="468"/>
      <c r="GB90" s="468"/>
      <c r="GC90" s="468"/>
      <c r="GD90" s="468"/>
      <c r="GE90" s="468"/>
      <c r="GF90" s="468"/>
      <c r="GG90" s="468"/>
      <c r="GH90" s="468"/>
      <c r="GI90" s="468"/>
      <c r="GJ90" s="468"/>
      <c r="GK90" s="468"/>
      <c r="GL90" s="468"/>
      <c r="GM90" s="468"/>
      <c r="GN90" s="468"/>
      <c r="GO90" s="468"/>
      <c r="GP90" s="468"/>
      <c r="GQ90" s="468"/>
      <c r="GR90" s="468"/>
      <c r="GS90" s="468"/>
      <c r="GT90" s="468"/>
      <c r="GU90" s="468"/>
      <c r="GV90" s="468"/>
      <c r="GW90" s="468"/>
      <c r="GX90" s="468"/>
      <c r="GY90" s="468"/>
      <c r="GZ90" s="468"/>
      <c r="HA90" s="468"/>
      <c r="HB90" s="468"/>
      <c r="HC90" s="468"/>
      <c r="HD90" s="468"/>
      <c r="HE90" s="468"/>
      <c r="HF90" s="468"/>
      <c r="HG90" s="468"/>
      <c r="HH90" s="468"/>
      <c r="HI90" s="468"/>
      <c r="HJ90" s="468"/>
      <c r="HK90" s="468"/>
      <c r="HL90" s="468"/>
      <c r="HM90" s="468"/>
      <c r="HN90" s="468"/>
      <c r="HO90" s="468"/>
      <c r="HP90" s="468"/>
      <c r="HQ90" s="468"/>
      <c r="HR90" s="468"/>
      <c r="HS90" s="468"/>
      <c r="HT90" s="468"/>
      <c r="HU90" s="468"/>
      <c r="HV90" s="468"/>
      <c r="HW90" s="468"/>
      <c r="HX90" s="468"/>
      <c r="HY90" s="468"/>
      <c r="HZ90" s="468"/>
      <c r="IA90" s="468"/>
      <c r="IB90" s="468"/>
      <c r="IC90" s="468"/>
      <c r="ID90" s="468"/>
      <c r="IE90" s="468"/>
      <c r="IF90" s="468"/>
      <c r="IG90" s="468"/>
      <c r="IH90" s="468"/>
      <c r="II90" s="468"/>
      <c r="IJ90" s="468"/>
      <c r="IK90" s="468"/>
      <c r="IL90" s="468"/>
      <c r="IM90" s="468"/>
      <c r="IN90" s="468"/>
      <c r="IO90" s="468"/>
      <c r="IP90" s="468"/>
      <c r="IQ90" s="468"/>
      <c r="IR90" s="468"/>
      <c r="IS90" s="468"/>
      <c r="IT90" s="468"/>
      <c r="IU90" s="468"/>
      <c r="IV90" s="468"/>
    </row>
    <row r="91" spans="1:256">
      <c r="A91" s="385"/>
      <c r="B91" s="385"/>
      <c r="C91" s="385"/>
      <c r="M91" s="385"/>
      <c r="N91" s="735"/>
      <c r="O91" s="735"/>
      <c r="P91" s="468"/>
      <c r="Q91" s="468"/>
      <c r="R91" s="468"/>
      <c r="S91" s="468"/>
      <c r="T91" s="468"/>
      <c r="U91" s="468"/>
      <c r="V91" s="468"/>
      <c r="W91" s="468"/>
      <c r="X91" s="468"/>
      <c r="Y91" s="468"/>
      <c r="Z91" s="468"/>
      <c r="AA91" s="468"/>
      <c r="AB91" s="468"/>
      <c r="AC91" s="468"/>
      <c r="AD91" s="468"/>
      <c r="AE91" s="468"/>
      <c r="AF91" s="468"/>
      <c r="AG91" s="468"/>
      <c r="AH91" s="468"/>
      <c r="AI91" s="468"/>
      <c r="AJ91" s="468"/>
      <c r="AK91" s="468"/>
      <c r="AL91" s="468"/>
      <c r="AM91" s="468"/>
      <c r="AN91" s="468"/>
      <c r="AO91" s="468"/>
      <c r="AP91" s="468"/>
      <c r="AQ91" s="468"/>
      <c r="AR91" s="468"/>
      <c r="AS91" s="468"/>
      <c r="AT91" s="468"/>
      <c r="AU91" s="468"/>
      <c r="AV91" s="468"/>
      <c r="AW91" s="468"/>
      <c r="AX91" s="468"/>
      <c r="AY91" s="468"/>
      <c r="AZ91" s="468"/>
      <c r="BA91" s="468"/>
      <c r="BB91" s="468"/>
      <c r="BC91" s="468"/>
      <c r="BD91" s="468"/>
      <c r="BE91" s="468"/>
      <c r="BF91" s="468"/>
      <c r="BG91" s="468"/>
      <c r="BH91" s="468"/>
      <c r="BI91" s="468"/>
      <c r="BJ91" s="468"/>
      <c r="BK91" s="468"/>
      <c r="BL91" s="468"/>
      <c r="BM91" s="468"/>
      <c r="BN91" s="468"/>
      <c r="BO91" s="468"/>
      <c r="BP91" s="468"/>
      <c r="BQ91" s="468"/>
      <c r="BR91" s="468"/>
      <c r="BS91" s="468"/>
      <c r="BT91" s="468"/>
      <c r="BU91" s="468"/>
      <c r="BV91" s="468"/>
      <c r="BW91" s="468"/>
      <c r="BX91" s="468"/>
      <c r="BY91" s="468"/>
      <c r="BZ91" s="468"/>
      <c r="CA91" s="468"/>
      <c r="CB91" s="468"/>
      <c r="CC91" s="468"/>
      <c r="CD91" s="468"/>
      <c r="CE91" s="468"/>
      <c r="CF91" s="468"/>
      <c r="CG91" s="468"/>
      <c r="CH91" s="468"/>
      <c r="CI91" s="468"/>
      <c r="CJ91" s="468"/>
      <c r="CK91" s="468"/>
      <c r="CL91" s="468"/>
      <c r="CM91" s="468"/>
      <c r="CN91" s="468"/>
      <c r="CO91" s="468"/>
      <c r="CP91" s="468"/>
      <c r="CQ91" s="468"/>
      <c r="CR91" s="468"/>
      <c r="CS91" s="468"/>
      <c r="CT91" s="468"/>
      <c r="CU91" s="468"/>
      <c r="CV91" s="468"/>
      <c r="CW91" s="468"/>
      <c r="CX91" s="468"/>
      <c r="CY91" s="468"/>
      <c r="CZ91" s="468"/>
      <c r="DA91" s="468"/>
      <c r="DB91" s="468"/>
      <c r="DC91" s="468"/>
      <c r="DD91" s="468"/>
      <c r="DE91" s="468"/>
      <c r="DF91" s="468"/>
      <c r="DG91" s="468"/>
      <c r="DH91" s="468"/>
      <c r="DI91" s="468"/>
      <c r="DJ91" s="468"/>
      <c r="DK91" s="468"/>
      <c r="DL91" s="468"/>
      <c r="DM91" s="468"/>
      <c r="DN91" s="468"/>
      <c r="DO91" s="468"/>
      <c r="DP91" s="468"/>
      <c r="DQ91" s="468"/>
      <c r="DR91" s="468"/>
      <c r="DS91" s="468"/>
      <c r="DT91" s="468"/>
      <c r="DU91" s="468"/>
      <c r="DV91" s="468"/>
      <c r="DW91" s="468"/>
      <c r="DX91" s="468"/>
      <c r="DY91" s="468"/>
      <c r="DZ91" s="468"/>
      <c r="EA91" s="468"/>
      <c r="EB91" s="468"/>
      <c r="EC91" s="468"/>
      <c r="ED91" s="468"/>
      <c r="EE91" s="468"/>
      <c r="EF91" s="468"/>
      <c r="EG91" s="468"/>
      <c r="EH91" s="468"/>
      <c r="EI91" s="468"/>
      <c r="EJ91" s="468"/>
      <c r="EK91" s="468"/>
      <c r="EL91" s="468"/>
      <c r="EM91" s="468"/>
      <c r="EN91" s="468"/>
      <c r="EO91" s="468"/>
      <c r="EP91" s="468"/>
      <c r="EQ91" s="468"/>
      <c r="ER91" s="468"/>
      <c r="ES91" s="468"/>
      <c r="ET91" s="468"/>
      <c r="EU91" s="468"/>
      <c r="EV91" s="468"/>
      <c r="EW91" s="468"/>
      <c r="EX91" s="468"/>
      <c r="EY91" s="468"/>
      <c r="EZ91" s="468"/>
      <c r="FA91" s="468"/>
      <c r="FB91" s="468"/>
      <c r="FC91" s="468"/>
      <c r="FD91" s="468"/>
      <c r="FE91" s="468"/>
      <c r="FF91" s="468"/>
      <c r="FG91" s="468"/>
      <c r="FH91" s="468"/>
      <c r="FI91" s="468"/>
      <c r="FJ91" s="468"/>
      <c r="FK91" s="468"/>
      <c r="FL91" s="468"/>
      <c r="FM91" s="468"/>
      <c r="FN91" s="468"/>
      <c r="FO91" s="468"/>
      <c r="FP91" s="468"/>
      <c r="FQ91" s="468"/>
      <c r="FR91" s="468"/>
      <c r="FS91" s="468"/>
      <c r="FT91" s="468"/>
      <c r="FU91" s="468"/>
      <c r="FV91" s="468"/>
      <c r="FW91" s="468"/>
      <c r="FX91" s="468"/>
      <c r="FY91" s="468"/>
      <c r="FZ91" s="468"/>
      <c r="GA91" s="468"/>
      <c r="GB91" s="468"/>
      <c r="GC91" s="468"/>
      <c r="GD91" s="468"/>
      <c r="GE91" s="468"/>
      <c r="GF91" s="468"/>
      <c r="GG91" s="468"/>
      <c r="GH91" s="468"/>
      <c r="GI91" s="468"/>
      <c r="GJ91" s="468"/>
      <c r="GK91" s="468"/>
      <c r="GL91" s="468"/>
      <c r="GM91" s="468"/>
      <c r="GN91" s="468"/>
      <c r="GO91" s="468"/>
      <c r="GP91" s="468"/>
      <c r="GQ91" s="468"/>
      <c r="GR91" s="468"/>
      <c r="GS91" s="468"/>
      <c r="GT91" s="468"/>
      <c r="GU91" s="468"/>
      <c r="GV91" s="468"/>
      <c r="GW91" s="468"/>
      <c r="GX91" s="468"/>
      <c r="GY91" s="468"/>
      <c r="GZ91" s="468"/>
      <c r="HA91" s="468"/>
      <c r="HB91" s="468"/>
      <c r="HC91" s="468"/>
      <c r="HD91" s="468"/>
      <c r="HE91" s="468"/>
      <c r="HF91" s="468"/>
      <c r="HG91" s="468"/>
      <c r="HH91" s="468"/>
      <c r="HI91" s="468"/>
      <c r="HJ91" s="468"/>
      <c r="HK91" s="468"/>
      <c r="HL91" s="468"/>
      <c r="HM91" s="468"/>
      <c r="HN91" s="468"/>
      <c r="HO91" s="468"/>
      <c r="HP91" s="468"/>
      <c r="HQ91" s="468"/>
      <c r="HR91" s="468"/>
      <c r="HS91" s="468"/>
      <c r="HT91" s="468"/>
      <c r="HU91" s="468"/>
      <c r="HV91" s="468"/>
      <c r="HW91" s="468"/>
      <c r="HX91" s="468"/>
      <c r="HY91" s="468"/>
      <c r="HZ91" s="468"/>
      <c r="IA91" s="468"/>
      <c r="IB91" s="468"/>
      <c r="IC91" s="468"/>
      <c r="ID91" s="468"/>
      <c r="IE91" s="468"/>
      <c r="IF91" s="468"/>
      <c r="IG91" s="468"/>
      <c r="IH91" s="468"/>
      <c r="II91" s="468"/>
      <c r="IJ91" s="468"/>
      <c r="IK91" s="468"/>
      <c r="IL91" s="468"/>
      <c r="IM91" s="468"/>
      <c r="IN91" s="468"/>
      <c r="IO91" s="468"/>
      <c r="IP91" s="468"/>
      <c r="IQ91" s="468"/>
      <c r="IR91" s="468"/>
      <c r="IS91" s="468"/>
      <c r="IT91" s="468"/>
      <c r="IU91" s="468"/>
      <c r="IV91" s="468"/>
    </row>
    <row r="92" spans="1:256">
      <c r="A92" s="385"/>
      <c r="B92" s="385"/>
      <c r="C92" s="385"/>
      <c r="M92" s="385"/>
      <c r="N92" s="735"/>
      <c r="O92" s="735"/>
      <c r="P92" s="468"/>
      <c r="Q92" s="468"/>
      <c r="R92" s="468"/>
      <c r="S92" s="468"/>
      <c r="T92" s="468"/>
      <c r="U92" s="468"/>
      <c r="V92" s="468"/>
      <c r="W92" s="468"/>
      <c r="X92" s="468"/>
      <c r="Y92" s="468"/>
      <c r="Z92" s="468"/>
      <c r="AA92" s="468"/>
      <c r="AB92" s="468"/>
      <c r="AC92" s="468"/>
      <c r="AD92" s="468"/>
      <c r="AE92" s="468"/>
      <c r="AF92" s="468"/>
      <c r="AG92" s="468"/>
      <c r="AH92" s="468"/>
      <c r="AI92" s="468"/>
      <c r="AJ92" s="468"/>
      <c r="AK92" s="468"/>
      <c r="AL92" s="468"/>
      <c r="AM92" s="468"/>
      <c r="AN92" s="468"/>
      <c r="AO92" s="468"/>
      <c r="AP92" s="468"/>
      <c r="AQ92" s="468"/>
      <c r="AR92" s="468"/>
      <c r="AS92" s="468"/>
      <c r="AT92" s="468"/>
      <c r="AU92" s="468"/>
      <c r="AV92" s="468"/>
      <c r="AW92" s="468"/>
      <c r="AX92" s="468"/>
      <c r="AY92" s="468"/>
      <c r="AZ92" s="468"/>
      <c r="BA92" s="468"/>
      <c r="BB92" s="468"/>
      <c r="BC92" s="468"/>
      <c r="BD92" s="468"/>
      <c r="BE92" s="468"/>
      <c r="BF92" s="468"/>
      <c r="BG92" s="468"/>
      <c r="BH92" s="468"/>
      <c r="BI92" s="468"/>
      <c r="BJ92" s="468"/>
      <c r="BK92" s="468"/>
      <c r="BL92" s="468"/>
      <c r="BM92" s="468"/>
      <c r="BN92" s="468"/>
      <c r="BO92" s="468"/>
      <c r="BP92" s="468"/>
      <c r="BQ92" s="468"/>
      <c r="BR92" s="468"/>
      <c r="BS92" s="468"/>
      <c r="BT92" s="468"/>
      <c r="BU92" s="468"/>
      <c r="BV92" s="468"/>
      <c r="BW92" s="468"/>
      <c r="BX92" s="468"/>
      <c r="BY92" s="468"/>
      <c r="BZ92" s="468"/>
      <c r="CA92" s="468"/>
      <c r="CB92" s="468"/>
      <c r="CC92" s="468"/>
      <c r="CD92" s="468"/>
      <c r="CE92" s="468"/>
      <c r="CF92" s="468"/>
      <c r="CG92" s="468"/>
      <c r="CH92" s="468"/>
      <c r="CI92" s="468"/>
      <c r="CJ92" s="468"/>
      <c r="CK92" s="468"/>
      <c r="CL92" s="468"/>
      <c r="CM92" s="468"/>
      <c r="CN92" s="468"/>
      <c r="CO92" s="468"/>
      <c r="CP92" s="468"/>
      <c r="CQ92" s="468"/>
      <c r="CR92" s="468"/>
      <c r="CS92" s="468"/>
      <c r="CT92" s="468"/>
      <c r="CU92" s="468"/>
      <c r="CV92" s="468"/>
      <c r="CW92" s="468"/>
      <c r="CX92" s="468"/>
      <c r="CY92" s="468"/>
      <c r="CZ92" s="468"/>
      <c r="DA92" s="468"/>
      <c r="DB92" s="468"/>
      <c r="DC92" s="468"/>
      <c r="DD92" s="468"/>
      <c r="DE92" s="468"/>
      <c r="DF92" s="468"/>
      <c r="DG92" s="468"/>
      <c r="DH92" s="468"/>
      <c r="DI92" s="468"/>
      <c r="DJ92" s="468"/>
      <c r="DK92" s="468"/>
      <c r="DL92" s="468"/>
      <c r="DM92" s="468"/>
      <c r="DN92" s="468"/>
      <c r="DO92" s="468"/>
      <c r="DP92" s="468"/>
      <c r="DQ92" s="468"/>
      <c r="DR92" s="468"/>
      <c r="DS92" s="468"/>
      <c r="DT92" s="468"/>
      <c r="DU92" s="468"/>
      <c r="DV92" s="468"/>
      <c r="DW92" s="468"/>
      <c r="DX92" s="468"/>
      <c r="DY92" s="468"/>
      <c r="DZ92" s="468"/>
      <c r="EA92" s="468"/>
      <c r="EB92" s="468"/>
      <c r="EC92" s="468"/>
      <c r="ED92" s="468"/>
      <c r="EE92" s="468"/>
      <c r="EF92" s="468"/>
      <c r="EG92" s="468"/>
      <c r="EH92" s="468"/>
      <c r="EI92" s="468"/>
      <c r="EJ92" s="468"/>
      <c r="EK92" s="468"/>
      <c r="EL92" s="468"/>
      <c r="EM92" s="468"/>
      <c r="EN92" s="468"/>
      <c r="EO92" s="468"/>
      <c r="EP92" s="468"/>
      <c r="EQ92" s="468"/>
      <c r="ER92" s="468"/>
      <c r="ES92" s="468"/>
      <c r="ET92" s="468"/>
      <c r="EU92" s="468"/>
      <c r="EV92" s="468"/>
      <c r="EW92" s="468"/>
      <c r="EX92" s="468"/>
      <c r="EY92" s="468"/>
      <c r="EZ92" s="468"/>
      <c r="FA92" s="468"/>
      <c r="FB92" s="468"/>
      <c r="FC92" s="468"/>
      <c r="FD92" s="468"/>
      <c r="FE92" s="468"/>
      <c r="FF92" s="468"/>
      <c r="FG92" s="468"/>
      <c r="FH92" s="468"/>
      <c r="FI92" s="468"/>
      <c r="FJ92" s="468"/>
      <c r="FK92" s="468"/>
      <c r="FL92" s="468"/>
      <c r="FM92" s="468"/>
      <c r="FN92" s="468"/>
      <c r="FO92" s="468"/>
      <c r="FP92" s="468"/>
      <c r="FQ92" s="468"/>
      <c r="FR92" s="468"/>
      <c r="FS92" s="468"/>
      <c r="FT92" s="468"/>
      <c r="FU92" s="468"/>
      <c r="FV92" s="468"/>
      <c r="FW92" s="468"/>
      <c r="FX92" s="468"/>
      <c r="FY92" s="468"/>
      <c r="FZ92" s="468"/>
      <c r="GA92" s="468"/>
      <c r="GB92" s="468"/>
      <c r="GC92" s="468"/>
      <c r="GD92" s="468"/>
      <c r="GE92" s="468"/>
      <c r="GF92" s="468"/>
      <c r="GG92" s="468"/>
      <c r="GH92" s="468"/>
      <c r="GI92" s="468"/>
      <c r="GJ92" s="468"/>
      <c r="GK92" s="468"/>
      <c r="GL92" s="468"/>
      <c r="GM92" s="468"/>
      <c r="GN92" s="468"/>
      <c r="GO92" s="468"/>
      <c r="GP92" s="468"/>
      <c r="GQ92" s="468"/>
      <c r="GR92" s="468"/>
      <c r="GS92" s="468"/>
      <c r="GT92" s="468"/>
      <c r="GU92" s="468"/>
      <c r="GV92" s="468"/>
      <c r="GW92" s="468"/>
      <c r="GX92" s="468"/>
      <c r="GY92" s="468"/>
      <c r="GZ92" s="468"/>
      <c r="HA92" s="468"/>
      <c r="HB92" s="468"/>
      <c r="HC92" s="468"/>
      <c r="HD92" s="468"/>
      <c r="HE92" s="468"/>
      <c r="HF92" s="468"/>
      <c r="HG92" s="468"/>
      <c r="HH92" s="468"/>
      <c r="HI92" s="468"/>
      <c r="HJ92" s="468"/>
      <c r="HK92" s="468"/>
      <c r="HL92" s="468"/>
      <c r="HM92" s="468"/>
      <c r="HN92" s="468"/>
      <c r="HO92" s="468"/>
      <c r="HP92" s="468"/>
      <c r="HQ92" s="468"/>
      <c r="HR92" s="468"/>
      <c r="HS92" s="468"/>
      <c r="HT92" s="468"/>
      <c r="HU92" s="468"/>
      <c r="HV92" s="468"/>
      <c r="HW92" s="468"/>
      <c r="HX92" s="468"/>
      <c r="HY92" s="468"/>
      <c r="HZ92" s="468"/>
      <c r="IA92" s="468"/>
      <c r="IB92" s="468"/>
      <c r="IC92" s="468"/>
      <c r="ID92" s="468"/>
      <c r="IE92" s="468"/>
      <c r="IF92" s="468"/>
      <c r="IG92" s="468"/>
      <c r="IH92" s="468"/>
      <c r="II92" s="468"/>
      <c r="IJ92" s="468"/>
      <c r="IK92" s="468"/>
      <c r="IL92" s="468"/>
      <c r="IM92" s="468"/>
      <c r="IN92" s="468"/>
      <c r="IO92" s="468"/>
      <c r="IP92" s="468"/>
      <c r="IQ92" s="468"/>
      <c r="IR92" s="468"/>
      <c r="IS92" s="468"/>
      <c r="IT92" s="468"/>
      <c r="IU92" s="468"/>
      <c r="IV92" s="468"/>
    </row>
    <row r="93" spans="1:256">
      <c r="A93" s="385"/>
      <c r="B93" s="385"/>
      <c r="C93" s="385"/>
      <c r="M93" s="385"/>
      <c r="N93" s="735"/>
      <c r="O93" s="735"/>
      <c r="P93" s="468"/>
      <c r="Q93" s="468"/>
      <c r="R93" s="468"/>
      <c r="S93" s="468"/>
      <c r="T93" s="468"/>
      <c r="U93" s="468"/>
      <c r="V93" s="468"/>
      <c r="W93" s="468"/>
      <c r="X93" s="468"/>
      <c r="Y93" s="468"/>
      <c r="Z93" s="468"/>
      <c r="AA93" s="468"/>
      <c r="AB93" s="468"/>
      <c r="AC93" s="468"/>
      <c r="AD93" s="468"/>
      <c r="AE93" s="468"/>
      <c r="AF93" s="468"/>
      <c r="AG93" s="468"/>
      <c r="AH93" s="468"/>
      <c r="AI93" s="468"/>
      <c r="AJ93" s="468"/>
      <c r="AK93" s="468"/>
      <c r="AL93" s="468"/>
      <c r="AM93" s="468"/>
      <c r="AN93" s="468"/>
      <c r="AO93" s="468"/>
      <c r="AP93" s="468"/>
      <c r="AQ93" s="468"/>
      <c r="AR93" s="468"/>
      <c r="AS93" s="468"/>
      <c r="AT93" s="468"/>
      <c r="AU93" s="468"/>
      <c r="AV93" s="468"/>
      <c r="AW93" s="468"/>
      <c r="AX93" s="468"/>
      <c r="AY93" s="468"/>
      <c r="AZ93" s="468"/>
      <c r="BA93" s="468"/>
      <c r="BB93" s="468"/>
      <c r="BC93" s="468"/>
      <c r="BD93" s="468"/>
      <c r="BE93" s="468"/>
      <c r="BF93" s="468"/>
      <c r="BG93" s="468"/>
      <c r="BH93" s="468"/>
      <c r="BI93" s="468"/>
      <c r="BJ93" s="468"/>
      <c r="BK93" s="468"/>
      <c r="BL93" s="468"/>
      <c r="BM93" s="468"/>
      <c r="BN93" s="468"/>
      <c r="BO93" s="468"/>
      <c r="BP93" s="468"/>
      <c r="BQ93" s="468"/>
      <c r="BR93" s="468"/>
      <c r="BS93" s="468"/>
      <c r="BT93" s="468"/>
      <c r="BU93" s="468"/>
      <c r="BV93" s="468"/>
      <c r="BW93" s="468"/>
      <c r="BX93" s="468"/>
      <c r="BY93" s="468"/>
      <c r="BZ93" s="468"/>
      <c r="CA93" s="468"/>
      <c r="CB93" s="468"/>
      <c r="CC93" s="468"/>
      <c r="CD93" s="468"/>
      <c r="CE93" s="468"/>
      <c r="CF93" s="468"/>
      <c r="CG93" s="468"/>
      <c r="CH93" s="468"/>
      <c r="CI93" s="468"/>
      <c r="CJ93" s="468"/>
      <c r="CK93" s="468"/>
      <c r="CL93" s="468"/>
      <c r="CM93" s="468"/>
      <c r="CN93" s="468"/>
      <c r="CO93" s="468"/>
      <c r="CP93" s="468"/>
      <c r="CQ93" s="468"/>
      <c r="CR93" s="468"/>
      <c r="CS93" s="468"/>
      <c r="CT93" s="468"/>
      <c r="CU93" s="468"/>
      <c r="CV93" s="468"/>
      <c r="CW93" s="468"/>
      <c r="CX93" s="468"/>
      <c r="CY93" s="468"/>
      <c r="CZ93" s="468"/>
      <c r="DA93" s="468"/>
      <c r="DB93" s="468"/>
      <c r="DC93" s="468"/>
      <c r="DD93" s="468"/>
      <c r="DE93" s="468"/>
      <c r="DF93" s="468"/>
      <c r="DG93" s="468"/>
      <c r="DH93" s="468"/>
      <c r="DI93" s="468"/>
      <c r="DJ93" s="468"/>
      <c r="DK93" s="468"/>
      <c r="DL93" s="468"/>
      <c r="DM93" s="468"/>
      <c r="DN93" s="468"/>
      <c r="DO93" s="468"/>
      <c r="DP93" s="468"/>
      <c r="DQ93" s="468"/>
      <c r="DR93" s="468"/>
      <c r="DS93" s="468"/>
      <c r="DT93" s="468"/>
      <c r="DU93" s="468"/>
      <c r="DV93" s="468"/>
      <c r="DW93" s="468"/>
      <c r="DX93" s="468"/>
      <c r="DY93" s="468"/>
      <c r="DZ93" s="468"/>
      <c r="EA93" s="468"/>
      <c r="EB93" s="468"/>
      <c r="EC93" s="468"/>
      <c r="ED93" s="468"/>
      <c r="EE93" s="468"/>
      <c r="EF93" s="468"/>
      <c r="EG93" s="468"/>
      <c r="EH93" s="468"/>
      <c r="EI93" s="468"/>
      <c r="EJ93" s="468"/>
      <c r="EK93" s="468"/>
      <c r="EL93" s="468"/>
      <c r="EM93" s="468"/>
      <c r="EN93" s="468"/>
      <c r="EO93" s="468"/>
      <c r="EP93" s="468"/>
      <c r="EQ93" s="468"/>
      <c r="ER93" s="468"/>
      <c r="ES93" s="468"/>
      <c r="ET93" s="468"/>
      <c r="EU93" s="468"/>
      <c r="EV93" s="468"/>
      <c r="EW93" s="468"/>
      <c r="EX93" s="468"/>
      <c r="EY93" s="468"/>
      <c r="EZ93" s="468"/>
      <c r="FA93" s="468"/>
      <c r="FB93" s="468"/>
      <c r="FC93" s="468"/>
      <c r="FD93" s="468"/>
      <c r="FE93" s="468"/>
      <c r="FF93" s="468"/>
      <c r="FG93" s="468"/>
      <c r="FH93" s="468"/>
      <c r="FI93" s="468"/>
      <c r="FJ93" s="468"/>
      <c r="FK93" s="468"/>
      <c r="FL93" s="468"/>
      <c r="FM93" s="468"/>
      <c r="FN93" s="468"/>
      <c r="FO93" s="468"/>
      <c r="FP93" s="468"/>
      <c r="FQ93" s="468"/>
      <c r="FR93" s="468"/>
      <c r="FS93" s="468"/>
      <c r="FT93" s="468"/>
      <c r="FU93" s="468"/>
      <c r="FV93" s="468"/>
      <c r="FW93" s="468"/>
      <c r="FX93" s="468"/>
      <c r="FY93" s="468"/>
      <c r="FZ93" s="468"/>
      <c r="GA93" s="468"/>
      <c r="GB93" s="468"/>
      <c r="GC93" s="468"/>
      <c r="GD93" s="468"/>
      <c r="GE93" s="468"/>
      <c r="GF93" s="468"/>
      <c r="GG93" s="468"/>
      <c r="GH93" s="468"/>
      <c r="GI93" s="468"/>
      <c r="GJ93" s="468"/>
      <c r="GK93" s="468"/>
      <c r="GL93" s="468"/>
      <c r="GM93" s="468"/>
      <c r="GN93" s="468"/>
      <c r="GO93" s="468"/>
      <c r="GP93" s="468"/>
      <c r="GQ93" s="468"/>
      <c r="GR93" s="468"/>
      <c r="GS93" s="468"/>
      <c r="GT93" s="468"/>
      <c r="GU93" s="468"/>
      <c r="GV93" s="468"/>
      <c r="GW93" s="468"/>
      <c r="GX93" s="468"/>
      <c r="GY93" s="468"/>
      <c r="GZ93" s="468"/>
      <c r="HA93" s="468"/>
      <c r="HB93" s="468"/>
      <c r="HC93" s="468"/>
      <c r="HD93" s="468"/>
      <c r="HE93" s="468"/>
      <c r="HF93" s="468"/>
      <c r="HG93" s="468"/>
      <c r="HH93" s="468"/>
      <c r="HI93" s="468"/>
      <c r="HJ93" s="468"/>
      <c r="HK93" s="468"/>
      <c r="HL93" s="468"/>
      <c r="HM93" s="468"/>
      <c r="HN93" s="468"/>
      <c r="HO93" s="468"/>
      <c r="HP93" s="468"/>
      <c r="HQ93" s="468"/>
      <c r="HR93" s="468"/>
      <c r="HS93" s="468"/>
      <c r="HT93" s="468"/>
      <c r="HU93" s="468"/>
      <c r="HV93" s="468"/>
      <c r="HW93" s="468"/>
      <c r="HX93" s="468"/>
      <c r="HY93" s="468"/>
      <c r="HZ93" s="468"/>
      <c r="IA93" s="468"/>
      <c r="IB93" s="468"/>
      <c r="IC93" s="468"/>
      <c r="ID93" s="468"/>
      <c r="IE93" s="468"/>
      <c r="IF93" s="468"/>
      <c r="IG93" s="468"/>
      <c r="IH93" s="468"/>
      <c r="II93" s="468"/>
      <c r="IJ93" s="468"/>
      <c r="IK93" s="468"/>
      <c r="IL93" s="468"/>
      <c r="IM93" s="468"/>
      <c r="IN93" s="468"/>
      <c r="IO93" s="468"/>
      <c r="IP93" s="468"/>
      <c r="IQ93" s="468"/>
      <c r="IR93" s="468"/>
      <c r="IS93" s="468"/>
      <c r="IT93" s="468"/>
      <c r="IU93" s="468"/>
      <c r="IV93" s="468"/>
    </row>
    <row r="94" spans="1:256">
      <c r="A94" s="385"/>
      <c r="B94" s="385"/>
      <c r="C94" s="385"/>
      <c r="M94" s="385"/>
      <c r="N94" s="735"/>
      <c r="O94" s="735"/>
      <c r="P94" s="468"/>
      <c r="Q94" s="468"/>
      <c r="R94" s="468"/>
      <c r="S94" s="468"/>
      <c r="T94" s="468"/>
      <c r="U94" s="468"/>
      <c r="V94" s="468"/>
      <c r="W94" s="468"/>
      <c r="X94" s="468"/>
      <c r="Y94" s="468"/>
      <c r="Z94" s="468"/>
      <c r="AA94" s="468"/>
      <c r="AB94" s="468"/>
      <c r="AC94" s="468"/>
      <c r="AD94" s="468"/>
      <c r="AE94" s="468"/>
      <c r="AF94" s="468"/>
      <c r="AG94" s="468"/>
      <c r="AH94" s="468"/>
      <c r="AI94" s="468"/>
      <c r="AJ94" s="468"/>
      <c r="AK94" s="468"/>
      <c r="AL94" s="468"/>
      <c r="AM94" s="468"/>
      <c r="AN94" s="468"/>
      <c r="AO94" s="468"/>
      <c r="AP94" s="468"/>
      <c r="AQ94" s="468"/>
      <c r="AR94" s="468"/>
      <c r="AS94" s="468"/>
      <c r="AT94" s="468"/>
      <c r="AU94" s="468"/>
      <c r="AV94" s="468"/>
      <c r="AW94" s="468"/>
      <c r="AX94" s="468"/>
      <c r="AY94" s="468"/>
      <c r="AZ94" s="468"/>
      <c r="BA94" s="468"/>
      <c r="BB94" s="468"/>
      <c r="BC94" s="468"/>
      <c r="BD94" s="468"/>
      <c r="BE94" s="468"/>
      <c r="BF94" s="468"/>
      <c r="BG94" s="468"/>
      <c r="BH94" s="468"/>
      <c r="BI94" s="468"/>
      <c r="BJ94" s="468"/>
      <c r="BK94" s="468"/>
      <c r="BL94" s="468"/>
      <c r="BM94" s="468"/>
      <c r="BN94" s="468"/>
      <c r="BO94" s="468"/>
      <c r="BP94" s="468"/>
      <c r="BQ94" s="468"/>
      <c r="BR94" s="468"/>
      <c r="BS94" s="468"/>
      <c r="BT94" s="468"/>
      <c r="BU94" s="468"/>
      <c r="BV94" s="468"/>
      <c r="BW94" s="468"/>
      <c r="BX94" s="468"/>
      <c r="BY94" s="468"/>
      <c r="BZ94" s="468"/>
      <c r="CA94" s="468"/>
      <c r="CB94" s="468"/>
      <c r="CC94" s="468"/>
      <c r="CD94" s="468"/>
      <c r="CE94" s="468"/>
      <c r="CF94" s="468"/>
      <c r="CG94" s="468"/>
      <c r="CH94" s="468"/>
      <c r="CI94" s="468"/>
      <c r="CJ94" s="468"/>
      <c r="CK94" s="468"/>
      <c r="CL94" s="468"/>
      <c r="CM94" s="468"/>
      <c r="CN94" s="468"/>
      <c r="CO94" s="468"/>
      <c r="CP94" s="468"/>
      <c r="CQ94" s="468"/>
      <c r="CR94" s="468"/>
      <c r="CS94" s="468"/>
      <c r="CT94" s="468"/>
      <c r="CU94" s="468"/>
      <c r="CV94" s="468"/>
      <c r="CW94" s="468"/>
      <c r="CX94" s="468"/>
      <c r="CY94" s="468"/>
      <c r="CZ94" s="468"/>
      <c r="DA94" s="468"/>
      <c r="DB94" s="468"/>
      <c r="DC94" s="468"/>
      <c r="DD94" s="468"/>
      <c r="DE94" s="468"/>
      <c r="DF94" s="468"/>
      <c r="DG94" s="468"/>
      <c r="DH94" s="468"/>
      <c r="DI94" s="468"/>
      <c r="DJ94" s="468"/>
      <c r="DK94" s="468"/>
      <c r="DL94" s="468"/>
      <c r="DM94" s="468"/>
      <c r="DN94" s="468"/>
      <c r="DO94" s="468"/>
      <c r="DP94" s="468"/>
      <c r="DQ94" s="468"/>
      <c r="DR94" s="468"/>
      <c r="DS94" s="468"/>
      <c r="DT94" s="468"/>
      <c r="DU94" s="468"/>
      <c r="DV94" s="468"/>
      <c r="DW94" s="468"/>
      <c r="DX94" s="468"/>
      <c r="DY94" s="468"/>
      <c r="DZ94" s="468"/>
      <c r="EA94" s="468"/>
      <c r="EB94" s="468"/>
      <c r="EC94" s="468"/>
      <c r="ED94" s="468"/>
      <c r="EE94" s="468"/>
      <c r="EF94" s="468"/>
      <c r="EG94" s="468"/>
      <c r="EH94" s="468"/>
      <c r="EI94" s="468"/>
      <c r="EJ94" s="468"/>
      <c r="EK94" s="468"/>
      <c r="EL94" s="468"/>
      <c r="EM94" s="468"/>
      <c r="EN94" s="468"/>
      <c r="EO94" s="468"/>
      <c r="EP94" s="468"/>
      <c r="EQ94" s="468"/>
      <c r="ER94" s="468"/>
      <c r="ES94" s="468"/>
      <c r="ET94" s="468"/>
      <c r="EU94" s="468"/>
      <c r="EV94" s="468"/>
      <c r="EW94" s="468"/>
      <c r="EX94" s="468"/>
      <c r="EY94" s="468"/>
      <c r="EZ94" s="468"/>
      <c r="FA94" s="468"/>
      <c r="FB94" s="468"/>
      <c r="FC94" s="468"/>
      <c r="FD94" s="468"/>
      <c r="FE94" s="468"/>
      <c r="FF94" s="468"/>
      <c r="FG94" s="468"/>
      <c r="FH94" s="468"/>
      <c r="FI94" s="468"/>
      <c r="FJ94" s="468"/>
      <c r="FK94" s="468"/>
      <c r="FL94" s="468"/>
      <c r="FM94" s="468"/>
      <c r="FN94" s="468"/>
      <c r="FO94" s="468"/>
      <c r="FP94" s="468"/>
      <c r="FQ94" s="468"/>
      <c r="FR94" s="468"/>
      <c r="FS94" s="468"/>
      <c r="FT94" s="468"/>
      <c r="FU94" s="468"/>
      <c r="FV94" s="468"/>
      <c r="FW94" s="468"/>
      <c r="FX94" s="468"/>
      <c r="FY94" s="468"/>
      <c r="FZ94" s="468"/>
      <c r="GA94" s="468"/>
      <c r="GB94" s="468"/>
      <c r="GC94" s="468"/>
      <c r="GD94" s="468"/>
      <c r="GE94" s="468"/>
      <c r="GF94" s="468"/>
      <c r="GG94" s="468"/>
      <c r="GH94" s="468"/>
      <c r="GI94" s="468"/>
      <c r="GJ94" s="468"/>
      <c r="GK94" s="468"/>
      <c r="GL94" s="468"/>
      <c r="GM94" s="468"/>
      <c r="GN94" s="468"/>
      <c r="GO94" s="468"/>
      <c r="GP94" s="468"/>
      <c r="GQ94" s="468"/>
      <c r="GR94" s="468"/>
      <c r="GS94" s="468"/>
      <c r="GT94" s="468"/>
      <c r="GU94" s="468"/>
      <c r="GV94" s="468"/>
      <c r="GW94" s="468"/>
      <c r="GX94" s="468"/>
      <c r="GY94" s="468"/>
      <c r="GZ94" s="468"/>
      <c r="HA94" s="468"/>
      <c r="HB94" s="468"/>
      <c r="HC94" s="468"/>
      <c r="HD94" s="468"/>
      <c r="HE94" s="468"/>
      <c r="HF94" s="468"/>
      <c r="HG94" s="468"/>
      <c r="HH94" s="468"/>
      <c r="HI94" s="468"/>
      <c r="HJ94" s="468"/>
      <c r="HK94" s="468"/>
      <c r="HL94" s="468"/>
      <c r="HM94" s="468"/>
      <c r="HN94" s="468"/>
      <c r="HO94" s="468"/>
      <c r="HP94" s="468"/>
      <c r="HQ94" s="468"/>
      <c r="HR94" s="468"/>
      <c r="HS94" s="468"/>
      <c r="HT94" s="468"/>
      <c r="HU94" s="468"/>
      <c r="HV94" s="468"/>
      <c r="HW94" s="468"/>
      <c r="HX94" s="468"/>
      <c r="HY94" s="468"/>
      <c r="HZ94" s="468"/>
      <c r="IA94" s="468"/>
      <c r="IB94" s="468"/>
      <c r="IC94" s="468"/>
      <c r="ID94" s="468"/>
      <c r="IE94" s="468"/>
      <c r="IF94" s="468"/>
      <c r="IG94" s="468"/>
      <c r="IH94" s="468"/>
      <c r="II94" s="468"/>
      <c r="IJ94" s="468"/>
      <c r="IK94" s="468"/>
      <c r="IL94" s="468"/>
      <c r="IM94" s="468"/>
      <c r="IN94" s="468"/>
      <c r="IO94" s="468"/>
      <c r="IP94" s="468"/>
      <c r="IQ94" s="468"/>
      <c r="IR94" s="468"/>
      <c r="IS94" s="468"/>
      <c r="IT94" s="468"/>
      <c r="IU94" s="468"/>
      <c r="IV94" s="468"/>
    </row>
    <row r="95" spans="1:256">
      <c r="A95" s="385"/>
      <c r="B95" s="385"/>
      <c r="C95" s="385"/>
      <c r="M95" s="385"/>
      <c r="N95" s="735"/>
      <c r="O95" s="735"/>
      <c r="P95" s="468"/>
      <c r="Q95" s="468"/>
      <c r="R95" s="468"/>
      <c r="S95" s="468"/>
      <c r="T95" s="468"/>
      <c r="U95" s="468"/>
      <c r="V95" s="468"/>
      <c r="W95" s="468"/>
      <c r="X95" s="468"/>
      <c r="Y95" s="468"/>
      <c r="Z95" s="468"/>
      <c r="AA95" s="468"/>
      <c r="AB95" s="468"/>
      <c r="AC95" s="468"/>
      <c r="AD95" s="468"/>
      <c r="AE95" s="468"/>
      <c r="AF95" s="468"/>
      <c r="AG95" s="468"/>
      <c r="AH95" s="468"/>
      <c r="AI95" s="468"/>
      <c r="AJ95" s="468"/>
      <c r="AK95" s="468"/>
      <c r="AL95" s="468"/>
      <c r="AM95" s="468"/>
      <c r="AN95" s="468"/>
      <c r="AO95" s="468"/>
      <c r="AP95" s="468"/>
      <c r="AQ95" s="468"/>
      <c r="AR95" s="468"/>
      <c r="AS95" s="468"/>
      <c r="AT95" s="468"/>
      <c r="AU95" s="468"/>
      <c r="AV95" s="468"/>
      <c r="AW95" s="468"/>
      <c r="AX95" s="468"/>
      <c r="AY95" s="468"/>
      <c r="AZ95" s="468"/>
      <c r="BA95" s="468"/>
      <c r="BB95" s="468"/>
      <c r="BC95" s="468"/>
      <c r="BD95" s="468"/>
      <c r="BE95" s="468"/>
      <c r="BF95" s="468"/>
      <c r="BG95" s="468"/>
      <c r="BH95" s="468"/>
      <c r="BI95" s="468"/>
      <c r="BJ95" s="468"/>
      <c r="BK95" s="468"/>
      <c r="BL95" s="468"/>
      <c r="BM95" s="468"/>
      <c r="BN95" s="468"/>
      <c r="BO95" s="468"/>
      <c r="BP95" s="468"/>
      <c r="BQ95" s="468"/>
      <c r="BR95" s="468"/>
      <c r="BS95" s="468"/>
      <c r="BT95" s="468"/>
      <c r="BU95" s="468"/>
      <c r="BV95" s="468"/>
      <c r="BW95" s="468"/>
      <c r="BX95" s="468"/>
      <c r="BY95" s="468"/>
      <c r="BZ95" s="468"/>
      <c r="CA95" s="468"/>
      <c r="CB95" s="468"/>
      <c r="CC95" s="468"/>
      <c r="CD95" s="468"/>
      <c r="CE95" s="468"/>
      <c r="CF95" s="468"/>
      <c r="CG95" s="468"/>
      <c r="CH95" s="468"/>
      <c r="CI95" s="468"/>
      <c r="CJ95" s="468"/>
      <c r="CK95" s="468"/>
      <c r="CL95" s="468"/>
      <c r="CM95" s="468"/>
      <c r="CN95" s="468"/>
      <c r="CO95" s="468"/>
      <c r="CP95" s="468"/>
      <c r="CQ95" s="468"/>
      <c r="CR95" s="468"/>
      <c r="CS95" s="468"/>
      <c r="CT95" s="468"/>
      <c r="CU95" s="468"/>
      <c r="CV95" s="468"/>
      <c r="CW95" s="468"/>
      <c r="CX95" s="468"/>
      <c r="CY95" s="468"/>
      <c r="CZ95" s="468"/>
      <c r="DA95" s="468"/>
      <c r="DB95" s="468"/>
      <c r="DC95" s="468"/>
      <c r="DD95" s="468"/>
      <c r="DE95" s="468"/>
      <c r="DF95" s="468"/>
      <c r="DG95" s="468"/>
      <c r="DH95" s="468"/>
      <c r="DI95" s="468"/>
      <c r="DJ95" s="468"/>
      <c r="DK95" s="468"/>
      <c r="DL95" s="468"/>
      <c r="DM95" s="468"/>
      <c r="DN95" s="468"/>
      <c r="DO95" s="468"/>
      <c r="DP95" s="468"/>
      <c r="DQ95" s="468"/>
      <c r="DR95" s="468"/>
      <c r="DS95" s="468"/>
      <c r="DT95" s="468"/>
      <c r="DU95" s="468"/>
      <c r="DV95" s="468"/>
      <c r="DW95" s="468"/>
      <c r="DX95" s="468"/>
      <c r="DY95" s="468"/>
      <c r="DZ95" s="468"/>
      <c r="EA95" s="468"/>
      <c r="EB95" s="468"/>
      <c r="EC95" s="468"/>
      <c r="ED95" s="468"/>
      <c r="EE95" s="468"/>
      <c r="EF95" s="468"/>
      <c r="EG95" s="468"/>
      <c r="EH95" s="468"/>
      <c r="EI95" s="468"/>
      <c r="EJ95" s="468"/>
      <c r="EK95" s="468"/>
      <c r="EL95" s="468"/>
      <c r="EM95" s="468"/>
      <c r="EN95" s="468"/>
      <c r="EO95" s="468"/>
      <c r="EP95" s="468"/>
      <c r="EQ95" s="468"/>
      <c r="ER95" s="468"/>
      <c r="ES95" s="468"/>
      <c r="ET95" s="468"/>
      <c r="EU95" s="468"/>
      <c r="EV95" s="468"/>
      <c r="EW95" s="468"/>
      <c r="EX95" s="468"/>
      <c r="EY95" s="468"/>
      <c r="EZ95" s="468"/>
      <c r="FA95" s="468"/>
      <c r="FB95" s="468"/>
      <c r="FC95" s="468"/>
      <c r="FD95" s="468"/>
      <c r="FE95" s="468"/>
      <c r="FF95" s="468"/>
      <c r="FG95" s="468"/>
      <c r="FH95" s="468"/>
      <c r="FI95" s="468"/>
      <c r="FJ95" s="468"/>
      <c r="FK95" s="468"/>
      <c r="FL95" s="468"/>
      <c r="FM95" s="468"/>
      <c r="FN95" s="468"/>
      <c r="FO95" s="468"/>
      <c r="FP95" s="468"/>
      <c r="FQ95" s="468"/>
      <c r="FR95" s="468"/>
      <c r="FS95" s="468"/>
      <c r="FT95" s="468"/>
      <c r="FU95" s="468"/>
      <c r="FV95" s="468"/>
      <c r="FW95" s="468"/>
      <c r="FX95" s="468"/>
      <c r="FY95" s="468"/>
      <c r="FZ95" s="468"/>
      <c r="GA95" s="468"/>
      <c r="GB95" s="468"/>
      <c r="GC95" s="468"/>
      <c r="GD95" s="468"/>
      <c r="GE95" s="468"/>
      <c r="GF95" s="468"/>
      <c r="GG95" s="468"/>
      <c r="GH95" s="468"/>
      <c r="GI95" s="468"/>
      <c r="GJ95" s="468"/>
      <c r="GK95" s="468"/>
      <c r="GL95" s="468"/>
      <c r="GM95" s="468"/>
      <c r="GN95" s="468"/>
      <c r="GO95" s="468"/>
      <c r="GP95" s="468"/>
      <c r="GQ95" s="468"/>
      <c r="GR95" s="468"/>
      <c r="GS95" s="468"/>
      <c r="GT95" s="468"/>
      <c r="GU95" s="468"/>
      <c r="GV95" s="468"/>
      <c r="GW95" s="468"/>
      <c r="GX95" s="468"/>
      <c r="GY95" s="468"/>
      <c r="GZ95" s="468"/>
      <c r="HA95" s="468"/>
      <c r="HB95" s="468"/>
      <c r="HC95" s="468"/>
      <c r="HD95" s="468"/>
      <c r="HE95" s="468"/>
      <c r="HF95" s="468"/>
      <c r="HG95" s="468"/>
      <c r="HH95" s="468"/>
      <c r="HI95" s="468"/>
      <c r="HJ95" s="468"/>
      <c r="HK95" s="468"/>
      <c r="HL95" s="468"/>
      <c r="HM95" s="468"/>
      <c r="HN95" s="468"/>
      <c r="HO95" s="468"/>
      <c r="HP95" s="468"/>
      <c r="HQ95" s="468"/>
      <c r="HR95" s="468"/>
      <c r="HS95" s="468"/>
      <c r="HT95" s="468"/>
      <c r="HU95" s="468"/>
      <c r="HV95" s="468"/>
      <c r="HW95" s="468"/>
      <c r="HX95" s="468"/>
      <c r="HY95" s="468"/>
      <c r="HZ95" s="468"/>
      <c r="IA95" s="468"/>
      <c r="IB95" s="468"/>
      <c r="IC95" s="468"/>
      <c r="ID95" s="468"/>
      <c r="IE95" s="468"/>
      <c r="IF95" s="468"/>
      <c r="IG95" s="468"/>
      <c r="IH95" s="468"/>
      <c r="II95" s="468"/>
      <c r="IJ95" s="468"/>
      <c r="IK95" s="468"/>
      <c r="IL95" s="468"/>
      <c r="IM95" s="468"/>
      <c r="IN95" s="468"/>
      <c r="IO95" s="468"/>
      <c r="IP95" s="468"/>
      <c r="IQ95" s="468"/>
      <c r="IR95" s="468"/>
      <c r="IS95" s="468"/>
      <c r="IT95" s="468"/>
      <c r="IU95" s="468"/>
      <c r="IV95" s="468"/>
    </row>
    <row r="96" spans="1:256">
      <c r="A96" s="385"/>
      <c r="B96" s="385"/>
      <c r="C96" s="385"/>
      <c r="M96" s="385"/>
      <c r="N96" s="735"/>
      <c r="O96" s="735"/>
      <c r="P96" s="468"/>
      <c r="Q96" s="468"/>
      <c r="R96" s="468"/>
      <c r="S96" s="468"/>
      <c r="T96" s="468"/>
      <c r="U96" s="468"/>
      <c r="V96" s="468"/>
      <c r="W96" s="468"/>
      <c r="X96" s="468"/>
      <c r="Y96" s="468"/>
      <c r="Z96" s="468"/>
      <c r="AA96" s="468"/>
      <c r="AB96" s="468"/>
      <c r="AC96" s="468"/>
      <c r="AD96" s="468"/>
      <c r="AE96" s="468"/>
      <c r="AF96" s="468"/>
      <c r="AG96" s="468"/>
      <c r="AH96" s="468"/>
      <c r="AI96" s="468"/>
      <c r="AJ96" s="468"/>
      <c r="AK96" s="468"/>
      <c r="AL96" s="468"/>
      <c r="AM96" s="468"/>
      <c r="AN96" s="468"/>
      <c r="AO96" s="468"/>
      <c r="AP96" s="468"/>
      <c r="AQ96" s="468"/>
      <c r="AR96" s="468"/>
      <c r="AS96" s="468"/>
      <c r="AT96" s="468"/>
      <c r="AU96" s="468"/>
      <c r="AV96" s="468"/>
      <c r="AW96" s="468"/>
      <c r="AX96" s="468"/>
      <c r="AY96" s="468"/>
      <c r="AZ96" s="468"/>
      <c r="BA96" s="468"/>
      <c r="BB96" s="468"/>
      <c r="BC96" s="468"/>
      <c r="BD96" s="468"/>
      <c r="BE96" s="468"/>
      <c r="BF96" s="468"/>
      <c r="BG96" s="468"/>
      <c r="BH96" s="468"/>
      <c r="BI96" s="468"/>
      <c r="BJ96" s="468"/>
      <c r="BK96" s="468"/>
      <c r="BL96" s="468"/>
      <c r="BM96" s="468"/>
      <c r="BN96" s="468"/>
      <c r="BO96" s="468"/>
      <c r="BP96" s="468"/>
      <c r="BQ96" s="468"/>
      <c r="BR96" s="468"/>
      <c r="BS96" s="468"/>
      <c r="BT96" s="468"/>
      <c r="BU96" s="468"/>
      <c r="BV96" s="468"/>
      <c r="BW96" s="468"/>
      <c r="BX96" s="468"/>
      <c r="BY96" s="468"/>
      <c r="BZ96" s="468"/>
      <c r="CA96" s="468"/>
      <c r="CB96" s="468"/>
      <c r="CC96" s="468"/>
      <c r="CD96" s="468"/>
      <c r="CE96" s="468"/>
      <c r="CF96" s="468"/>
      <c r="CG96" s="468"/>
      <c r="CH96" s="468"/>
      <c r="CI96" s="468"/>
      <c r="CJ96" s="468"/>
      <c r="CK96" s="468"/>
      <c r="CL96" s="468"/>
      <c r="CM96" s="468"/>
      <c r="CN96" s="468"/>
      <c r="CO96" s="468"/>
      <c r="CP96" s="468"/>
      <c r="CQ96" s="468"/>
      <c r="CR96" s="468"/>
      <c r="CS96" s="468"/>
      <c r="CT96" s="468"/>
      <c r="CU96" s="468"/>
      <c r="CV96" s="468"/>
      <c r="CW96" s="468"/>
      <c r="CX96" s="468"/>
      <c r="CY96" s="468"/>
      <c r="CZ96" s="468"/>
      <c r="DA96" s="468"/>
      <c r="DB96" s="468"/>
      <c r="DC96" s="468"/>
      <c r="DD96" s="468"/>
      <c r="DE96" s="468"/>
      <c r="DF96" s="468"/>
      <c r="DG96" s="468"/>
      <c r="DH96" s="468"/>
      <c r="DI96" s="468"/>
      <c r="DJ96" s="468"/>
      <c r="DK96" s="468"/>
      <c r="DL96" s="468"/>
      <c r="DM96" s="468"/>
      <c r="DN96" s="468"/>
      <c r="DO96" s="468"/>
      <c r="DP96" s="468"/>
      <c r="DQ96" s="468"/>
      <c r="DR96" s="468"/>
      <c r="DS96" s="468"/>
      <c r="DT96" s="468"/>
      <c r="DU96" s="468"/>
      <c r="DV96" s="468"/>
      <c r="DW96" s="468"/>
      <c r="DX96" s="468"/>
      <c r="DY96" s="468"/>
      <c r="DZ96" s="468"/>
      <c r="EA96" s="468"/>
      <c r="EB96" s="468"/>
      <c r="EC96" s="468"/>
      <c r="ED96" s="468"/>
      <c r="EE96" s="468"/>
      <c r="EF96" s="468"/>
      <c r="EG96" s="468"/>
      <c r="EH96" s="468"/>
      <c r="EI96" s="468"/>
      <c r="EJ96" s="468"/>
      <c r="EK96" s="468"/>
      <c r="EL96" s="468"/>
      <c r="EM96" s="468"/>
      <c r="EN96" s="468"/>
      <c r="EO96" s="468"/>
      <c r="EP96" s="468"/>
      <c r="EQ96" s="468"/>
      <c r="ER96" s="468"/>
      <c r="ES96" s="468"/>
      <c r="ET96" s="468"/>
      <c r="EU96" s="468"/>
      <c r="EV96" s="468"/>
      <c r="EW96" s="468"/>
      <c r="EX96" s="468"/>
      <c r="EY96" s="468"/>
      <c r="EZ96" s="468"/>
      <c r="FA96" s="468"/>
      <c r="FB96" s="468"/>
      <c r="FC96" s="468"/>
      <c r="FD96" s="468"/>
      <c r="FE96" s="468"/>
      <c r="FF96" s="468"/>
      <c r="FG96" s="468"/>
      <c r="FH96" s="468"/>
      <c r="FI96" s="468"/>
      <c r="FJ96" s="468"/>
      <c r="FK96" s="468"/>
      <c r="FL96" s="468"/>
      <c r="FM96" s="468"/>
      <c r="FN96" s="468"/>
      <c r="FO96" s="468"/>
      <c r="FP96" s="468"/>
      <c r="FQ96" s="468"/>
      <c r="FR96" s="468"/>
      <c r="FS96" s="468"/>
      <c r="FT96" s="468"/>
      <c r="FU96" s="468"/>
      <c r="FV96" s="468"/>
      <c r="FW96" s="468"/>
      <c r="FX96" s="468"/>
      <c r="FY96" s="468"/>
      <c r="FZ96" s="468"/>
      <c r="GA96" s="468"/>
      <c r="GB96" s="468"/>
      <c r="GC96" s="468"/>
      <c r="GD96" s="468"/>
      <c r="GE96" s="468"/>
      <c r="GF96" s="468"/>
      <c r="GG96" s="468"/>
      <c r="GH96" s="468"/>
      <c r="GI96" s="468"/>
      <c r="GJ96" s="468"/>
      <c r="GK96" s="468"/>
      <c r="GL96" s="468"/>
      <c r="GM96" s="468"/>
      <c r="GN96" s="468"/>
      <c r="GO96" s="468"/>
      <c r="GP96" s="468"/>
      <c r="GQ96" s="468"/>
      <c r="GR96" s="468"/>
      <c r="GS96" s="468"/>
      <c r="GT96" s="468"/>
      <c r="GU96" s="468"/>
      <c r="GV96" s="468"/>
      <c r="GW96" s="468"/>
      <c r="GX96" s="468"/>
      <c r="GY96" s="468"/>
      <c r="GZ96" s="468"/>
      <c r="HA96" s="468"/>
      <c r="HB96" s="468"/>
      <c r="HC96" s="468"/>
      <c r="HD96" s="468"/>
      <c r="HE96" s="468"/>
      <c r="HF96" s="468"/>
      <c r="HG96" s="468"/>
      <c r="HH96" s="468"/>
      <c r="HI96" s="468"/>
      <c r="HJ96" s="468"/>
      <c r="HK96" s="468"/>
      <c r="HL96" s="468"/>
      <c r="HM96" s="468"/>
      <c r="HN96" s="468"/>
      <c r="HO96" s="468"/>
      <c r="HP96" s="468"/>
      <c r="HQ96" s="468"/>
      <c r="HR96" s="468"/>
      <c r="HS96" s="468"/>
      <c r="HT96" s="468"/>
      <c r="HU96" s="468"/>
      <c r="HV96" s="468"/>
      <c r="HW96" s="468"/>
      <c r="HX96" s="468"/>
      <c r="HY96" s="468"/>
      <c r="HZ96" s="468"/>
      <c r="IA96" s="468"/>
      <c r="IB96" s="468"/>
      <c r="IC96" s="468"/>
      <c r="ID96" s="468"/>
      <c r="IE96" s="468"/>
      <c r="IF96" s="468"/>
      <c r="IG96" s="468"/>
      <c r="IH96" s="468"/>
      <c r="II96" s="468"/>
      <c r="IJ96" s="468"/>
      <c r="IK96" s="468"/>
      <c r="IL96" s="468"/>
      <c r="IM96" s="468"/>
      <c r="IN96" s="468"/>
      <c r="IO96" s="468"/>
      <c r="IP96" s="468"/>
      <c r="IQ96" s="468"/>
      <c r="IR96" s="468"/>
      <c r="IS96" s="468"/>
      <c r="IT96" s="468"/>
      <c r="IU96" s="468"/>
      <c r="IV96" s="468"/>
    </row>
    <row r="97" spans="1:256">
      <c r="A97" s="385"/>
      <c r="B97" s="385"/>
      <c r="C97" s="385"/>
      <c r="M97" s="385"/>
      <c r="N97" s="735"/>
      <c r="O97" s="735"/>
      <c r="P97" s="468"/>
      <c r="Q97" s="468"/>
      <c r="R97" s="468"/>
      <c r="S97" s="468"/>
      <c r="T97" s="468"/>
      <c r="U97" s="468"/>
      <c r="V97" s="468"/>
      <c r="W97" s="468"/>
      <c r="X97" s="468"/>
      <c r="Y97" s="468"/>
      <c r="Z97" s="468"/>
      <c r="AA97" s="468"/>
      <c r="AB97" s="468"/>
      <c r="AC97" s="468"/>
      <c r="AD97" s="468"/>
      <c r="AE97" s="468"/>
      <c r="AF97" s="468"/>
      <c r="AG97" s="468"/>
      <c r="AH97" s="468"/>
      <c r="AI97" s="468"/>
      <c r="AJ97" s="468"/>
      <c r="AK97" s="468"/>
      <c r="AL97" s="468"/>
      <c r="AM97" s="468"/>
      <c r="AN97" s="468"/>
      <c r="AO97" s="468"/>
      <c r="AP97" s="468"/>
      <c r="AQ97" s="468"/>
      <c r="AR97" s="468"/>
      <c r="AS97" s="468"/>
      <c r="AT97" s="468"/>
      <c r="AU97" s="468"/>
      <c r="AV97" s="468"/>
      <c r="AW97" s="468"/>
      <c r="AX97" s="468"/>
      <c r="AY97" s="468"/>
      <c r="AZ97" s="468"/>
      <c r="BA97" s="468"/>
      <c r="BB97" s="468"/>
      <c r="BC97" s="468"/>
      <c r="BD97" s="468"/>
      <c r="BE97" s="468"/>
      <c r="BF97" s="468"/>
      <c r="BG97" s="468"/>
      <c r="BH97" s="468"/>
      <c r="BI97" s="468"/>
      <c r="BJ97" s="468"/>
      <c r="BK97" s="468"/>
      <c r="BL97" s="468"/>
      <c r="BM97" s="468"/>
      <c r="BN97" s="468"/>
      <c r="BO97" s="468"/>
      <c r="BP97" s="468"/>
      <c r="BQ97" s="468"/>
      <c r="BR97" s="468"/>
      <c r="BS97" s="468"/>
      <c r="BT97" s="468"/>
      <c r="BU97" s="468"/>
      <c r="BV97" s="468"/>
      <c r="BW97" s="468"/>
      <c r="BX97" s="468"/>
      <c r="BY97" s="468"/>
      <c r="BZ97" s="468"/>
      <c r="CA97" s="468"/>
      <c r="CB97" s="468"/>
      <c r="CC97" s="468"/>
      <c r="CD97" s="468"/>
      <c r="CE97" s="468"/>
      <c r="CF97" s="468"/>
      <c r="CG97" s="468"/>
      <c r="CH97" s="468"/>
      <c r="CI97" s="468"/>
      <c r="CJ97" s="468"/>
      <c r="CK97" s="468"/>
      <c r="CL97" s="468"/>
      <c r="CM97" s="468"/>
      <c r="CN97" s="468"/>
      <c r="CO97" s="468"/>
      <c r="CP97" s="468"/>
      <c r="CQ97" s="468"/>
      <c r="CR97" s="468"/>
      <c r="CS97" s="468"/>
      <c r="CT97" s="468"/>
      <c r="CU97" s="468"/>
      <c r="CV97" s="468"/>
      <c r="CW97" s="468"/>
      <c r="CX97" s="468"/>
      <c r="CY97" s="468"/>
      <c r="CZ97" s="468"/>
      <c r="DA97" s="468"/>
      <c r="DB97" s="468"/>
      <c r="DC97" s="468"/>
      <c r="DD97" s="468"/>
      <c r="DE97" s="468"/>
      <c r="DF97" s="468"/>
      <c r="DG97" s="468"/>
      <c r="DH97" s="468"/>
      <c r="DI97" s="468"/>
      <c r="DJ97" s="468"/>
      <c r="DK97" s="468"/>
      <c r="DL97" s="468"/>
      <c r="DM97" s="468"/>
      <c r="DN97" s="468"/>
      <c r="DO97" s="468"/>
      <c r="DP97" s="468"/>
      <c r="DQ97" s="468"/>
      <c r="DR97" s="468"/>
      <c r="DS97" s="468"/>
      <c r="DT97" s="468"/>
      <c r="DU97" s="468"/>
      <c r="DV97" s="468"/>
      <c r="DW97" s="468"/>
      <c r="DX97" s="468"/>
      <c r="DY97" s="468"/>
      <c r="DZ97" s="468"/>
      <c r="EA97" s="468"/>
      <c r="EB97" s="468"/>
      <c r="EC97" s="468"/>
      <c r="ED97" s="468"/>
      <c r="EE97" s="468"/>
      <c r="EF97" s="468"/>
      <c r="EG97" s="468"/>
      <c r="EH97" s="468"/>
      <c r="EI97" s="468"/>
      <c r="EJ97" s="468"/>
      <c r="EK97" s="468"/>
      <c r="EL97" s="468"/>
      <c r="EM97" s="468"/>
      <c r="EN97" s="468"/>
      <c r="EO97" s="468"/>
      <c r="EP97" s="468"/>
      <c r="EQ97" s="468"/>
      <c r="ER97" s="468"/>
      <c r="ES97" s="468"/>
      <c r="ET97" s="468"/>
      <c r="EU97" s="468"/>
      <c r="EV97" s="468"/>
      <c r="EW97" s="468"/>
      <c r="EX97" s="468"/>
      <c r="EY97" s="468"/>
      <c r="EZ97" s="468"/>
      <c r="FA97" s="468"/>
      <c r="FB97" s="468"/>
      <c r="FC97" s="468"/>
      <c r="FD97" s="468"/>
      <c r="FE97" s="468"/>
      <c r="FF97" s="468"/>
      <c r="FG97" s="468"/>
      <c r="FH97" s="468"/>
      <c r="FI97" s="468"/>
      <c r="FJ97" s="468"/>
      <c r="FK97" s="468"/>
      <c r="FL97" s="468"/>
      <c r="FM97" s="468"/>
      <c r="FN97" s="468"/>
      <c r="FO97" s="468"/>
      <c r="FP97" s="468"/>
      <c r="FQ97" s="468"/>
      <c r="FR97" s="468"/>
      <c r="FS97" s="468"/>
      <c r="FT97" s="468"/>
      <c r="FU97" s="468"/>
      <c r="FV97" s="468"/>
      <c r="FW97" s="468"/>
      <c r="FX97" s="468"/>
      <c r="FY97" s="468"/>
      <c r="FZ97" s="468"/>
      <c r="GA97" s="468"/>
      <c r="GB97" s="468"/>
      <c r="GC97" s="468"/>
      <c r="GD97" s="468"/>
      <c r="GE97" s="468"/>
      <c r="GF97" s="468"/>
      <c r="GG97" s="468"/>
      <c r="GH97" s="468"/>
      <c r="GI97" s="468"/>
      <c r="GJ97" s="468"/>
      <c r="GK97" s="468"/>
      <c r="GL97" s="468"/>
      <c r="GM97" s="468"/>
      <c r="GN97" s="468"/>
      <c r="GO97" s="468"/>
      <c r="GP97" s="468"/>
      <c r="GQ97" s="468"/>
      <c r="GR97" s="468"/>
      <c r="GS97" s="468"/>
      <c r="GT97" s="468"/>
      <c r="GU97" s="468"/>
      <c r="GV97" s="468"/>
      <c r="GW97" s="468"/>
      <c r="GX97" s="468"/>
      <c r="GY97" s="468"/>
      <c r="GZ97" s="468"/>
      <c r="HA97" s="468"/>
      <c r="HB97" s="468"/>
      <c r="HC97" s="468"/>
      <c r="HD97" s="468"/>
      <c r="HE97" s="468"/>
      <c r="HF97" s="468"/>
      <c r="HG97" s="468"/>
      <c r="HH97" s="468"/>
      <c r="HI97" s="468"/>
      <c r="HJ97" s="468"/>
      <c r="HK97" s="468"/>
      <c r="HL97" s="468"/>
      <c r="HM97" s="468"/>
      <c r="HN97" s="468"/>
      <c r="HO97" s="468"/>
      <c r="HP97" s="468"/>
      <c r="HQ97" s="468"/>
      <c r="HR97" s="468"/>
      <c r="HS97" s="468"/>
      <c r="HT97" s="468"/>
      <c r="HU97" s="468"/>
      <c r="HV97" s="468"/>
      <c r="HW97" s="468"/>
      <c r="HX97" s="468"/>
      <c r="HY97" s="468"/>
      <c r="HZ97" s="468"/>
      <c r="IA97" s="468"/>
      <c r="IB97" s="468"/>
      <c r="IC97" s="468"/>
      <c r="ID97" s="468"/>
      <c r="IE97" s="468"/>
      <c r="IF97" s="468"/>
      <c r="IG97" s="468"/>
      <c r="IH97" s="468"/>
      <c r="II97" s="468"/>
      <c r="IJ97" s="468"/>
      <c r="IK97" s="468"/>
      <c r="IL97" s="468"/>
      <c r="IM97" s="468"/>
      <c r="IN97" s="468"/>
      <c r="IO97" s="468"/>
      <c r="IP97" s="468"/>
      <c r="IQ97" s="468"/>
      <c r="IR97" s="468"/>
      <c r="IS97" s="468"/>
      <c r="IT97" s="468"/>
      <c r="IU97" s="468"/>
      <c r="IV97" s="468"/>
    </row>
    <row r="98" spans="1:256">
      <c r="A98" s="385"/>
      <c r="B98" s="385"/>
      <c r="C98" s="385"/>
      <c r="M98" s="385"/>
      <c r="N98" s="735"/>
      <c r="O98" s="735"/>
      <c r="P98" s="468"/>
      <c r="Q98" s="468"/>
      <c r="R98" s="468"/>
      <c r="S98" s="468"/>
      <c r="T98" s="468"/>
      <c r="U98" s="468"/>
      <c r="V98" s="468"/>
      <c r="W98" s="468"/>
      <c r="X98" s="468"/>
      <c r="Y98" s="468"/>
      <c r="Z98" s="468"/>
      <c r="AA98" s="468"/>
      <c r="AB98" s="468"/>
      <c r="AC98" s="468"/>
      <c r="AD98" s="468"/>
      <c r="AE98" s="468"/>
      <c r="AF98" s="468"/>
      <c r="AG98" s="468"/>
      <c r="AH98" s="468"/>
      <c r="AI98" s="468"/>
      <c r="AJ98" s="468"/>
      <c r="AK98" s="468"/>
      <c r="AL98" s="468"/>
      <c r="AM98" s="468"/>
      <c r="AN98" s="468"/>
      <c r="AO98" s="468"/>
      <c r="AP98" s="468"/>
      <c r="AQ98" s="468"/>
      <c r="AR98" s="468"/>
      <c r="AS98" s="468"/>
      <c r="AT98" s="468"/>
      <c r="AU98" s="468"/>
      <c r="AV98" s="468"/>
      <c r="AW98" s="468"/>
      <c r="AX98" s="468"/>
      <c r="AY98" s="468"/>
      <c r="AZ98" s="468"/>
      <c r="BA98" s="468"/>
      <c r="BB98" s="468"/>
      <c r="BC98" s="468"/>
      <c r="BD98" s="468"/>
      <c r="BE98" s="468"/>
      <c r="BF98" s="468"/>
      <c r="BG98" s="468"/>
      <c r="BH98" s="468"/>
      <c r="BI98" s="468"/>
      <c r="BJ98" s="468"/>
      <c r="BK98" s="468"/>
      <c r="BL98" s="468"/>
      <c r="BM98" s="468"/>
      <c r="BN98" s="468"/>
      <c r="BO98" s="468"/>
      <c r="BP98" s="468"/>
      <c r="BQ98" s="468"/>
      <c r="BR98" s="468"/>
      <c r="BS98" s="468"/>
      <c r="BT98" s="468"/>
      <c r="BU98" s="468"/>
      <c r="BV98" s="468"/>
      <c r="BW98" s="468"/>
      <c r="BX98" s="468"/>
      <c r="BY98" s="468"/>
      <c r="BZ98" s="468"/>
      <c r="CA98" s="468"/>
      <c r="CB98" s="468"/>
      <c r="CC98" s="468"/>
      <c r="CD98" s="468"/>
      <c r="CE98" s="468"/>
      <c r="CF98" s="468"/>
      <c r="CG98" s="468"/>
      <c r="CH98" s="468"/>
      <c r="CI98" s="468"/>
      <c r="CJ98" s="468"/>
      <c r="CK98" s="468"/>
      <c r="CL98" s="468"/>
      <c r="CM98" s="468"/>
      <c r="CN98" s="468"/>
      <c r="CO98" s="468"/>
      <c r="CP98" s="468"/>
      <c r="CQ98" s="468"/>
      <c r="CR98" s="468"/>
      <c r="CS98" s="468"/>
      <c r="CT98" s="468"/>
      <c r="CU98" s="468"/>
      <c r="CV98" s="468"/>
      <c r="CW98" s="468"/>
      <c r="CX98" s="468"/>
      <c r="CY98" s="468"/>
      <c r="CZ98" s="468"/>
      <c r="DA98" s="468"/>
      <c r="DB98" s="468"/>
      <c r="DC98" s="468"/>
      <c r="DD98" s="468"/>
      <c r="DE98" s="468"/>
      <c r="DF98" s="468"/>
      <c r="DG98" s="468"/>
      <c r="DH98" s="468"/>
      <c r="DI98" s="468"/>
      <c r="DJ98" s="468"/>
      <c r="DK98" s="468"/>
      <c r="DL98" s="468"/>
      <c r="DM98" s="468"/>
      <c r="DN98" s="468"/>
      <c r="DO98" s="468"/>
      <c r="DP98" s="468"/>
      <c r="DQ98" s="468"/>
      <c r="DR98" s="468"/>
      <c r="DS98" s="468"/>
      <c r="DT98" s="468"/>
      <c r="DU98" s="468"/>
      <c r="DV98" s="468"/>
      <c r="DW98" s="468"/>
      <c r="DX98" s="468"/>
      <c r="DY98" s="468"/>
      <c r="DZ98" s="468"/>
      <c r="EA98" s="468"/>
      <c r="EB98" s="468"/>
      <c r="EC98" s="468"/>
      <c r="ED98" s="468"/>
      <c r="EE98" s="468"/>
      <c r="EF98" s="468"/>
      <c r="EG98" s="468"/>
      <c r="EH98" s="468"/>
      <c r="EI98" s="468"/>
      <c r="EJ98" s="468"/>
      <c r="EK98" s="468"/>
      <c r="EL98" s="468"/>
      <c r="EM98" s="468"/>
      <c r="EN98" s="468"/>
      <c r="EO98" s="468"/>
      <c r="EP98" s="468"/>
      <c r="EQ98" s="468"/>
      <c r="ER98" s="468"/>
      <c r="ES98" s="468"/>
      <c r="ET98" s="468"/>
      <c r="EU98" s="468"/>
      <c r="EV98" s="468"/>
      <c r="EW98" s="468"/>
      <c r="EX98" s="468"/>
      <c r="EY98" s="468"/>
      <c r="EZ98" s="468"/>
      <c r="FA98" s="468"/>
      <c r="FB98" s="468"/>
      <c r="FC98" s="468"/>
      <c r="FD98" s="468"/>
      <c r="FE98" s="468"/>
      <c r="FF98" s="468"/>
      <c r="FG98" s="468"/>
      <c r="FH98" s="468"/>
      <c r="FI98" s="468"/>
      <c r="FJ98" s="468"/>
      <c r="FK98" s="468"/>
      <c r="FL98" s="468"/>
      <c r="FM98" s="468"/>
      <c r="FN98" s="468"/>
      <c r="FO98" s="468"/>
      <c r="FP98" s="468"/>
      <c r="FQ98" s="468"/>
      <c r="FR98" s="468"/>
      <c r="FS98" s="468"/>
      <c r="FT98" s="468"/>
      <c r="FU98" s="468"/>
      <c r="FV98" s="468"/>
      <c r="FW98" s="468"/>
      <c r="FX98" s="468"/>
      <c r="FY98" s="468"/>
      <c r="FZ98" s="468"/>
      <c r="GA98" s="468"/>
      <c r="GB98" s="468"/>
      <c r="GC98" s="468"/>
      <c r="GD98" s="468"/>
      <c r="GE98" s="468"/>
      <c r="GF98" s="468"/>
      <c r="GG98" s="468"/>
      <c r="GH98" s="468"/>
      <c r="GI98" s="468"/>
      <c r="GJ98" s="468"/>
      <c r="GK98" s="468"/>
      <c r="GL98" s="468"/>
      <c r="GM98" s="468"/>
      <c r="GN98" s="468"/>
      <c r="GO98" s="468"/>
      <c r="GP98" s="468"/>
      <c r="GQ98" s="468"/>
      <c r="GR98" s="468"/>
      <c r="GS98" s="468"/>
      <c r="GT98" s="468"/>
      <c r="GU98" s="468"/>
      <c r="GV98" s="468"/>
      <c r="GW98" s="468"/>
      <c r="GX98" s="468"/>
      <c r="GY98" s="468"/>
      <c r="GZ98" s="468"/>
      <c r="HA98" s="468"/>
      <c r="HB98" s="468"/>
      <c r="HC98" s="468"/>
      <c r="HD98" s="468"/>
      <c r="HE98" s="468"/>
      <c r="HF98" s="468"/>
      <c r="HG98" s="468"/>
      <c r="HH98" s="468"/>
      <c r="HI98" s="468"/>
      <c r="HJ98" s="468"/>
      <c r="HK98" s="468"/>
      <c r="HL98" s="468"/>
      <c r="HM98" s="468"/>
      <c r="HN98" s="468"/>
      <c r="HO98" s="468"/>
      <c r="HP98" s="468"/>
      <c r="HQ98" s="468"/>
      <c r="HR98" s="468"/>
      <c r="HS98" s="468"/>
      <c r="HT98" s="468"/>
      <c r="HU98" s="468"/>
      <c r="HV98" s="468"/>
      <c r="HW98" s="468"/>
      <c r="HX98" s="468"/>
      <c r="HY98" s="468"/>
      <c r="HZ98" s="468"/>
      <c r="IA98" s="468"/>
      <c r="IB98" s="468"/>
      <c r="IC98" s="468"/>
      <c r="ID98" s="468"/>
      <c r="IE98" s="468"/>
      <c r="IF98" s="468"/>
      <c r="IG98" s="468"/>
      <c r="IH98" s="468"/>
      <c r="II98" s="468"/>
      <c r="IJ98" s="468"/>
      <c r="IK98" s="468"/>
      <c r="IL98" s="468"/>
      <c r="IM98" s="468"/>
      <c r="IN98" s="468"/>
      <c r="IO98" s="468"/>
      <c r="IP98" s="468"/>
      <c r="IQ98" s="468"/>
      <c r="IR98" s="468"/>
      <c r="IS98" s="468"/>
      <c r="IT98" s="468"/>
      <c r="IU98" s="468"/>
      <c r="IV98" s="468"/>
    </row>
    <row r="99" spans="1:256">
      <c r="A99" s="385"/>
      <c r="B99" s="385"/>
      <c r="C99" s="385"/>
      <c r="M99" s="385"/>
      <c r="N99" s="735"/>
      <c r="O99" s="735"/>
      <c r="P99" s="468"/>
      <c r="Q99" s="468"/>
      <c r="R99" s="468"/>
      <c r="S99" s="468"/>
      <c r="T99" s="468"/>
      <c r="U99" s="468"/>
      <c r="V99" s="468"/>
      <c r="W99" s="468"/>
      <c r="X99" s="468"/>
      <c r="Y99" s="468"/>
      <c r="Z99" s="468"/>
      <c r="AA99" s="468"/>
      <c r="AB99" s="468"/>
      <c r="AC99" s="468"/>
      <c r="AD99" s="468"/>
      <c r="AE99" s="468"/>
      <c r="AF99" s="468"/>
      <c r="AG99" s="468"/>
      <c r="AH99" s="468"/>
      <c r="AI99" s="468"/>
      <c r="AJ99" s="468"/>
      <c r="AK99" s="468"/>
      <c r="AL99" s="468"/>
      <c r="AM99" s="468"/>
      <c r="AN99" s="468"/>
      <c r="AO99" s="468"/>
      <c r="AP99" s="468"/>
      <c r="AQ99" s="468"/>
      <c r="AR99" s="468"/>
      <c r="AS99" s="468"/>
      <c r="AT99" s="468"/>
      <c r="AU99" s="468"/>
      <c r="AV99" s="468"/>
      <c r="AW99" s="468"/>
      <c r="AX99" s="468"/>
      <c r="AY99" s="468"/>
      <c r="AZ99" s="468"/>
      <c r="BA99" s="468"/>
      <c r="BB99" s="468"/>
      <c r="BC99" s="468"/>
      <c r="BD99" s="468"/>
      <c r="BE99" s="468"/>
      <c r="BF99" s="468"/>
      <c r="BG99" s="468"/>
      <c r="BH99" s="468"/>
      <c r="BI99" s="468"/>
      <c r="BJ99" s="468"/>
      <c r="BK99" s="468"/>
      <c r="BL99" s="468"/>
      <c r="BM99" s="468"/>
      <c r="BN99" s="468"/>
      <c r="BO99" s="468"/>
      <c r="BP99" s="468"/>
      <c r="BQ99" s="468"/>
      <c r="BR99" s="468"/>
      <c r="BS99" s="468"/>
      <c r="BT99" s="468"/>
      <c r="BU99" s="468"/>
      <c r="BV99" s="468"/>
      <c r="BW99" s="468"/>
      <c r="BX99" s="468"/>
      <c r="BY99" s="468"/>
      <c r="BZ99" s="468"/>
      <c r="CA99" s="468"/>
      <c r="CB99" s="468"/>
      <c r="CC99" s="468"/>
      <c r="CD99" s="468"/>
      <c r="CE99" s="468"/>
      <c r="CF99" s="468"/>
      <c r="CG99" s="468"/>
      <c r="CH99" s="468"/>
      <c r="CI99" s="468"/>
      <c r="CJ99" s="468"/>
      <c r="CK99" s="468"/>
      <c r="CL99" s="468"/>
      <c r="CM99" s="468"/>
      <c r="CN99" s="468"/>
      <c r="CO99" s="468"/>
      <c r="CP99" s="468"/>
      <c r="CQ99" s="468"/>
      <c r="CR99" s="468"/>
      <c r="CS99" s="468"/>
      <c r="CT99" s="468"/>
      <c r="CU99" s="468"/>
      <c r="CV99" s="468"/>
      <c r="CW99" s="468"/>
      <c r="CX99" s="468"/>
      <c r="CY99" s="468"/>
      <c r="CZ99" s="468"/>
      <c r="DA99" s="468"/>
      <c r="DB99" s="468"/>
      <c r="DC99" s="468"/>
      <c r="DD99" s="468"/>
      <c r="DE99" s="468"/>
      <c r="DF99" s="468"/>
      <c r="DG99" s="468"/>
      <c r="DH99" s="468"/>
      <c r="DI99" s="468"/>
      <c r="DJ99" s="468"/>
      <c r="DK99" s="468"/>
      <c r="DL99" s="468"/>
      <c r="DM99" s="468"/>
      <c r="DN99" s="468"/>
      <c r="DO99" s="468"/>
      <c r="DP99" s="468"/>
      <c r="DQ99" s="468"/>
      <c r="DR99" s="468"/>
      <c r="DS99" s="468"/>
      <c r="DT99" s="468"/>
      <c r="DU99" s="468"/>
      <c r="DV99" s="468"/>
      <c r="DW99" s="468"/>
      <c r="DX99" s="468"/>
      <c r="DY99" s="468"/>
      <c r="DZ99" s="468"/>
      <c r="EA99" s="468"/>
      <c r="EB99" s="468"/>
      <c r="EC99" s="468"/>
      <c r="ED99" s="468"/>
      <c r="EE99" s="468"/>
      <c r="EF99" s="468"/>
      <c r="EG99" s="468"/>
      <c r="EH99" s="468"/>
      <c r="EI99" s="468"/>
      <c r="EJ99" s="468"/>
      <c r="EK99" s="468"/>
      <c r="EL99" s="468"/>
      <c r="EM99" s="468"/>
      <c r="EN99" s="468"/>
      <c r="EO99" s="468"/>
      <c r="EP99" s="468"/>
      <c r="EQ99" s="468"/>
      <c r="ER99" s="468"/>
      <c r="ES99" s="468"/>
      <c r="ET99" s="468"/>
      <c r="EU99" s="468"/>
      <c r="EV99" s="468"/>
      <c r="EW99" s="468"/>
      <c r="EX99" s="468"/>
      <c r="EY99" s="468"/>
      <c r="EZ99" s="468"/>
      <c r="FA99" s="468"/>
      <c r="FB99" s="468"/>
      <c r="FC99" s="468"/>
      <c r="FD99" s="468"/>
      <c r="FE99" s="468"/>
      <c r="FF99" s="468"/>
      <c r="FG99" s="468"/>
      <c r="FH99" s="468"/>
      <c r="FI99" s="468"/>
      <c r="FJ99" s="468"/>
      <c r="FK99" s="468"/>
      <c r="FL99" s="468"/>
      <c r="FM99" s="468"/>
      <c r="FN99" s="468"/>
      <c r="FO99" s="468"/>
      <c r="FP99" s="468"/>
      <c r="FQ99" s="468"/>
      <c r="FR99" s="468"/>
      <c r="FS99" s="468"/>
      <c r="FT99" s="468"/>
      <c r="FU99" s="468"/>
      <c r="FV99" s="468"/>
      <c r="FW99" s="468"/>
      <c r="FX99" s="468"/>
      <c r="FY99" s="468"/>
      <c r="FZ99" s="468"/>
      <c r="GA99" s="468"/>
      <c r="GB99" s="468"/>
      <c r="GC99" s="468"/>
      <c r="GD99" s="468"/>
      <c r="GE99" s="468"/>
      <c r="GF99" s="468"/>
      <c r="GG99" s="468"/>
      <c r="GH99" s="468"/>
      <c r="GI99" s="468"/>
      <c r="GJ99" s="468"/>
      <c r="GK99" s="468"/>
      <c r="GL99" s="468"/>
      <c r="GM99" s="468"/>
      <c r="GN99" s="468"/>
      <c r="GO99" s="468"/>
      <c r="GP99" s="468"/>
      <c r="GQ99" s="468"/>
      <c r="GR99" s="468"/>
      <c r="GS99" s="468"/>
      <c r="GT99" s="468"/>
      <c r="GU99" s="468"/>
      <c r="GV99" s="468"/>
      <c r="GW99" s="468"/>
      <c r="GX99" s="468"/>
      <c r="GY99" s="468"/>
      <c r="GZ99" s="468"/>
      <c r="HA99" s="468"/>
      <c r="HB99" s="468"/>
      <c r="HC99" s="468"/>
      <c r="HD99" s="468"/>
      <c r="HE99" s="468"/>
      <c r="HF99" s="468"/>
      <c r="HG99" s="468"/>
      <c r="HH99" s="468"/>
      <c r="HI99" s="468"/>
      <c r="HJ99" s="468"/>
      <c r="HK99" s="468"/>
      <c r="HL99" s="468"/>
      <c r="HM99" s="468"/>
      <c r="HN99" s="468"/>
      <c r="HO99" s="468"/>
      <c r="HP99" s="468"/>
      <c r="HQ99" s="468"/>
      <c r="HR99" s="468"/>
      <c r="HS99" s="468"/>
      <c r="HT99" s="468"/>
      <c r="HU99" s="468"/>
      <c r="HV99" s="468"/>
      <c r="HW99" s="468"/>
      <c r="HX99" s="468"/>
      <c r="HY99" s="468"/>
      <c r="HZ99" s="468"/>
      <c r="IA99" s="468"/>
      <c r="IB99" s="468"/>
      <c r="IC99" s="468"/>
      <c r="ID99" s="468"/>
      <c r="IE99" s="468"/>
      <c r="IF99" s="468"/>
      <c r="IG99" s="468"/>
      <c r="IH99" s="468"/>
      <c r="II99" s="468"/>
      <c r="IJ99" s="468"/>
      <c r="IK99" s="468"/>
      <c r="IL99" s="468"/>
      <c r="IM99" s="468"/>
      <c r="IN99" s="468"/>
      <c r="IO99" s="468"/>
      <c r="IP99" s="468"/>
      <c r="IQ99" s="468"/>
      <c r="IR99" s="468"/>
      <c r="IS99" s="468"/>
      <c r="IT99" s="468"/>
      <c r="IU99" s="468"/>
      <c r="IV99" s="468"/>
    </row>
    <row r="100" spans="1:256">
      <c r="A100" s="385"/>
      <c r="B100" s="385"/>
      <c r="C100" s="385"/>
      <c r="M100" s="385"/>
      <c r="N100" s="735"/>
      <c r="O100" s="735"/>
      <c r="P100" s="468"/>
      <c r="Q100" s="468"/>
      <c r="R100" s="468"/>
      <c r="S100" s="468"/>
      <c r="T100" s="468"/>
      <c r="U100" s="468"/>
      <c r="V100" s="468"/>
      <c r="W100" s="468"/>
      <c r="X100" s="468"/>
      <c r="Y100" s="468"/>
      <c r="Z100" s="468"/>
      <c r="AA100" s="468"/>
      <c r="AB100" s="468"/>
      <c r="AC100" s="468"/>
      <c r="AD100" s="468"/>
      <c r="AE100" s="468"/>
      <c r="AF100" s="468"/>
      <c r="AG100" s="468"/>
      <c r="AH100" s="468"/>
      <c r="AI100" s="468"/>
      <c r="AJ100" s="468"/>
      <c r="AK100" s="468"/>
      <c r="AL100" s="468"/>
      <c r="AM100" s="468"/>
      <c r="AN100" s="468"/>
      <c r="AO100" s="468"/>
      <c r="AP100" s="468"/>
      <c r="AQ100" s="468"/>
      <c r="AR100" s="468"/>
      <c r="AS100" s="468"/>
      <c r="AT100" s="468"/>
      <c r="AU100" s="468"/>
      <c r="AV100" s="468"/>
      <c r="AW100" s="468"/>
      <c r="AX100" s="468"/>
      <c r="AY100" s="468"/>
      <c r="AZ100" s="468"/>
      <c r="BA100" s="468"/>
      <c r="BB100" s="468"/>
      <c r="BC100" s="468"/>
      <c r="BD100" s="468"/>
      <c r="BE100" s="468"/>
      <c r="BF100" s="468"/>
      <c r="BG100" s="468"/>
      <c r="BH100" s="468"/>
      <c r="BI100" s="468"/>
      <c r="BJ100" s="468"/>
      <c r="BK100" s="468"/>
      <c r="BL100" s="468"/>
      <c r="BM100" s="468"/>
      <c r="BN100" s="468"/>
      <c r="BO100" s="468"/>
      <c r="BP100" s="468"/>
      <c r="BQ100" s="468"/>
      <c r="BR100" s="468"/>
      <c r="BS100" s="468"/>
      <c r="BT100" s="468"/>
      <c r="BU100" s="468"/>
      <c r="BV100" s="468"/>
      <c r="BW100" s="468"/>
      <c r="BX100" s="468"/>
      <c r="BY100" s="468"/>
      <c r="BZ100" s="468"/>
      <c r="CA100" s="468"/>
      <c r="CB100" s="468"/>
      <c r="CC100" s="468"/>
      <c r="CD100" s="468"/>
      <c r="CE100" s="468"/>
      <c r="CF100" s="468"/>
      <c r="CG100" s="468"/>
      <c r="CH100" s="468"/>
      <c r="CI100" s="468"/>
      <c r="CJ100" s="468"/>
      <c r="CK100" s="468"/>
      <c r="CL100" s="468"/>
      <c r="CM100" s="468"/>
      <c r="CN100" s="468"/>
      <c r="CO100" s="468"/>
      <c r="CP100" s="468"/>
      <c r="CQ100" s="468"/>
      <c r="CR100" s="468"/>
      <c r="CS100" s="468"/>
      <c r="CT100" s="468"/>
      <c r="CU100" s="468"/>
      <c r="CV100" s="468"/>
      <c r="CW100" s="468"/>
      <c r="CX100" s="468"/>
      <c r="CY100" s="468"/>
      <c r="CZ100" s="468"/>
      <c r="DA100" s="468"/>
      <c r="DB100" s="468"/>
      <c r="DC100" s="468"/>
      <c r="DD100" s="468"/>
      <c r="DE100" s="468"/>
      <c r="DF100" s="468"/>
      <c r="DG100" s="468"/>
      <c r="DH100" s="468"/>
      <c r="DI100" s="468"/>
      <c r="DJ100" s="468"/>
      <c r="DK100" s="468"/>
      <c r="DL100" s="468"/>
      <c r="DM100" s="468"/>
      <c r="DN100" s="468"/>
      <c r="DO100" s="468"/>
      <c r="DP100" s="468"/>
      <c r="DQ100" s="468"/>
      <c r="DR100" s="468"/>
      <c r="DS100" s="468"/>
      <c r="DT100" s="468"/>
      <c r="DU100" s="468"/>
      <c r="DV100" s="468"/>
      <c r="DW100" s="468"/>
      <c r="DX100" s="468"/>
      <c r="DY100" s="468"/>
      <c r="DZ100" s="468"/>
      <c r="EA100" s="468"/>
      <c r="EB100" s="468"/>
      <c r="EC100" s="468"/>
      <c r="ED100" s="468"/>
      <c r="EE100" s="468"/>
      <c r="EF100" s="468"/>
      <c r="EG100" s="468"/>
      <c r="EH100" s="468"/>
      <c r="EI100" s="468"/>
      <c r="EJ100" s="468"/>
      <c r="EK100" s="468"/>
      <c r="EL100" s="468"/>
      <c r="EM100" s="468"/>
      <c r="EN100" s="468"/>
      <c r="EO100" s="468"/>
      <c r="EP100" s="468"/>
      <c r="EQ100" s="468"/>
      <c r="ER100" s="468"/>
      <c r="ES100" s="468"/>
      <c r="ET100" s="468"/>
      <c r="EU100" s="468"/>
      <c r="EV100" s="468"/>
      <c r="EW100" s="468"/>
      <c r="EX100" s="468"/>
      <c r="EY100" s="468"/>
      <c r="EZ100" s="468"/>
      <c r="FA100" s="468"/>
      <c r="FB100" s="468"/>
      <c r="FC100" s="468"/>
      <c r="FD100" s="468"/>
      <c r="FE100" s="468"/>
      <c r="FF100" s="468"/>
      <c r="FG100" s="468"/>
      <c r="FH100" s="468"/>
      <c r="FI100" s="468"/>
      <c r="FJ100" s="468"/>
      <c r="FK100" s="468"/>
      <c r="FL100" s="468"/>
      <c r="FM100" s="468"/>
      <c r="FN100" s="468"/>
      <c r="FO100" s="468"/>
      <c r="FP100" s="468"/>
      <c r="FQ100" s="468"/>
      <c r="FR100" s="468"/>
      <c r="FS100" s="468"/>
      <c r="FT100" s="468"/>
      <c r="FU100" s="468"/>
      <c r="FV100" s="468"/>
      <c r="FW100" s="468"/>
      <c r="FX100" s="468"/>
      <c r="FY100" s="468"/>
      <c r="FZ100" s="468"/>
      <c r="GA100" s="468"/>
      <c r="GB100" s="468"/>
      <c r="GC100" s="468"/>
      <c r="GD100" s="468"/>
      <c r="GE100" s="468"/>
      <c r="GF100" s="468"/>
      <c r="GG100" s="468"/>
      <c r="GH100" s="468"/>
      <c r="GI100" s="468"/>
      <c r="GJ100" s="468"/>
      <c r="GK100" s="468"/>
      <c r="GL100" s="468"/>
      <c r="GM100" s="468"/>
      <c r="GN100" s="468"/>
      <c r="GO100" s="468"/>
      <c r="GP100" s="468"/>
      <c r="GQ100" s="468"/>
      <c r="GR100" s="468"/>
      <c r="GS100" s="468"/>
      <c r="GT100" s="468"/>
      <c r="GU100" s="468"/>
      <c r="GV100" s="468"/>
      <c r="GW100" s="468"/>
      <c r="GX100" s="468"/>
      <c r="GY100" s="468"/>
      <c r="GZ100" s="468"/>
      <c r="HA100" s="468"/>
      <c r="HB100" s="468"/>
      <c r="HC100" s="468"/>
      <c r="HD100" s="468"/>
      <c r="HE100" s="468"/>
      <c r="HF100" s="468"/>
      <c r="HG100" s="468"/>
      <c r="HH100" s="468"/>
      <c r="HI100" s="468"/>
      <c r="HJ100" s="468"/>
      <c r="HK100" s="468"/>
      <c r="HL100" s="468"/>
      <c r="HM100" s="468"/>
      <c r="HN100" s="468"/>
      <c r="HO100" s="468"/>
      <c r="HP100" s="468"/>
      <c r="HQ100" s="468"/>
      <c r="HR100" s="468"/>
      <c r="HS100" s="468"/>
      <c r="HT100" s="468"/>
      <c r="HU100" s="468"/>
      <c r="HV100" s="468"/>
      <c r="HW100" s="468"/>
      <c r="HX100" s="468"/>
      <c r="HY100" s="468"/>
      <c r="HZ100" s="468"/>
      <c r="IA100" s="468"/>
      <c r="IB100" s="468"/>
      <c r="IC100" s="468"/>
      <c r="ID100" s="468"/>
      <c r="IE100" s="468"/>
      <c r="IF100" s="468"/>
      <c r="IG100" s="468"/>
      <c r="IH100" s="468"/>
      <c r="II100" s="468"/>
      <c r="IJ100" s="468"/>
      <c r="IK100" s="468"/>
      <c r="IL100" s="468"/>
      <c r="IM100" s="468"/>
      <c r="IN100" s="468"/>
      <c r="IO100" s="468"/>
      <c r="IP100" s="468"/>
      <c r="IQ100" s="468"/>
      <c r="IR100" s="468"/>
      <c r="IS100" s="468"/>
      <c r="IT100" s="468"/>
      <c r="IU100" s="468"/>
      <c r="IV100" s="468"/>
    </row>
    <row r="101" spans="1:256">
      <c r="A101" s="385"/>
      <c r="B101" s="385"/>
      <c r="C101" s="385"/>
      <c r="M101" s="385"/>
      <c r="N101" s="735"/>
      <c r="O101" s="735"/>
      <c r="P101" s="468"/>
      <c r="Q101" s="468"/>
      <c r="R101" s="468"/>
      <c r="S101" s="468"/>
      <c r="T101" s="468"/>
      <c r="U101" s="468"/>
      <c r="V101" s="468"/>
      <c r="W101" s="468"/>
      <c r="X101" s="468"/>
      <c r="Y101" s="468"/>
      <c r="Z101" s="468"/>
      <c r="AA101" s="468"/>
      <c r="AB101" s="468"/>
      <c r="AC101" s="468"/>
      <c r="AD101" s="468"/>
      <c r="AE101" s="468"/>
      <c r="AF101" s="468"/>
      <c r="AG101" s="468"/>
      <c r="AH101" s="468"/>
      <c r="AI101" s="468"/>
      <c r="AJ101" s="468"/>
      <c r="AK101" s="468"/>
      <c r="AL101" s="468"/>
      <c r="AM101" s="468"/>
      <c r="AN101" s="468"/>
      <c r="AO101" s="468"/>
      <c r="AP101" s="468"/>
      <c r="AQ101" s="468"/>
      <c r="AR101" s="468"/>
      <c r="AS101" s="468"/>
      <c r="AT101" s="468"/>
      <c r="AU101" s="468"/>
      <c r="AV101" s="468"/>
      <c r="AW101" s="468"/>
      <c r="AX101" s="468"/>
      <c r="AY101" s="468"/>
      <c r="AZ101" s="468"/>
      <c r="BA101" s="468"/>
      <c r="BB101" s="468"/>
      <c r="BC101" s="468"/>
      <c r="BD101" s="468"/>
      <c r="BE101" s="468"/>
      <c r="BF101" s="468"/>
      <c r="BG101" s="468"/>
      <c r="BH101" s="468"/>
      <c r="BI101" s="468"/>
      <c r="BJ101" s="468"/>
      <c r="BK101" s="468"/>
      <c r="BL101" s="468"/>
      <c r="BM101" s="468"/>
      <c r="BN101" s="468"/>
      <c r="BO101" s="468"/>
      <c r="BP101" s="468"/>
      <c r="BQ101" s="468"/>
      <c r="BR101" s="468"/>
      <c r="BS101" s="468"/>
      <c r="BT101" s="468"/>
      <c r="BU101" s="468"/>
      <c r="BV101" s="468"/>
      <c r="BW101" s="468"/>
      <c r="BX101" s="468"/>
      <c r="BY101" s="468"/>
      <c r="BZ101" s="468"/>
      <c r="CA101" s="468"/>
      <c r="CB101" s="468"/>
      <c r="CC101" s="468"/>
      <c r="CD101" s="468"/>
      <c r="CE101" s="468"/>
      <c r="CF101" s="468"/>
      <c r="CG101" s="468"/>
      <c r="CH101" s="468"/>
      <c r="CI101" s="468"/>
      <c r="CJ101" s="468"/>
      <c r="CK101" s="468"/>
      <c r="CL101" s="468"/>
      <c r="CM101" s="468"/>
      <c r="CN101" s="468"/>
      <c r="CO101" s="468"/>
      <c r="CP101" s="468"/>
      <c r="CQ101" s="468"/>
      <c r="CR101" s="468"/>
      <c r="CS101" s="468"/>
      <c r="CT101" s="468"/>
      <c r="CU101" s="468"/>
      <c r="CV101" s="468"/>
      <c r="CW101" s="468"/>
      <c r="CX101" s="468"/>
      <c r="CY101" s="468"/>
      <c r="CZ101" s="468"/>
      <c r="DA101" s="468"/>
      <c r="DB101" s="468"/>
      <c r="DC101" s="468"/>
      <c r="DD101" s="468"/>
      <c r="DE101" s="468"/>
      <c r="DF101" s="468"/>
      <c r="DG101" s="468"/>
      <c r="DH101" s="468"/>
      <c r="DI101" s="468"/>
      <c r="DJ101" s="468"/>
      <c r="DK101" s="468"/>
      <c r="DL101" s="468"/>
      <c r="DM101" s="468"/>
      <c r="DN101" s="468"/>
      <c r="DO101" s="468"/>
      <c r="DP101" s="468"/>
      <c r="DQ101" s="468"/>
      <c r="DR101" s="468"/>
      <c r="DS101" s="468"/>
      <c r="DT101" s="468"/>
      <c r="DU101" s="468"/>
      <c r="DV101" s="468"/>
      <c r="DW101" s="468"/>
      <c r="DX101" s="468"/>
      <c r="DY101" s="468"/>
      <c r="DZ101" s="468"/>
      <c r="EA101" s="468"/>
      <c r="EB101" s="468"/>
      <c r="EC101" s="468"/>
      <c r="ED101" s="468"/>
      <c r="EE101" s="468"/>
      <c r="EF101" s="468"/>
      <c r="EG101" s="468"/>
      <c r="EH101" s="468"/>
      <c r="EI101" s="468"/>
      <c r="EJ101" s="468"/>
      <c r="EK101" s="468"/>
      <c r="EL101" s="468"/>
      <c r="EM101" s="468"/>
      <c r="EN101" s="468"/>
      <c r="EO101" s="468"/>
      <c r="EP101" s="468"/>
      <c r="EQ101" s="468"/>
      <c r="ER101" s="468"/>
      <c r="ES101" s="468"/>
      <c r="ET101" s="468"/>
      <c r="EU101" s="468"/>
      <c r="EV101" s="468"/>
      <c r="EW101" s="468"/>
      <c r="EX101" s="468"/>
      <c r="EY101" s="468"/>
      <c r="EZ101" s="468"/>
      <c r="FA101" s="468"/>
      <c r="FB101" s="468"/>
      <c r="FC101" s="468"/>
      <c r="FD101" s="468"/>
      <c r="FE101" s="468"/>
      <c r="FF101" s="468"/>
      <c r="FG101" s="468"/>
      <c r="FH101" s="468"/>
      <c r="FI101" s="468"/>
      <c r="FJ101" s="468"/>
      <c r="FK101" s="468"/>
      <c r="FL101" s="468"/>
      <c r="FM101" s="468"/>
      <c r="FN101" s="468"/>
      <c r="FO101" s="468"/>
      <c r="FP101" s="468"/>
      <c r="FQ101" s="468"/>
      <c r="FR101" s="468"/>
      <c r="FS101" s="468"/>
      <c r="FT101" s="468"/>
      <c r="FU101" s="468"/>
      <c r="FV101" s="468"/>
      <c r="FW101" s="468"/>
      <c r="FX101" s="468"/>
      <c r="FY101" s="468"/>
      <c r="FZ101" s="468"/>
      <c r="GA101" s="468"/>
      <c r="GB101" s="468"/>
      <c r="GC101" s="468"/>
      <c r="GD101" s="468"/>
      <c r="GE101" s="468"/>
      <c r="GF101" s="468"/>
      <c r="GG101" s="468"/>
      <c r="GH101" s="468"/>
      <c r="GI101" s="468"/>
      <c r="GJ101" s="468"/>
      <c r="GK101" s="468"/>
      <c r="GL101" s="468"/>
      <c r="GM101" s="468"/>
      <c r="GN101" s="468"/>
      <c r="GO101" s="468"/>
      <c r="GP101" s="468"/>
      <c r="GQ101" s="468"/>
      <c r="GR101" s="468"/>
      <c r="GS101" s="468"/>
      <c r="GT101" s="468"/>
      <c r="GU101" s="468"/>
      <c r="GV101" s="468"/>
      <c r="GW101" s="468"/>
      <c r="GX101" s="468"/>
      <c r="GY101" s="468"/>
      <c r="GZ101" s="468"/>
      <c r="HA101" s="468"/>
      <c r="HB101" s="468"/>
      <c r="HC101" s="468"/>
      <c r="HD101" s="468"/>
      <c r="HE101" s="468"/>
      <c r="HF101" s="468"/>
      <c r="HG101" s="468"/>
      <c r="HH101" s="468"/>
      <c r="HI101" s="468"/>
      <c r="HJ101" s="468"/>
      <c r="HK101" s="468"/>
      <c r="HL101" s="468"/>
      <c r="HM101" s="468"/>
      <c r="HN101" s="468"/>
      <c r="HO101" s="468"/>
      <c r="HP101" s="468"/>
      <c r="HQ101" s="468"/>
      <c r="HR101" s="468"/>
      <c r="HS101" s="468"/>
      <c r="HT101" s="468"/>
      <c r="HU101" s="468"/>
      <c r="HV101" s="468"/>
      <c r="HW101" s="468"/>
      <c r="HX101" s="468"/>
      <c r="HY101" s="468"/>
      <c r="HZ101" s="468"/>
      <c r="IA101" s="468"/>
      <c r="IB101" s="468"/>
      <c r="IC101" s="468"/>
      <c r="ID101" s="468"/>
      <c r="IE101" s="468"/>
      <c r="IF101" s="468"/>
      <c r="IG101" s="468"/>
      <c r="IH101" s="468"/>
      <c r="II101" s="468"/>
      <c r="IJ101" s="468"/>
      <c r="IK101" s="468"/>
      <c r="IL101" s="468"/>
      <c r="IM101" s="468"/>
      <c r="IN101" s="468"/>
      <c r="IO101" s="468"/>
      <c r="IP101" s="468"/>
      <c r="IQ101" s="468"/>
      <c r="IR101" s="468"/>
      <c r="IS101" s="468"/>
      <c r="IT101" s="468"/>
      <c r="IU101" s="468"/>
      <c r="IV101" s="468"/>
    </row>
    <row r="102" spans="1:256">
      <c r="A102" s="385"/>
      <c r="B102" s="385"/>
      <c r="C102" s="385"/>
      <c r="M102" s="385"/>
      <c r="N102" s="735"/>
      <c r="O102" s="735"/>
      <c r="P102" s="468"/>
      <c r="Q102" s="468"/>
      <c r="R102" s="468"/>
      <c r="S102" s="468"/>
      <c r="T102" s="468"/>
      <c r="U102" s="468"/>
      <c r="V102" s="468"/>
      <c r="W102" s="468"/>
      <c r="X102" s="468"/>
      <c r="Y102" s="468"/>
      <c r="Z102" s="468"/>
      <c r="AA102" s="468"/>
      <c r="AB102" s="468"/>
      <c r="AC102" s="468"/>
      <c r="AD102" s="468"/>
      <c r="AE102" s="468"/>
      <c r="AF102" s="468"/>
      <c r="AG102" s="468"/>
      <c r="AH102" s="468"/>
      <c r="AI102" s="468"/>
      <c r="AJ102" s="468"/>
      <c r="AK102" s="468"/>
      <c r="AL102" s="468"/>
      <c r="AM102" s="468"/>
      <c r="AN102" s="468"/>
      <c r="AO102" s="468"/>
      <c r="AP102" s="468"/>
      <c r="AQ102" s="468"/>
      <c r="AR102" s="468"/>
      <c r="AS102" s="468"/>
      <c r="AT102" s="468"/>
      <c r="AU102" s="468"/>
      <c r="AV102" s="468"/>
      <c r="AW102" s="468"/>
      <c r="AX102" s="468"/>
      <c r="AY102" s="468"/>
      <c r="AZ102" s="468"/>
      <c r="BA102" s="468"/>
      <c r="BB102" s="468"/>
      <c r="BC102" s="468"/>
      <c r="BD102" s="468"/>
      <c r="BE102" s="468"/>
      <c r="BF102" s="468"/>
      <c r="BG102" s="468"/>
      <c r="BH102" s="468"/>
      <c r="BI102" s="468"/>
      <c r="BJ102" s="468"/>
      <c r="BK102" s="468"/>
      <c r="BL102" s="468"/>
      <c r="BM102" s="468"/>
      <c r="BN102" s="468"/>
      <c r="BO102" s="468"/>
      <c r="BP102" s="468"/>
      <c r="BQ102" s="468"/>
      <c r="BR102" s="468"/>
      <c r="BS102" s="468"/>
      <c r="BT102" s="468"/>
      <c r="BU102" s="468"/>
      <c r="BV102" s="468"/>
      <c r="BW102" s="468"/>
      <c r="BX102" s="468"/>
      <c r="BY102" s="468"/>
      <c r="BZ102" s="468"/>
      <c r="CA102" s="468"/>
      <c r="CB102" s="468"/>
      <c r="CC102" s="468"/>
      <c r="CD102" s="468"/>
      <c r="CE102" s="468"/>
      <c r="CF102" s="468"/>
      <c r="CG102" s="468"/>
      <c r="CH102" s="468"/>
      <c r="CI102" s="468"/>
      <c r="CJ102" s="468"/>
      <c r="CK102" s="468"/>
      <c r="CL102" s="468"/>
      <c r="CM102" s="468"/>
      <c r="CN102" s="468"/>
      <c r="CO102" s="468"/>
      <c r="CP102" s="468"/>
      <c r="CQ102" s="468"/>
      <c r="CR102" s="468"/>
      <c r="CS102" s="468"/>
      <c r="CT102" s="468"/>
      <c r="CU102" s="468"/>
      <c r="CV102" s="468"/>
      <c r="CW102" s="468"/>
      <c r="CX102" s="468"/>
      <c r="CY102" s="468"/>
      <c r="CZ102" s="468"/>
      <c r="DA102" s="468"/>
      <c r="DB102" s="468"/>
      <c r="DC102" s="468"/>
      <c r="DD102" s="468"/>
      <c r="DE102" s="468"/>
      <c r="DF102" s="468"/>
      <c r="DG102" s="468"/>
      <c r="DH102" s="468"/>
      <c r="DI102" s="468"/>
      <c r="DJ102" s="468"/>
      <c r="DK102" s="468"/>
      <c r="DL102" s="468"/>
      <c r="DM102" s="468"/>
      <c r="DN102" s="468"/>
      <c r="DO102" s="468"/>
      <c r="DP102" s="468"/>
      <c r="DQ102" s="468"/>
      <c r="DR102" s="468"/>
      <c r="DS102" s="468"/>
      <c r="DT102" s="468"/>
      <c r="DU102" s="468"/>
      <c r="DV102" s="468"/>
      <c r="DW102" s="468"/>
      <c r="DX102" s="468"/>
      <c r="DY102" s="468"/>
      <c r="DZ102" s="468"/>
      <c r="EA102" s="468"/>
      <c r="EB102" s="468"/>
      <c r="EC102" s="468"/>
      <c r="ED102" s="468"/>
      <c r="EE102" s="468"/>
      <c r="EF102" s="468"/>
      <c r="EG102" s="468"/>
      <c r="EH102" s="468"/>
      <c r="EI102" s="468"/>
      <c r="EJ102" s="468"/>
      <c r="EK102" s="468"/>
      <c r="EL102" s="468"/>
      <c r="EM102" s="468"/>
      <c r="EN102" s="468"/>
      <c r="EO102" s="468"/>
      <c r="EP102" s="468"/>
      <c r="EQ102" s="468"/>
      <c r="ER102" s="468"/>
      <c r="ES102" s="468"/>
      <c r="ET102" s="468"/>
      <c r="EU102" s="468"/>
      <c r="EV102" s="468"/>
      <c r="EW102" s="468"/>
      <c r="EX102" s="468"/>
      <c r="EY102" s="468"/>
      <c r="EZ102" s="468"/>
      <c r="FA102" s="468"/>
      <c r="FB102" s="468"/>
      <c r="FC102" s="468"/>
      <c r="FD102" s="468"/>
      <c r="FE102" s="468"/>
      <c r="FF102" s="468"/>
      <c r="FG102" s="468"/>
      <c r="FH102" s="468"/>
      <c r="FI102" s="468"/>
      <c r="FJ102" s="468"/>
      <c r="FK102" s="468"/>
      <c r="FL102" s="468"/>
      <c r="FM102" s="468"/>
      <c r="FN102" s="468"/>
      <c r="FO102" s="468"/>
      <c r="FP102" s="468"/>
      <c r="FQ102" s="468"/>
      <c r="FR102" s="468"/>
      <c r="FS102" s="468"/>
      <c r="FT102" s="468"/>
      <c r="FU102" s="468"/>
      <c r="FV102" s="468"/>
      <c r="FW102" s="468"/>
      <c r="FX102" s="468"/>
      <c r="FY102" s="468"/>
      <c r="FZ102" s="468"/>
      <c r="GA102" s="468"/>
      <c r="GB102" s="468"/>
      <c r="GC102" s="468"/>
      <c r="GD102" s="468"/>
      <c r="GE102" s="468"/>
      <c r="GF102" s="468"/>
      <c r="GG102" s="468"/>
      <c r="GH102" s="468"/>
      <c r="GI102" s="468"/>
      <c r="GJ102" s="468"/>
      <c r="GK102" s="468"/>
      <c r="GL102" s="468"/>
      <c r="GM102" s="468"/>
      <c r="GN102" s="468"/>
      <c r="GO102" s="468"/>
      <c r="GP102" s="468"/>
      <c r="GQ102" s="468"/>
      <c r="GR102" s="468"/>
      <c r="GS102" s="468"/>
      <c r="GT102" s="468"/>
      <c r="GU102" s="468"/>
      <c r="GV102" s="468"/>
      <c r="GW102" s="468"/>
      <c r="GX102" s="468"/>
      <c r="GY102" s="468"/>
      <c r="GZ102" s="468"/>
      <c r="HA102" s="468"/>
      <c r="HB102" s="468"/>
      <c r="HC102" s="468"/>
      <c r="HD102" s="468"/>
      <c r="HE102" s="468"/>
      <c r="HF102" s="468"/>
      <c r="HG102" s="468"/>
      <c r="HH102" s="468"/>
      <c r="HI102" s="468"/>
      <c r="HJ102" s="468"/>
      <c r="HK102" s="468"/>
      <c r="HL102" s="468"/>
      <c r="HM102" s="468"/>
      <c r="HN102" s="468"/>
      <c r="HO102" s="468"/>
      <c r="HP102" s="468"/>
      <c r="HQ102" s="468"/>
      <c r="HR102" s="468"/>
      <c r="HS102" s="468"/>
      <c r="HT102" s="468"/>
      <c r="HU102" s="468"/>
      <c r="HV102" s="468"/>
      <c r="HW102" s="468"/>
      <c r="HX102" s="468"/>
      <c r="HY102" s="468"/>
      <c r="HZ102" s="468"/>
      <c r="IA102" s="468"/>
      <c r="IB102" s="468"/>
      <c r="IC102" s="468"/>
      <c r="ID102" s="468"/>
      <c r="IE102" s="468"/>
      <c r="IF102" s="468"/>
      <c r="IG102" s="468"/>
      <c r="IH102" s="468"/>
      <c r="II102" s="468"/>
      <c r="IJ102" s="468"/>
      <c r="IK102" s="468"/>
      <c r="IL102" s="468"/>
      <c r="IM102" s="468"/>
      <c r="IN102" s="468"/>
      <c r="IO102" s="468"/>
      <c r="IP102" s="468"/>
      <c r="IQ102" s="468"/>
      <c r="IR102" s="468"/>
      <c r="IS102" s="468"/>
      <c r="IT102" s="468"/>
      <c r="IU102" s="468"/>
      <c r="IV102" s="468"/>
    </row>
    <row r="103" spans="1:256">
      <c r="A103" s="385"/>
      <c r="B103" s="385"/>
      <c r="C103" s="385"/>
      <c r="M103" s="385"/>
      <c r="N103" s="735"/>
      <c r="O103" s="735"/>
      <c r="P103" s="468"/>
      <c r="Q103" s="468"/>
      <c r="R103" s="468"/>
      <c r="S103" s="468"/>
      <c r="T103" s="468"/>
      <c r="U103" s="468"/>
      <c r="V103" s="468"/>
      <c r="W103" s="468"/>
      <c r="X103" s="468"/>
      <c r="Y103" s="468"/>
      <c r="Z103" s="468"/>
      <c r="AA103" s="468"/>
      <c r="AB103" s="468"/>
      <c r="AC103" s="468"/>
      <c r="AD103" s="468"/>
      <c r="AE103" s="468"/>
      <c r="AF103" s="468"/>
      <c r="AG103" s="468"/>
      <c r="AH103" s="468"/>
      <c r="AI103" s="468"/>
      <c r="AJ103" s="468"/>
      <c r="AK103" s="468"/>
      <c r="AL103" s="468"/>
      <c r="AM103" s="468"/>
      <c r="AN103" s="468"/>
      <c r="AO103" s="468"/>
      <c r="AP103" s="468"/>
      <c r="AQ103" s="468"/>
      <c r="AR103" s="468"/>
      <c r="AS103" s="468"/>
      <c r="AT103" s="468"/>
      <c r="AU103" s="468"/>
      <c r="AV103" s="468"/>
      <c r="AW103" s="468"/>
      <c r="AX103" s="468"/>
      <c r="AY103" s="468"/>
      <c r="AZ103" s="468"/>
      <c r="BA103" s="468"/>
      <c r="BB103" s="468"/>
      <c r="BC103" s="468"/>
      <c r="BD103" s="468"/>
      <c r="BE103" s="468"/>
      <c r="BF103" s="468"/>
      <c r="BG103" s="468"/>
      <c r="BH103" s="468"/>
      <c r="BI103" s="468"/>
      <c r="BJ103" s="468"/>
      <c r="BK103" s="468"/>
      <c r="BL103" s="468"/>
      <c r="BM103" s="468"/>
      <c r="BN103" s="468"/>
      <c r="BO103" s="468"/>
      <c r="BP103" s="468"/>
      <c r="BQ103" s="468"/>
      <c r="BR103" s="468"/>
      <c r="BS103" s="468"/>
      <c r="BT103" s="468"/>
      <c r="BU103" s="468"/>
      <c r="BV103" s="468"/>
      <c r="BW103" s="468"/>
      <c r="BX103" s="468"/>
      <c r="BY103" s="468"/>
      <c r="BZ103" s="468"/>
      <c r="CA103" s="468"/>
      <c r="CB103" s="468"/>
      <c r="CC103" s="468"/>
      <c r="CD103" s="468"/>
      <c r="CE103" s="468"/>
      <c r="CF103" s="468"/>
      <c r="CG103" s="468"/>
      <c r="CH103" s="468"/>
      <c r="CI103" s="468"/>
      <c r="CJ103" s="468"/>
      <c r="CK103" s="468"/>
      <c r="CL103" s="468"/>
      <c r="CM103" s="468"/>
      <c r="CN103" s="468"/>
      <c r="CO103" s="468"/>
      <c r="CP103" s="468"/>
      <c r="CQ103" s="468"/>
      <c r="CR103" s="468"/>
      <c r="CS103" s="468"/>
      <c r="CT103" s="468"/>
      <c r="CU103" s="468"/>
      <c r="CV103" s="468"/>
      <c r="CW103" s="468"/>
      <c r="CX103" s="468"/>
      <c r="CY103" s="468"/>
      <c r="CZ103" s="468"/>
      <c r="DA103" s="468"/>
      <c r="DB103" s="468"/>
      <c r="DC103" s="468"/>
      <c r="DD103" s="468"/>
      <c r="DE103" s="468"/>
      <c r="DF103" s="468"/>
      <c r="DG103" s="468"/>
      <c r="DH103" s="468"/>
      <c r="DI103" s="468"/>
      <c r="DJ103" s="468"/>
      <c r="DK103" s="468"/>
      <c r="DL103" s="468"/>
      <c r="DM103" s="468"/>
      <c r="DN103" s="468"/>
      <c r="DO103" s="468"/>
      <c r="DP103" s="468"/>
      <c r="DQ103" s="468"/>
      <c r="DR103" s="468"/>
      <c r="DS103" s="468"/>
      <c r="DT103" s="468"/>
      <c r="DU103" s="468"/>
      <c r="DV103" s="468"/>
      <c r="DW103" s="468"/>
      <c r="DX103" s="468"/>
      <c r="DY103" s="468"/>
      <c r="DZ103" s="468"/>
      <c r="EA103" s="468"/>
      <c r="EB103" s="468"/>
      <c r="EC103" s="468"/>
      <c r="ED103" s="468"/>
      <c r="EE103" s="468"/>
      <c r="EF103" s="468"/>
      <c r="EG103" s="468"/>
      <c r="EH103" s="468"/>
      <c r="EI103" s="468"/>
      <c r="EJ103" s="468"/>
      <c r="EK103" s="468"/>
      <c r="EL103" s="468"/>
      <c r="EM103" s="468"/>
      <c r="EN103" s="468"/>
      <c r="EO103" s="468"/>
      <c r="EP103" s="468"/>
      <c r="EQ103" s="468"/>
      <c r="ER103" s="468"/>
      <c r="ES103" s="468"/>
      <c r="ET103" s="468"/>
      <c r="EU103" s="468"/>
      <c r="EV103" s="468"/>
      <c r="EW103" s="468"/>
      <c r="EX103" s="468"/>
      <c r="EY103" s="468"/>
      <c r="EZ103" s="468"/>
      <c r="FA103" s="468"/>
      <c r="FB103" s="468"/>
      <c r="FC103" s="468"/>
      <c r="FD103" s="468"/>
      <c r="FE103" s="468"/>
      <c r="FF103" s="468"/>
      <c r="FG103" s="468"/>
      <c r="FH103" s="468"/>
      <c r="FI103" s="468"/>
      <c r="FJ103" s="468"/>
      <c r="FK103" s="468"/>
      <c r="FL103" s="468"/>
      <c r="FM103" s="468"/>
      <c r="FN103" s="468"/>
      <c r="FO103" s="468"/>
      <c r="FP103" s="468"/>
      <c r="FQ103" s="468"/>
      <c r="FR103" s="468"/>
      <c r="FS103" s="468"/>
      <c r="FT103" s="468"/>
      <c r="FU103" s="468"/>
      <c r="FV103" s="468"/>
      <c r="FW103" s="468"/>
      <c r="FX103" s="468"/>
      <c r="FY103" s="468"/>
      <c r="FZ103" s="468"/>
      <c r="GA103" s="468"/>
      <c r="GB103" s="468"/>
      <c r="GC103" s="468"/>
      <c r="GD103" s="468"/>
      <c r="GE103" s="468"/>
      <c r="GF103" s="468"/>
      <c r="GG103" s="468"/>
      <c r="GH103" s="468"/>
      <c r="GI103" s="468"/>
      <c r="GJ103" s="468"/>
      <c r="GK103" s="468"/>
      <c r="GL103" s="468"/>
      <c r="GM103" s="468"/>
      <c r="GN103" s="468"/>
      <c r="GO103" s="468"/>
      <c r="GP103" s="468"/>
      <c r="GQ103" s="468"/>
      <c r="GR103" s="468"/>
      <c r="GS103" s="468"/>
      <c r="GT103" s="468"/>
      <c r="GU103" s="468"/>
      <c r="GV103" s="468"/>
      <c r="GW103" s="468"/>
      <c r="GX103" s="468"/>
      <c r="GY103" s="468"/>
      <c r="GZ103" s="468"/>
      <c r="HA103" s="468"/>
      <c r="HB103" s="468"/>
      <c r="HC103" s="468"/>
      <c r="HD103" s="468"/>
      <c r="HE103" s="468"/>
      <c r="HF103" s="468"/>
      <c r="HG103" s="468"/>
      <c r="HH103" s="468"/>
      <c r="HI103" s="468"/>
      <c r="HJ103" s="468"/>
      <c r="HK103" s="468"/>
      <c r="HL103" s="468"/>
      <c r="HM103" s="468"/>
      <c r="HN103" s="468"/>
      <c r="HO103" s="468"/>
      <c r="HP103" s="468"/>
      <c r="HQ103" s="468"/>
      <c r="HR103" s="468"/>
      <c r="HS103" s="468"/>
      <c r="HT103" s="468"/>
      <c r="HU103" s="468"/>
      <c r="HV103" s="468"/>
      <c r="HW103" s="468"/>
      <c r="HX103" s="468"/>
      <c r="HY103" s="468"/>
      <c r="HZ103" s="468"/>
      <c r="IA103" s="468"/>
      <c r="IB103" s="468"/>
      <c r="IC103" s="468"/>
      <c r="ID103" s="468"/>
      <c r="IE103" s="468"/>
      <c r="IF103" s="468"/>
      <c r="IG103" s="468"/>
      <c r="IH103" s="468"/>
      <c r="II103" s="468"/>
      <c r="IJ103" s="468"/>
      <c r="IK103" s="468"/>
      <c r="IL103" s="468"/>
      <c r="IM103" s="468"/>
      <c r="IN103" s="468"/>
      <c r="IO103" s="468"/>
      <c r="IP103" s="468"/>
      <c r="IQ103" s="468"/>
      <c r="IR103" s="468"/>
      <c r="IS103" s="468"/>
      <c r="IT103" s="468"/>
      <c r="IU103" s="468"/>
      <c r="IV103" s="468"/>
    </row>
    <row r="104" spans="1:256">
      <c r="A104" s="385"/>
      <c r="B104" s="385"/>
      <c r="C104" s="385"/>
      <c r="M104" s="385"/>
      <c r="N104" s="735"/>
      <c r="O104" s="735"/>
      <c r="P104" s="468"/>
      <c r="Q104" s="468"/>
      <c r="R104" s="468"/>
      <c r="S104" s="468"/>
      <c r="T104" s="468"/>
      <c r="U104" s="468"/>
      <c r="V104" s="468"/>
      <c r="W104" s="468"/>
      <c r="X104" s="468"/>
      <c r="Y104" s="468"/>
      <c r="Z104" s="468"/>
      <c r="AA104" s="468"/>
      <c r="AB104" s="468"/>
      <c r="AC104" s="468"/>
      <c r="AD104" s="468"/>
      <c r="AE104" s="468"/>
      <c r="AF104" s="468"/>
      <c r="AG104" s="468"/>
      <c r="AH104" s="468"/>
      <c r="AI104" s="468"/>
      <c r="AJ104" s="468"/>
      <c r="AK104" s="468"/>
      <c r="AL104" s="468"/>
      <c r="AM104" s="468"/>
      <c r="AN104" s="468"/>
      <c r="AO104" s="468"/>
      <c r="AP104" s="468"/>
      <c r="AQ104" s="468"/>
      <c r="AR104" s="468"/>
      <c r="AS104" s="468"/>
      <c r="AT104" s="468"/>
      <c r="AU104" s="468"/>
      <c r="AV104" s="468"/>
      <c r="AW104" s="468"/>
      <c r="AX104" s="468"/>
      <c r="AY104" s="468"/>
      <c r="AZ104" s="468"/>
      <c r="BA104" s="468"/>
      <c r="BB104" s="468"/>
      <c r="BC104" s="468"/>
      <c r="BD104" s="468"/>
      <c r="BE104" s="468"/>
      <c r="BF104" s="468"/>
      <c r="BG104" s="468"/>
      <c r="BH104" s="468"/>
      <c r="BI104" s="468"/>
      <c r="BJ104" s="468"/>
      <c r="BK104" s="468"/>
      <c r="BL104" s="468"/>
      <c r="BM104" s="468"/>
      <c r="BN104" s="468"/>
      <c r="BO104" s="468"/>
      <c r="BP104" s="468"/>
      <c r="BQ104" s="468"/>
      <c r="BR104" s="468"/>
      <c r="BS104" s="468"/>
      <c r="BT104" s="468"/>
      <c r="BU104" s="468"/>
      <c r="BV104" s="468"/>
      <c r="BW104" s="468"/>
      <c r="BX104" s="468"/>
      <c r="BY104" s="468"/>
      <c r="BZ104" s="468"/>
      <c r="CA104" s="468"/>
      <c r="CB104" s="468"/>
      <c r="CC104" s="468"/>
      <c r="CD104" s="468"/>
      <c r="CE104" s="468"/>
      <c r="CF104" s="468"/>
      <c r="CG104" s="468"/>
      <c r="CH104" s="468"/>
      <c r="CI104" s="468"/>
      <c r="CJ104" s="468"/>
      <c r="CK104" s="468"/>
      <c r="CL104" s="468"/>
      <c r="CM104" s="468"/>
      <c r="CN104" s="468"/>
      <c r="CO104" s="468"/>
      <c r="CP104" s="468"/>
      <c r="CQ104" s="468"/>
      <c r="CR104" s="468"/>
      <c r="CS104" s="468"/>
      <c r="CT104" s="468"/>
      <c r="CU104" s="468"/>
      <c r="CV104" s="468"/>
      <c r="CW104" s="468"/>
      <c r="CX104" s="468"/>
      <c r="CY104" s="468"/>
      <c r="CZ104" s="468"/>
      <c r="DA104" s="468"/>
      <c r="DB104" s="468"/>
      <c r="DC104" s="468"/>
      <c r="DD104" s="468"/>
      <c r="DE104" s="468"/>
      <c r="DF104" s="468"/>
      <c r="DG104" s="468"/>
      <c r="DH104" s="468"/>
      <c r="DI104" s="468"/>
      <c r="DJ104" s="468"/>
      <c r="DK104" s="468"/>
      <c r="DL104" s="468"/>
      <c r="DM104" s="468"/>
      <c r="DN104" s="468"/>
      <c r="DO104" s="468"/>
      <c r="DP104" s="468"/>
      <c r="DQ104" s="468"/>
      <c r="DR104" s="468"/>
      <c r="DS104" s="468"/>
      <c r="DT104" s="468"/>
      <c r="DU104" s="468"/>
      <c r="DV104" s="468"/>
      <c r="DW104" s="468"/>
      <c r="DX104" s="468"/>
      <c r="DY104" s="468"/>
      <c r="DZ104" s="468"/>
      <c r="EA104" s="468"/>
      <c r="EB104" s="468"/>
      <c r="EC104" s="468"/>
      <c r="ED104" s="468"/>
      <c r="EE104" s="468"/>
      <c r="EF104" s="468"/>
      <c r="EG104" s="468"/>
      <c r="EH104" s="468"/>
      <c r="EI104" s="468"/>
      <c r="EJ104" s="468"/>
      <c r="EK104" s="468"/>
      <c r="EL104" s="468"/>
      <c r="EM104" s="468"/>
      <c r="EN104" s="468"/>
      <c r="EO104" s="468"/>
      <c r="EP104" s="468"/>
      <c r="EQ104" s="468"/>
      <c r="ER104" s="468"/>
      <c r="ES104" s="468"/>
      <c r="ET104" s="468"/>
      <c r="EU104" s="468"/>
      <c r="EV104" s="468"/>
      <c r="EW104" s="468"/>
      <c r="EX104" s="468"/>
      <c r="EY104" s="468"/>
      <c r="EZ104" s="468"/>
      <c r="FA104" s="468"/>
      <c r="FB104" s="468"/>
      <c r="FC104" s="468"/>
      <c r="FD104" s="468"/>
      <c r="FE104" s="468"/>
      <c r="FF104" s="468"/>
      <c r="FG104" s="468"/>
      <c r="FH104" s="468"/>
      <c r="FI104" s="468"/>
      <c r="FJ104" s="468"/>
      <c r="FK104" s="468"/>
      <c r="FL104" s="468"/>
      <c r="FM104" s="468"/>
      <c r="FN104" s="468"/>
      <c r="FO104" s="468"/>
      <c r="FP104" s="468"/>
      <c r="FQ104" s="468"/>
      <c r="FR104" s="468"/>
      <c r="FS104" s="468"/>
      <c r="FT104" s="468"/>
      <c r="FU104" s="468"/>
      <c r="FV104" s="468"/>
      <c r="FW104" s="468"/>
      <c r="FX104" s="468"/>
      <c r="FY104" s="468"/>
      <c r="FZ104" s="468"/>
      <c r="GA104" s="468"/>
      <c r="GB104" s="468"/>
      <c r="GC104" s="468"/>
      <c r="GD104" s="468"/>
      <c r="GE104" s="468"/>
      <c r="GF104" s="468"/>
      <c r="GG104" s="468"/>
      <c r="GH104" s="468"/>
      <c r="GI104" s="468"/>
      <c r="GJ104" s="468"/>
      <c r="GK104" s="468"/>
      <c r="GL104" s="468"/>
      <c r="GM104" s="468"/>
      <c r="GN104" s="468"/>
      <c r="GO104" s="468"/>
      <c r="GP104" s="468"/>
      <c r="GQ104" s="468"/>
      <c r="GR104" s="468"/>
      <c r="GS104" s="468"/>
      <c r="GT104" s="468"/>
      <c r="GU104" s="468"/>
      <c r="GV104" s="468"/>
      <c r="GW104" s="468"/>
      <c r="GX104" s="468"/>
      <c r="GY104" s="468"/>
      <c r="GZ104" s="468"/>
      <c r="HA104" s="468"/>
      <c r="HB104" s="468"/>
      <c r="HC104" s="468"/>
      <c r="HD104" s="468"/>
      <c r="HE104" s="468"/>
      <c r="HF104" s="468"/>
      <c r="HG104" s="468"/>
      <c r="HH104" s="468"/>
      <c r="HI104" s="468"/>
      <c r="HJ104" s="468"/>
      <c r="HK104" s="468"/>
      <c r="HL104" s="468"/>
      <c r="HM104" s="468"/>
      <c r="HN104" s="468"/>
      <c r="HO104" s="468"/>
      <c r="HP104" s="468"/>
      <c r="HQ104" s="468"/>
      <c r="HR104" s="468"/>
      <c r="HS104" s="468"/>
      <c r="HT104" s="468"/>
      <c r="HU104" s="468"/>
      <c r="HV104" s="468"/>
      <c r="HW104" s="468"/>
      <c r="HX104" s="468"/>
      <c r="HY104" s="468"/>
      <c r="HZ104" s="468"/>
      <c r="IA104" s="468"/>
      <c r="IB104" s="468"/>
      <c r="IC104" s="468"/>
      <c r="ID104" s="468"/>
      <c r="IE104" s="468"/>
      <c r="IF104" s="468"/>
      <c r="IG104" s="468"/>
      <c r="IH104" s="468"/>
      <c r="II104" s="468"/>
      <c r="IJ104" s="468"/>
      <c r="IK104" s="468"/>
      <c r="IL104" s="468"/>
      <c r="IM104" s="468"/>
      <c r="IN104" s="468"/>
      <c r="IO104" s="468"/>
      <c r="IP104" s="468"/>
      <c r="IQ104" s="468"/>
      <c r="IR104" s="468"/>
      <c r="IS104" s="468"/>
      <c r="IT104" s="468"/>
      <c r="IU104" s="468"/>
      <c r="IV104" s="468"/>
    </row>
    <row r="105" spans="1:256">
      <c r="A105" s="385"/>
      <c r="B105" s="385"/>
      <c r="C105" s="385"/>
      <c r="M105" s="385"/>
      <c r="N105" s="735"/>
      <c r="O105" s="735"/>
      <c r="P105" s="468"/>
      <c r="Q105" s="468"/>
      <c r="R105" s="468"/>
      <c r="S105" s="468"/>
      <c r="T105" s="468"/>
      <c r="U105" s="468"/>
      <c r="V105" s="468"/>
      <c r="W105" s="468"/>
      <c r="X105" s="468"/>
      <c r="Y105" s="468"/>
      <c r="Z105" s="468"/>
      <c r="AA105" s="468"/>
      <c r="AB105" s="468"/>
      <c r="AC105" s="468"/>
      <c r="AD105" s="468"/>
      <c r="AE105" s="468"/>
      <c r="AF105" s="468"/>
      <c r="AG105" s="468"/>
      <c r="AH105" s="468"/>
      <c r="AI105" s="468"/>
      <c r="AJ105" s="468"/>
      <c r="AK105" s="468"/>
      <c r="AL105" s="468"/>
      <c r="AM105" s="468"/>
      <c r="AN105" s="468"/>
      <c r="AO105" s="468"/>
      <c r="AP105" s="468"/>
      <c r="AQ105" s="468"/>
      <c r="AR105" s="468"/>
      <c r="AS105" s="468"/>
      <c r="AT105" s="468"/>
      <c r="AU105" s="468"/>
      <c r="AV105" s="468"/>
      <c r="AW105" s="468"/>
      <c r="AX105" s="468"/>
      <c r="AY105" s="468"/>
      <c r="AZ105" s="468"/>
      <c r="BA105" s="468"/>
      <c r="BB105" s="468"/>
      <c r="BC105" s="468"/>
      <c r="BD105" s="468"/>
      <c r="BE105" s="468"/>
      <c r="BF105" s="468"/>
      <c r="BG105" s="468"/>
      <c r="BH105" s="468"/>
      <c r="BI105" s="468"/>
      <c r="BJ105" s="468"/>
      <c r="BK105" s="468"/>
      <c r="BL105" s="468"/>
      <c r="BM105" s="468"/>
      <c r="BN105" s="468"/>
      <c r="BO105" s="468"/>
      <c r="BP105" s="468"/>
      <c r="BQ105" s="468"/>
      <c r="BR105" s="468"/>
      <c r="BS105" s="468"/>
      <c r="BT105" s="468"/>
      <c r="BU105" s="468"/>
      <c r="BV105" s="468"/>
      <c r="BW105" s="468"/>
      <c r="BX105" s="468"/>
      <c r="BY105" s="468"/>
      <c r="BZ105" s="468"/>
      <c r="CA105" s="468"/>
      <c r="CB105" s="468"/>
      <c r="CC105" s="468"/>
      <c r="CD105" s="468"/>
      <c r="CE105" s="468"/>
      <c r="CF105" s="468"/>
      <c r="CG105" s="468"/>
      <c r="CH105" s="468"/>
      <c r="CI105" s="468"/>
      <c r="CJ105" s="468"/>
      <c r="CK105" s="468"/>
      <c r="CL105" s="468"/>
      <c r="CM105" s="468"/>
      <c r="CN105" s="468"/>
      <c r="CO105" s="468"/>
      <c r="CP105" s="468"/>
      <c r="CQ105" s="468"/>
      <c r="CR105" s="468"/>
      <c r="CS105" s="468"/>
      <c r="CT105" s="468"/>
      <c r="CU105" s="468"/>
      <c r="CV105" s="468"/>
      <c r="CW105" s="468"/>
      <c r="CX105" s="468"/>
      <c r="CY105" s="468"/>
      <c r="CZ105" s="468"/>
      <c r="DA105" s="468"/>
      <c r="DB105" s="468"/>
      <c r="DC105" s="468"/>
      <c r="DD105" s="468"/>
      <c r="DE105" s="468"/>
      <c r="DF105" s="468"/>
      <c r="DG105" s="468"/>
      <c r="DH105" s="468"/>
      <c r="DI105" s="468"/>
      <c r="DJ105" s="468"/>
      <c r="DK105" s="468"/>
      <c r="DL105" s="468"/>
      <c r="DM105" s="468"/>
      <c r="DN105" s="468"/>
      <c r="DO105" s="468"/>
      <c r="DP105" s="468"/>
      <c r="DQ105" s="468"/>
      <c r="DR105" s="468"/>
      <c r="DS105" s="468"/>
      <c r="DT105" s="468"/>
      <c r="DU105" s="468"/>
      <c r="DV105" s="468"/>
      <c r="DW105" s="468"/>
      <c r="DX105" s="468"/>
      <c r="DY105" s="468"/>
      <c r="DZ105" s="468"/>
      <c r="EA105" s="468"/>
      <c r="EB105" s="468"/>
      <c r="EC105" s="468"/>
      <c r="ED105" s="468"/>
      <c r="EE105" s="468"/>
      <c r="EF105" s="468"/>
      <c r="EG105" s="468"/>
      <c r="EH105" s="468"/>
      <c r="EI105" s="468"/>
      <c r="EJ105" s="468"/>
      <c r="EK105" s="468"/>
      <c r="EL105" s="468"/>
      <c r="EM105" s="468"/>
      <c r="EN105" s="468"/>
      <c r="EO105" s="468"/>
      <c r="EP105" s="468"/>
      <c r="EQ105" s="468"/>
      <c r="ER105" s="468"/>
      <c r="ES105" s="468"/>
      <c r="ET105" s="468"/>
      <c r="EU105" s="468"/>
      <c r="EV105" s="468"/>
      <c r="EW105" s="468"/>
      <c r="EX105" s="468"/>
      <c r="EY105" s="468"/>
      <c r="EZ105" s="468"/>
      <c r="FA105" s="468"/>
      <c r="FB105" s="468"/>
      <c r="FC105" s="468"/>
      <c r="FD105" s="468"/>
      <c r="FE105" s="468"/>
      <c r="FF105" s="468"/>
      <c r="FG105" s="468"/>
      <c r="FH105" s="468"/>
      <c r="FI105" s="468"/>
      <c r="FJ105" s="468"/>
      <c r="FK105" s="468"/>
      <c r="FL105" s="468"/>
      <c r="FM105" s="468"/>
      <c r="FN105" s="468"/>
      <c r="FO105" s="468"/>
      <c r="FP105" s="468"/>
      <c r="FQ105" s="468"/>
      <c r="FR105" s="468"/>
      <c r="FS105" s="468"/>
      <c r="FT105" s="468"/>
      <c r="FU105" s="468"/>
      <c r="FV105" s="468"/>
      <c r="FW105" s="468"/>
      <c r="FX105" s="468"/>
      <c r="FY105" s="468"/>
      <c r="FZ105" s="468"/>
      <c r="GA105" s="468"/>
      <c r="GB105" s="468"/>
      <c r="GC105" s="468"/>
      <c r="GD105" s="468"/>
      <c r="GE105" s="468"/>
      <c r="GF105" s="468"/>
      <c r="GG105" s="468"/>
      <c r="GH105" s="468"/>
      <c r="GI105" s="468"/>
      <c r="GJ105" s="468"/>
      <c r="GK105" s="468"/>
      <c r="GL105" s="468"/>
      <c r="GM105" s="468"/>
      <c r="GN105" s="468"/>
      <c r="GO105" s="468"/>
      <c r="GP105" s="468"/>
      <c r="GQ105" s="468"/>
      <c r="GR105" s="468"/>
      <c r="GS105" s="468"/>
      <c r="GT105" s="468"/>
      <c r="GU105" s="468"/>
      <c r="GV105" s="468"/>
      <c r="GW105" s="468"/>
      <c r="GX105" s="468"/>
      <c r="GY105" s="468"/>
      <c r="GZ105" s="468"/>
      <c r="HA105" s="468"/>
      <c r="HB105" s="468"/>
      <c r="HC105" s="468"/>
      <c r="HD105" s="468"/>
      <c r="HE105" s="468"/>
      <c r="HF105" s="468"/>
      <c r="HG105" s="468"/>
      <c r="HH105" s="468"/>
      <c r="HI105" s="468"/>
      <c r="HJ105" s="468"/>
      <c r="HK105" s="468"/>
      <c r="HL105" s="468"/>
      <c r="HM105" s="468"/>
      <c r="HN105" s="468"/>
      <c r="HO105" s="468"/>
      <c r="HP105" s="468"/>
      <c r="HQ105" s="468"/>
      <c r="HR105" s="468"/>
      <c r="HS105" s="468"/>
      <c r="HT105" s="468"/>
      <c r="HU105" s="468"/>
      <c r="HV105" s="468"/>
      <c r="HW105" s="468"/>
      <c r="HX105" s="468"/>
      <c r="HY105" s="468"/>
      <c r="HZ105" s="468"/>
      <c r="IA105" s="468"/>
      <c r="IB105" s="468"/>
      <c r="IC105" s="468"/>
      <c r="ID105" s="468"/>
      <c r="IE105" s="468"/>
      <c r="IF105" s="468"/>
      <c r="IG105" s="468"/>
      <c r="IH105" s="468"/>
      <c r="II105" s="468"/>
      <c r="IJ105" s="468"/>
      <c r="IK105" s="468"/>
      <c r="IL105" s="468"/>
      <c r="IM105" s="468"/>
      <c r="IN105" s="468"/>
      <c r="IO105" s="468"/>
      <c r="IP105" s="468"/>
      <c r="IQ105" s="468"/>
      <c r="IR105" s="468"/>
      <c r="IS105" s="468"/>
      <c r="IT105" s="468"/>
      <c r="IU105" s="468"/>
      <c r="IV105" s="468"/>
    </row>
    <row r="106" spans="1:256">
      <c r="A106" s="385"/>
      <c r="B106" s="385"/>
      <c r="C106" s="385"/>
      <c r="M106" s="385"/>
      <c r="N106" s="735"/>
      <c r="O106" s="735"/>
      <c r="P106" s="468"/>
      <c r="Q106" s="468"/>
      <c r="R106" s="468"/>
      <c r="S106" s="468"/>
      <c r="T106" s="468"/>
      <c r="U106" s="468"/>
      <c r="V106" s="468"/>
      <c r="W106" s="468"/>
      <c r="X106" s="468"/>
      <c r="Y106" s="468"/>
      <c r="Z106" s="468"/>
      <c r="AA106" s="468"/>
      <c r="AB106" s="468"/>
      <c r="AC106" s="468"/>
      <c r="AD106" s="468"/>
      <c r="AE106" s="468"/>
      <c r="AF106" s="468"/>
      <c r="AG106" s="468"/>
      <c r="AH106" s="468"/>
      <c r="AI106" s="468"/>
      <c r="AJ106" s="468"/>
      <c r="AK106" s="468"/>
      <c r="AL106" s="468"/>
      <c r="AM106" s="468"/>
      <c r="AN106" s="468"/>
      <c r="AO106" s="468"/>
      <c r="AP106" s="468"/>
      <c r="AQ106" s="468"/>
      <c r="AR106" s="468"/>
      <c r="AS106" s="468"/>
      <c r="AT106" s="468"/>
      <c r="AU106" s="468"/>
      <c r="AV106" s="468"/>
      <c r="AW106" s="468"/>
      <c r="AX106" s="468"/>
      <c r="AY106" s="468"/>
      <c r="AZ106" s="468"/>
      <c r="BA106" s="468"/>
      <c r="BB106" s="468"/>
      <c r="BC106" s="468"/>
      <c r="BD106" s="468"/>
      <c r="BE106" s="468"/>
      <c r="BF106" s="468"/>
      <c r="BG106" s="468"/>
      <c r="BH106" s="468"/>
      <c r="BI106" s="468"/>
      <c r="BJ106" s="468"/>
      <c r="BK106" s="468"/>
      <c r="BL106" s="468"/>
      <c r="BM106" s="468"/>
      <c r="BN106" s="468"/>
      <c r="BO106" s="468"/>
      <c r="BP106" s="468"/>
      <c r="BQ106" s="468"/>
      <c r="BR106" s="468"/>
      <c r="BS106" s="468"/>
      <c r="BT106" s="468"/>
      <c r="BU106" s="468"/>
      <c r="BV106" s="468"/>
      <c r="BW106" s="468"/>
      <c r="BX106" s="468"/>
      <c r="BY106" s="468"/>
      <c r="BZ106" s="468"/>
      <c r="CA106" s="468"/>
      <c r="CB106" s="468"/>
      <c r="CC106" s="468"/>
      <c r="CD106" s="468"/>
      <c r="CE106" s="468"/>
      <c r="CF106" s="468"/>
      <c r="CG106" s="468"/>
      <c r="CH106" s="468"/>
      <c r="CI106" s="468"/>
      <c r="CJ106" s="468"/>
      <c r="CK106" s="468"/>
      <c r="CL106" s="468"/>
      <c r="CM106" s="468"/>
      <c r="CN106" s="468"/>
      <c r="CO106" s="468"/>
      <c r="CP106" s="468"/>
      <c r="CQ106" s="468"/>
      <c r="CR106" s="468"/>
      <c r="CS106" s="468"/>
      <c r="CT106" s="468"/>
      <c r="CU106" s="468"/>
      <c r="CV106" s="468"/>
      <c r="CW106" s="468"/>
      <c r="CX106" s="468"/>
      <c r="CY106" s="468"/>
      <c r="CZ106" s="468"/>
      <c r="DA106" s="468"/>
      <c r="DB106" s="468"/>
      <c r="DC106" s="468"/>
      <c r="DD106" s="468"/>
      <c r="DE106" s="468"/>
      <c r="DF106" s="468"/>
      <c r="DG106" s="468"/>
      <c r="DH106" s="468"/>
      <c r="DI106" s="468"/>
      <c r="DJ106" s="468"/>
      <c r="DK106" s="468"/>
      <c r="DL106" s="468"/>
      <c r="DM106" s="468"/>
      <c r="DN106" s="468"/>
      <c r="DO106" s="468"/>
      <c r="DP106" s="468"/>
      <c r="DQ106" s="468"/>
      <c r="DR106" s="468"/>
      <c r="DS106" s="468"/>
      <c r="DT106" s="468"/>
      <c r="DU106" s="468"/>
      <c r="DV106" s="468"/>
      <c r="DW106" s="468"/>
      <c r="DX106" s="468"/>
      <c r="DY106" s="468"/>
      <c r="DZ106" s="468"/>
      <c r="EA106" s="468"/>
      <c r="EB106" s="468"/>
      <c r="EC106" s="468"/>
      <c r="ED106" s="468"/>
      <c r="EE106" s="468"/>
      <c r="EF106" s="468"/>
      <c r="EG106" s="468"/>
      <c r="EH106" s="468"/>
      <c r="EI106" s="468"/>
      <c r="EJ106" s="468"/>
      <c r="EK106" s="468"/>
      <c r="EL106" s="468"/>
      <c r="EM106" s="468"/>
      <c r="EN106" s="468"/>
      <c r="EO106" s="468"/>
      <c r="EP106" s="468"/>
      <c r="EQ106" s="468"/>
      <c r="ER106" s="468"/>
      <c r="ES106" s="468"/>
      <c r="ET106" s="468"/>
      <c r="EU106" s="468"/>
      <c r="EV106" s="468"/>
      <c r="EW106" s="468"/>
      <c r="EX106" s="468"/>
      <c r="EY106" s="468"/>
      <c r="EZ106" s="468"/>
      <c r="FA106" s="468"/>
      <c r="FB106" s="468"/>
      <c r="FC106" s="468"/>
      <c r="FD106" s="468"/>
      <c r="FE106" s="468"/>
      <c r="FF106" s="468"/>
      <c r="FG106" s="468"/>
      <c r="FH106" s="468"/>
      <c r="FI106" s="468"/>
      <c r="FJ106" s="468"/>
      <c r="FK106" s="468"/>
      <c r="FL106" s="468"/>
      <c r="FM106" s="468"/>
      <c r="FN106" s="468"/>
      <c r="FO106" s="468"/>
      <c r="FP106" s="468"/>
      <c r="FQ106" s="468"/>
      <c r="FR106" s="468"/>
      <c r="FS106" s="468"/>
      <c r="FT106" s="468"/>
      <c r="FU106" s="468"/>
      <c r="FV106" s="468"/>
      <c r="FW106" s="468"/>
      <c r="FX106" s="468"/>
      <c r="FY106" s="468"/>
      <c r="FZ106" s="468"/>
      <c r="GA106" s="468"/>
      <c r="GB106" s="468"/>
      <c r="GC106" s="468"/>
      <c r="GD106" s="468"/>
      <c r="GE106" s="468"/>
      <c r="GF106" s="468"/>
      <c r="GG106" s="468"/>
      <c r="GH106" s="468"/>
      <c r="GI106" s="468"/>
      <c r="GJ106" s="468"/>
      <c r="GK106" s="468"/>
      <c r="GL106" s="468"/>
      <c r="GM106" s="468"/>
      <c r="GN106" s="468"/>
      <c r="GO106" s="468"/>
      <c r="GP106" s="468"/>
      <c r="GQ106" s="468"/>
      <c r="GR106" s="468"/>
      <c r="GS106" s="468"/>
      <c r="GT106" s="468"/>
      <c r="GU106" s="468"/>
      <c r="GV106" s="468"/>
      <c r="GW106" s="468"/>
      <c r="GX106" s="468"/>
      <c r="GY106" s="468"/>
      <c r="GZ106" s="468"/>
      <c r="HA106" s="468"/>
      <c r="HB106" s="468"/>
      <c r="HC106" s="468"/>
      <c r="HD106" s="468"/>
      <c r="HE106" s="468"/>
      <c r="HF106" s="468"/>
      <c r="HG106" s="468"/>
      <c r="HH106" s="468"/>
      <c r="HI106" s="468"/>
      <c r="HJ106" s="468"/>
      <c r="HK106" s="468"/>
      <c r="HL106" s="468"/>
      <c r="HM106" s="468"/>
      <c r="HN106" s="468"/>
      <c r="HO106" s="468"/>
      <c r="HP106" s="468"/>
      <c r="HQ106" s="468"/>
      <c r="HR106" s="468"/>
      <c r="HS106" s="468"/>
      <c r="HT106" s="468"/>
      <c r="HU106" s="468"/>
      <c r="HV106" s="468"/>
      <c r="HW106" s="468"/>
      <c r="HX106" s="468"/>
      <c r="HY106" s="468"/>
      <c r="HZ106" s="468"/>
      <c r="IA106" s="468"/>
      <c r="IB106" s="468"/>
      <c r="IC106" s="468"/>
      <c r="ID106" s="468"/>
      <c r="IE106" s="468"/>
      <c r="IF106" s="468"/>
      <c r="IG106" s="468"/>
      <c r="IH106" s="468"/>
      <c r="II106" s="468"/>
      <c r="IJ106" s="468"/>
      <c r="IK106" s="468"/>
      <c r="IL106" s="468"/>
      <c r="IM106" s="468"/>
      <c r="IN106" s="468"/>
      <c r="IO106" s="468"/>
      <c r="IP106" s="468"/>
      <c r="IQ106" s="468"/>
      <c r="IR106" s="468"/>
      <c r="IS106" s="468"/>
      <c r="IT106" s="468"/>
      <c r="IU106" s="468"/>
      <c r="IV106" s="468"/>
    </row>
    <row r="107" spans="1:256">
      <c r="A107" s="385"/>
      <c r="B107" s="385"/>
      <c r="C107" s="385"/>
      <c r="M107" s="385"/>
      <c r="N107" s="735"/>
      <c r="O107" s="735"/>
      <c r="P107" s="468"/>
      <c r="Q107" s="468"/>
      <c r="R107" s="468"/>
      <c r="S107" s="468"/>
      <c r="T107" s="468"/>
      <c r="U107" s="468"/>
      <c r="V107" s="468"/>
      <c r="W107" s="468"/>
      <c r="X107" s="468"/>
      <c r="Y107" s="468"/>
      <c r="Z107" s="468"/>
      <c r="AA107" s="468"/>
      <c r="AB107" s="468"/>
      <c r="AC107" s="468"/>
      <c r="AD107" s="468"/>
      <c r="AE107" s="468"/>
      <c r="AF107" s="468"/>
      <c r="AG107" s="468"/>
      <c r="AH107" s="468"/>
      <c r="AI107" s="468"/>
      <c r="AJ107" s="468"/>
      <c r="AK107" s="468"/>
      <c r="AL107" s="468"/>
      <c r="AM107" s="468"/>
      <c r="AN107" s="468"/>
      <c r="AO107" s="468"/>
      <c r="AP107" s="468"/>
      <c r="AQ107" s="468"/>
      <c r="AR107" s="468"/>
      <c r="AS107" s="468"/>
      <c r="AT107" s="468"/>
      <c r="AU107" s="468"/>
      <c r="AV107" s="468"/>
      <c r="AW107" s="468"/>
      <c r="AX107" s="468"/>
      <c r="AY107" s="468"/>
      <c r="AZ107" s="468"/>
      <c r="BA107" s="468"/>
      <c r="BB107" s="468"/>
      <c r="BC107" s="468"/>
      <c r="BD107" s="468"/>
      <c r="BE107" s="468"/>
      <c r="BF107" s="468"/>
      <c r="BG107" s="468"/>
      <c r="BH107" s="468"/>
      <c r="BI107" s="468"/>
      <c r="BJ107" s="468"/>
      <c r="BK107" s="468"/>
      <c r="BL107" s="468"/>
      <c r="BM107" s="468"/>
      <c r="BN107" s="468"/>
      <c r="BO107" s="468"/>
      <c r="BP107" s="468"/>
      <c r="BQ107" s="468"/>
      <c r="BR107" s="468"/>
      <c r="BS107" s="468"/>
      <c r="BT107" s="468"/>
      <c r="BU107" s="468"/>
      <c r="BV107" s="468"/>
      <c r="BW107" s="468"/>
      <c r="BX107" s="468"/>
      <c r="BY107" s="468"/>
      <c r="BZ107" s="468"/>
      <c r="CA107" s="468"/>
      <c r="CB107" s="468"/>
      <c r="CC107" s="468"/>
      <c r="CD107" s="468"/>
      <c r="CE107" s="468"/>
      <c r="CF107" s="468"/>
      <c r="CG107" s="468"/>
      <c r="CH107" s="468"/>
      <c r="CI107" s="468"/>
      <c r="CJ107" s="468"/>
      <c r="CK107" s="468"/>
      <c r="CL107" s="468"/>
      <c r="CM107" s="468"/>
      <c r="CN107" s="468"/>
      <c r="CO107" s="468"/>
      <c r="CP107" s="468"/>
      <c r="CQ107" s="468"/>
      <c r="CR107" s="468"/>
      <c r="CS107" s="468"/>
      <c r="CT107" s="468"/>
      <c r="CU107" s="468"/>
      <c r="CV107" s="468"/>
      <c r="CW107" s="468"/>
      <c r="CX107" s="468"/>
      <c r="CY107" s="468"/>
      <c r="CZ107" s="468"/>
      <c r="DA107" s="468"/>
      <c r="DB107" s="468"/>
      <c r="DC107" s="468"/>
      <c r="DD107" s="468"/>
      <c r="DE107" s="468"/>
      <c r="DF107" s="468"/>
      <c r="DG107" s="468"/>
      <c r="DH107" s="468"/>
      <c r="DI107" s="468"/>
      <c r="DJ107" s="468"/>
      <c r="DK107" s="468"/>
      <c r="DL107" s="468"/>
      <c r="DM107" s="468"/>
      <c r="DN107" s="468"/>
      <c r="DO107" s="468"/>
      <c r="DP107" s="468"/>
      <c r="DQ107" s="468"/>
      <c r="DR107" s="468"/>
      <c r="DS107" s="468"/>
      <c r="DT107" s="468"/>
      <c r="DU107" s="468"/>
      <c r="DV107" s="468"/>
      <c r="DW107" s="468"/>
      <c r="DX107" s="468"/>
      <c r="DY107" s="468"/>
      <c r="DZ107" s="468"/>
      <c r="EA107" s="468"/>
      <c r="EB107" s="468"/>
      <c r="EC107" s="468"/>
      <c r="ED107" s="468"/>
      <c r="EE107" s="468"/>
      <c r="EF107" s="468"/>
      <c r="EG107" s="468"/>
      <c r="EH107" s="468"/>
      <c r="EI107" s="468"/>
      <c r="EJ107" s="468"/>
      <c r="EK107" s="468"/>
      <c r="EL107" s="468"/>
      <c r="EM107" s="468"/>
      <c r="EN107" s="468"/>
      <c r="EO107" s="468"/>
      <c r="EP107" s="468"/>
      <c r="EQ107" s="468"/>
      <c r="ER107" s="468"/>
      <c r="ES107" s="468"/>
      <c r="ET107" s="468"/>
      <c r="EU107" s="468"/>
      <c r="EV107" s="468"/>
      <c r="EW107" s="468"/>
      <c r="EX107" s="468"/>
      <c r="EY107" s="468"/>
      <c r="EZ107" s="468"/>
      <c r="FA107" s="468"/>
      <c r="FB107" s="468"/>
      <c r="FC107" s="468"/>
      <c r="FD107" s="468"/>
      <c r="FE107" s="468"/>
      <c r="FF107" s="468"/>
      <c r="FG107" s="468"/>
      <c r="FH107" s="468"/>
      <c r="FI107" s="468"/>
      <c r="FJ107" s="468"/>
      <c r="FK107" s="468"/>
      <c r="FL107" s="468"/>
      <c r="FM107" s="468"/>
      <c r="FN107" s="468"/>
      <c r="FO107" s="468"/>
      <c r="FP107" s="468"/>
      <c r="FQ107" s="468"/>
      <c r="FR107" s="468"/>
      <c r="FS107" s="468"/>
      <c r="FT107" s="468"/>
      <c r="FU107" s="468"/>
      <c r="FV107" s="468"/>
      <c r="FW107" s="468"/>
      <c r="FX107" s="468"/>
      <c r="FY107" s="468"/>
      <c r="FZ107" s="468"/>
      <c r="GA107" s="468"/>
      <c r="GB107" s="468"/>
      <c r="GC107" s="468"/>
      <c r="GD107" s="468"/>
      <c r="GE107" s="468"/>
      <c r="GF107" s="468"/>
      <c r="GG107" s="468"/>
      <c r="GH107" s="468"/>
      <c r="GI107" s="468"/>
      <c r="GJ107" s="468"/>
      <c r="GK107" s="468"/>
      <c r="GL107" s="468"/>
      <c r="GM107" s="468"/>
      <c r="GN107" s="468"/>
      <c r="GO107" s="468"/>
      <c r="GP107" s="468"/>
      <c r="GQ107" s="468"/>
      <c r="GR107" s="468"/>
      <c r="GS107" s="468"/>
      <c r="GT107" s="468"/>
      <c r="GU107" s="468"/>
      <c r="GV107" s="468"/>
      <c r="GW107" s="468"/>
      <c r="GX107" s="468"/>
      <c r="GY107" s="468"/>
      <c r="GZ107" s="468"/>
      <c r="HA107" s="468"/>
      <c r="HB107" s="468"/>
      <c r="HC107" s="468"/>
      <c r="HD107" s="468"/>
      <c r="HE107" s="468"/>
      <c r="HF107" s="468"/>
      <c r="HG107" s="468"/>
      <c r="HH107" s="468"/>
      <c r="HI107" s="468"/>
      <c r="HJ107" s="468"/>
      <c r="HK107" s="468"/>
      <c r="HL107" s="468"/>
      <c r="HM107" s="468"/>
      <c r="HN107" s="468"/>
      <c r="HO107" s="468"/>
      <c r="HP107" s="468"/>
      <c r="HQ107" s="468"/>
      <c r="HR107" s="468"/>
      <c r="HS107" s="468"/>
      <c r="HT107" s="468"/>
      <c r="HU107" s="468"/>
      <c r="HV107" s="468"/>
      <c r="HW107" s="468"/>
      <c r="HX107" s="468"/>
      <c r="HY107" s="468"/>
      <c r="HZ107" s="468"/>
      <c r="IA107" s="468"/>
      <c r="IB107" s="468"/>
      <c r="IC107" s="468"/>
      <c r="ID107" s="468"/>
      <c r="IE107" s="468"/>
      <c r="IF107" s="468"/>
      <c r="IG107" s="468"/>
      <c r="IH107" s="468"/>
      <c r="II107" s="468"/>
      <c r="IJ107" s="468"/>
      <c r="IK107" s="468"/>
      <c r="IL107" s="468"/>
      <c r="IM107" s="468"/>
      <c r="IN107" s="468"/>
      <c r="IO107" s="468"/>
      <c r="IP107" s="468"/>
      <c r="IQ107" s="468"/>
      <c r="IR107" s="468"/>
      <c r="IS107" s="468"/>
      <c r="IT107" s="468"/>
      <c r="IU107" s="468"/>
      <c r="IV107" s="468"/>
    </row>
    <row r="108" spans="1:256">
      <c r="A108" s="385"/>
      <c r="B108" s="385"/>
      <c r="C108" s="385"/>
      <c r="M108" s="385"/>
      <c r="N108" s="735"/>
      <c r="O108" s="735"/>
      <c r="P108" s="468"/>
      <c r="Q108" s="468"/>
      <c r="R108" s="468"/>
      <c r="S108" s="468"/>
      <c r="T108" s="468"/>
      <c r="U108" s="468"/>
      <c r="V108" s="468"/>
      <c r="W108" s="468"/>
      <c r="X108" s="468"/>
      <c r="Y108" s="468"/>
      <c r="Z108" s="468"/>
      <c r="AA108" s="468"/>
      <c r="AB108" s="468"/>
      <c r="AC108" s="468"/>
      <c r="AD108" s="468"/>
      <c r="AE108" s="468"/>
      <c r="AF108" s="468"/>
      <c r="AG108" s="468"/>
      <c r="AH108" s="468"/>
      <c r="AI108" s="468"/>
      <c r="AJ108" s="468"/>
      <c r="AK108" s="468"/>
      <c r="AL108" s="468"/>
      <c r="AM108" s="468"/>
      <c r="AN108" s="468"/>
      <c r="AO108" s="468"/>
      <c r="AP108" s="468"/>
      <c r="AQ108" s="468"/>
      <c r="AR108" s="468"/>
      <c r="AS108" s="468"/>
      <c r="AT108" s="468"/>
      <c r="AU108" s="468"/>
      <c r="AV108" s="468"/>
      <c r="AW108" s="468"/>
      <c r="AX108" s="468"/>
      <c r="AY108" s="468"/>
      <c r="AZ108" s="468"/>
      <c r="BA108" s="468"/>
      <c r="BB108" s="468"/>
      <c r="BC108" s="468"/>
      <c r="BD108" s="468"/>
      <c r="BE108" s="468"/>
      <c r="BF108" s="468"/>
      <c r="BG108" s="468"/>
      <c r="BH108" s="468"/>
      <c r="BI108" s="468"/>
      <c r="BJ108" s="468"/>
      <c r="BK108" s="468"/>
      <c r="BL108" s="468"/>
      <c r="BM108" s="468"/>
      <c r="BN108" s="468"/>
      <c r="BO108" s="468"/>
      <c r="BP108" s="468"/>
      <c r="BQ108" s="468"/>
      <c r="BR108" s="468"/>
      <c r="BS108" s="468"/>
      <c r="BT108" s="468"/>
      <c r="BU108" s="468"/>
      <c r="BV108" s="468"/>
      <c r="BW108" s="468"/>
      <c r="BX108" s="468"/>
      <c r="BY108" s="468"/>
      <c r="BZ108" s="468"/>
      <c r="CA108" s="468"/>
      <c r="CB108" s="468"/>
      <c r="CC108" s="468"/>
      <c r="CD108" s="468"/>
      <c r="CE108" s="468"/>
      <c r="CF108" s="468"/>
      <c r="CG108" s="468"/>
      <c r="CH108" s="468"/>
      <c r="CI108" s="468"/>
      <c r="CJ108" s="468"/>
      <c r="CK108" s="468"/>
      <c r="CL108" s="468"/>
      <c r="CM108" s="468"/>
      <c r="CN108" s="468"/>
      <c r="CO108" s="468"/>
      <c r="CP108" s="468"/>
      <c r="CQ108" s="468"/>
      <c r="CR108" s="468"/>
      <c r="CS108" s="468"/>
      <c r="CT108" s="468"/>
      <c r="CU108" s="468"/>
      <c r="CV108" s="468"/>
      <c r="CW108" s="468"/>
      <c r="CX108" s="468"/>
      <c r="CY108" s="468"/>
      <c r="CZ108" s="468"/>
      <c r="DA108" s="468"/>
      <c r="DB108" s="468"/>
      <c r="DC108" s="468"/>
      <c r="DD108" s="468"/>
      <c r="DE108" s="468"/>
      <c r="DF108" s="468"/>
      <c r="DG108" s="468"/>
      <c r="DH108" s="468"/>
      <c r="DI108" s="468"/>
      <c r="DJ108" s="468"/>
      <c r="DK108" s="468"/>
      <c r="DL108" s="468"/>
      <c r="DM108" s="468"/>
      <c r="DN108" s="468"/>
      <c r="DO108" s="468"/>
      <c r="DP108" s="468"/>
      <c r="DQ108" s="468"/>
      <c r="DR108" s="468"/>
      <c r="DS108" s="468"/>
      <c r="DT108" s="468"/>
      <c r="DU108" s="468"/>
      <c r="DV108" s="468"/>
      <c r="DW108" s="468"/>
      <c r="DX108" s="468"/>
      <c r="DY108" s="468"/>
      <c r="DZ108" s="468"/>
      <c r="EA108" s="468"/>
      <c r="EB108" s="468"/>
      <c r="EC108" s="468"/>
      <c r="ED108" s="468"/>
      <c r="EE108" s="468"/>
      <c r="EF108" s="468"/>
      <c r="EG108" s="468"/>
      <c r="EH108" s="468"/>
      <c r="EI108" s="468"/>
      <c r="EJ108" s="468"/>
      <c r="EK108" s="468"/>
      <c r="EL108" s="468"/>
      <c r="EM108" s="468"/>
      <c r="EN108" s="468"/>
      <c r="EO108" s="468"/>
      <c r="EP108" s="468"/>
      <c r="EQ108" s="468"/>
      <c r="ER108" s="468"/>
      <c r="ES108" s="468"/>
      <c r="ET108" s="468"/>
      <c r="EU108" s="468"/>
      <c r="EV108" s="468"/>
      <c r="EW108" s="468"/>
      <c r="EX108" s="468"/>
      <c r="EY108" s="468"/>
      <c r="EZ108" s="468"/>
      <c r="FA108" s="468"/>
      <c r="FB108" s="468"/>
      <c r="FC108" s="468"/>
      <c r="FD108" s="468"/>
      <c r="FE108" s="468"/>
      <c r="FF108" s="468"/>
      <c r="FG108" s="468"/>
      <c r="FH108" s="468"/>
      <c r="FI108" s="468"/>
      <c r="FJ108" s="468"/>
      <c r="FK108" s="468"/>
      <c r="FL108" s="468"/>
      <c r="FM108" s="468"/>
      <c r="FN108" s="468"/>
      <c r="FO108" s="468"/>
      <c r="FP108" s="468"/>
      <c r="FQ108" s="468"/>
      <c r="FR108" s="468"/>
      <c r="FS108" s="468"/>
      <c r="FT108" s="468"/>
      <c r="FU108" s="468"/>
      <c r="FV108" s="468"/>
      <c r="FW108" s="468"/>
      <c r="FX108" s="468"/>
      <c r="FY108" s="468"/>
      <c r="FZ108" s="468"/>
      <c r="GA108" s="468"/>
      <c r="GB108" s="468"/>
      <c r="GC108" s="468"/>
      <c r="GD108" s="468"/>
      <c r="GE108" s="468"/>
      <c r="GF108" s="468"/>
      <c r="GG108" s="468"/>
      <c r="GH108" s="468"/>
      <c r="GI108" s="468"/>
      <c r="GJ108" s="468"/>
      <c r="GK108" s="468"/>
      <c r="GL108" s="468"/>
      <c r="GM108" s="468"/>
      <c r="GN108" s="468"/>
      <c r="GO108" s="468"/>
      <c r="GP108" s="468"/>
      <c r="GQ108" s="468"/>
      <c r="GR108" s="468"/>
      <c r="GS108" s="468"/>
      <c r="GT108" s="468"/>
      <c r="GU108" s="468"/>
      <c r="GV108" s="468"/>
      <c r="GW108" s="468"/>
      <c r="GX108" s="468"/>
      <c r="GY108" s="468"/>
      <c r="GZ108" s="468"/>
      <c r="HA108" s="468"/>
      <c r="HB108" s="468"/>
      <c r="HC108" s="468"/>
      <c r="HD108" s="468"/>
      <c r="HE108" s="468"/>
      <c r="HF108" s="468"/>
      <c r="HG108" s="468"/>
      <c r="HH108" s="468"/>
      <c r="HI108" s="468"/>
      <c r="HJ108" s="468"/>
      <c r="HK108" s="468"/>
      <c r="HL108" s="468"/>
      <c r="HM108" s="468"/>
      <c r="HN108" s="468"/>
      <c r="HO108" s="468"/>
      <c r="HP108" s="468"/>
      <c r="HQ108" s="468"/>
      <c r="HR108" s="468"/>
      <c r="HS108" s="468"/>
      <c r="HT108" s="468"/>
      <c r="HU108" s="468"/>
      <c r="HV108" s="468"/>
      <c r="HW108" s="468"/>
      <c r="HX108" s="468"/>
      <c r="HY108" s="468"/>
      <c r="HZ108" s="468"/>
      <c r="IA108" s="468"/>
      <c r="IB108" s="468"/>
      <c r="IC108" s="468"/>
      <c r="ID108" s="468"/>
      <c r="IE108" s="468"/>
      <c r="IF108" s="468"/>
      <c r="IG108" s="468"/>
      <c r="IH108" s="468"/>
      <c r="II108" s="468"/>
      <c r="IJ108" s="468"/>
      <c r="IK108" s="468"/>
      <c r="IL108" s="468"/>
      <c r="IM108" s="468"/>
      <c r="IN108" s="468"/>
      <c r="IO108" s="468"/>
      <c r="IP108" s="468"/>
      <c r="IQ108" s="468"/>
      <c r="IR108" s="468"/>
      <c r="IS108" s="468"/>
      <c r="IT108" s="468"/>
      <c r="IU108" s="468"/>
      <c r="IV108" s="468"/>
    </row>
    <row r="109" spans="1:256">
      <c r="A109" s="385"/>
      <c r="B109" s="385"/>
      <c r="C109" s="385"/>
      <c r="M109" s="385"/>
      <c r="N109" s="735"/>
      <c r="O109" s="735"/>
      <c r="P109" s="468"/>
      <c r="Q109" s="468"/>
      <c r="R109" s="468"/>
      <c r="S109" s="468"/>
      <c r="T109" s="468"/>
      <c r="U109" s="468"/>
      <c r="V109" s="468"/>
      <c r="W109" s="468"/>
      <c r="X109" s="468"/>
      <c r="Y109" s="468"/>
      <c r="Z109" s="468"/>
      <c r="AA109" s="468"/>
      <c r="AB109" s="468"/>
      <c r="AC109" s="468"/>
      <c r="AD109" s="468"/>
      <c r="AE109" s="468"/>
      <c r="AF109" s="468"/>
      <c r="AG109" s="468"/>
      <c r="AH109" s="468"/>
      <c r="AI109" s="468"/>
      <c r="AJ109" s="468"/>
      <c r="AK109" s="468"/>
      <c r="AL109" s="468"/>
      <c r="AM109" s="468"/>
      <c r="AN109" s="468"/>
      <c r="AO109" s="468"/>
      <c r="AP109" s="468"/>
      <c r="AQ109" s="468"/>
      <c r="AR109" s="468"/>
      <c r="AS109" s="468"/>
      <c r="AT109" s="468"/>
      <c r="AU109" s="468"/>
      <c r="AV109" s="468"/>
      <c r="AW109" s="468"/>
      <c r="AX109" s="468"/>
      <c r="AY109" s="468"/>
      <c r="AZ109" s="468"/>
      <c r="BA109" s="468"/>
      <c r="BB109" s="468"/>
      <c r="BC109" s="468"/>
      <c r="BD109" s="468"/>
      <c r="BE109" s="468"/>
      <c r="BF109" s="468"/>
      <c r="BG109" s="468"/>
      <c r="BH109" s="468"/>
      <c r="BI109" s="468"/>
      <c r="BJ109" s="468"/>
      <c r="BK109" s="468"/>
      <c r="BL109" s="468"/>
      <c r="BM109" s="468"/>
      <c r="BN109" s="468"/>
      <c r="BO109" s="468"/>
      <c r="BP109" s="468"/>
      <c r="BQ109" s="468"/>
      <c r="BR109" s="468"/>
      <c r="BS109" s="468"/>
      <c r="BT109" s="468"/>
      <c r="BU109" s="468"/>
      <c r="BV109" s="468"/>
      <c r="BW109" s="468"/>
      <c r="BX109" s="468"/>
      <c r="BY109" s="468"/>
      <c r="BZ109" s="468"/>
      <c r="CA109" s="468"/>
      <c r="CB109" s="468"/>
      <c r="CC109" s="468"/>
      <c r="CD109" s="468"/>
      <c r="CE109" s="468"/>
      <c r="CF109" s="468"/>
      <c r="CG109" s="468"/>
      <c r="CH109" s="468"/>
      <c r="CI109" s="468"/>
      <c r="CJ109" s="468"/>
      <c r="CK109" s="468"/>
      <c r="CL109" s="468"/>
      <c r="CM109" s="468"/>
      <c r="CN109" s="468"/>
      <c r="CO109" s="468"/>
      <c r="CP109" s="468"/>
      <c r="CQ109" s="468"/>
      <c r="CR109" s="468"/>
      <c r="CS109" s="468"/>
      <c r="CT109" s="468"/>
      <c r="CU109" s="468"/>
      <c r="CV109" s="468"/>
      <c r="CW109" s="468"/>
      <c r="CX109" s="468"/>
      <c r="CY109" s="468"/>
      <c r="CZ109" s="468"/>
      <c r="DA109" s="468"/>
      <c r="DB109" s="468"/>
      <c r="DC109" s="468"/>
      <c r="DD109" s="468"/>
      <c r="DE109" s="468"/>
      <c r="DF109" s="468"/>
      <c r="DG109" s="468"/>
      <c r="DH109" s="468"/>
      <c r="DI109" s="468"/>
      <c r="DJ109" s="468"/>
      <c r="DK109" s="468"/>
      <c r="DL109" s="468"/>
      <c r="DM109" s="468"/>
      <c r="DN109" s="468"/>
      <c r="DO109" s="468"/>
      <c r="DP109" s="468"/>
      <c r="DQ109" s="468"/>
      <c r="DR109" s="468"/>
      <c r="DS109" s="468"/>
      <c r="DT109" s="468"/>
      <c r="DU109" s="468"/>
      <c r="DV109" s="468"/>
      <c r="DW109" s="468"/>
      <c r="DX109" s="468"/>
      <c r="DY109" s="468"/>
      <c r="DZ109" s="468"/>
      <c r="EA109" s="468"/>
      <c r="EB109" s="468"/>
      <c r="EC109" s="468"/>
      <c r="ED109" s="468"/>
      <c r="EE109" s="468"/>
      <c r="EF109" s="468"/>
      <c r="EG109" s="468"/>
      <c r="EH109" s="468"/>
      <c r="EI109" s="468"/>
      <c r="EJ109" s="468"/>
      <c r="EK109" s="468"/>
      <c r="EL109" s="468"/>
      <c r="EM109" s="468"/>
      <c r="EN109" s="468"/>
      <c r="EO109" s="468"/>
      <c r="EP109" s="468"/>
      <c r="EQ109" s="468"/>
      <c r="ER109" s="468"/>
      <c r="ES109" s="468"/>
      <c r="ET109" s="468"/>
      <c r="EU109" s="468"/>
      <c r="EV109" s="468"/>
      <c r="EW109" s="468"/>
      <c r="EX109" s="468"/>
      <c r="EY109" s="468"/>
      <c r="EZ109" s="468"/>
      <c r="FA109" s="468"/>
      <c r="FB109" s="468"/>
      <c r="FC109" s="468"/>
      <c r="FD109" s="468"/>
      <c r="FE109" s="468"/>
      <c r="FF109" s="468"/>
      <c r="FG109" s="468"/>
      <c r="FH109" s="468"/>
      <c r="FI109" s="468"/>
      <c r="FJ109" s="468"/>
      <c r="FK109" s="468"/>
      <c r="FL109" s="468"/>
      <c r="FM109" s="468"/>
      <c r="FN109" s="468"/>
      <c r="FO109" s="468"/>
      <c r="FP109" s="468"/>
      <c r="FQ109" s="468"/>
      <c r="FR109" s="468"/>
      <c r="FS109" s="468"/>
      <c r="FT109" s="468"/>
      <c r="FU109" s="468"/>
      <c r="FV109" s="468"/>
      <c r="FW109" s="468"/>
      <c r="FX109" s="468"/>
      <c r="FY109" s="468"/>
      <c r="FZ109" s="468"/>
      <c r="GA109" s="468"/>
      <c r="GB109" s="468"/>
      <c r="GC109" s="468"/>
      <c r="GD109" s="468"/>
      <c r="GE109" s="468"/>
      <c r="GF109" s="468"/>
      <c r="GG109" s="468"/>
      <c r="GH109" s="468"/>
      <c r="GI109" s="468"/>
      <c r="GJ109" s="468"/>
      <c r="GK109" s="468"/>
      <c r="GL109" s="468"/>
      <c r="GM109" s="468"/>
      <c r="GN109" s="468"/>
      <c r="GO109" s="468"/>
      <c r="GP109" s="468"/>
      <c r="GQ109" s="468"/>
      <c r="GR109" s="468"/>
      <c r="GS109" s="468"/>
      <c r="GT109" s="468"/>
      <c r="GU109" s="468"/>
      <c r="GV109" s="468"/>
      <c r="GW109" s="468"/>
      <c r="GX109" s="468"/>
      <c r="GY109" s="468"/>
      <c r="GZ109" s="468"/>
      <c r="HA109" s="468"/>
      <c r="HB109" s="468"/>
      <c r="HC109" s="468"/>
      <c r="HD109" s="468"/>
      <c r="HE109" s="468"/>
      <c r="HF109" s="468"/>
      <c r="HG109" s="468"/>
      <c r="HH109" s="468"/>
      <c r="HI109" s="468"/>
      <c r="HJ109" s="468"/>
      <c r="HK109" s="468"/>
      <c r="HL109" s="468"/>
      <c r="HM109" s="468"/>
      <c r="HN109" s="468"/>
      <c r="HO109" s="468"/>
      <c r="HP109" s="468"/>
      <c r="HQ109" s="468"/>
      <c r="HR109" s="468"/>
      <c r="HS109" s="468"/>
      <c r="HT109" s="468"/>
      <c r="HU109" s="468"/>
      <c r="HV109" s="468"/>
      <c r="HW109" s="468"/>
      <c r="HX109" s="468"/>
      <c r="HY109" s="468"/>
      <c r="HZ109" s="468"/>
      <c r="IA109" s="468"/>
      <c r="IB109" s="468"/>
      <c r="IC109" s="468"/>
      <c r="ID109" s="468"/>
      <c r="IE109" s="468"/>
      <c r="IF109" s="468"/>
      <c r="IG109" s="468"/>
      <c r="IH109" s="468"/>
      <c r="II109" s="468"/>
      <c r="IJ109" s="468"/>
      <c r="IK109" s="468"/>
      <c r="IL109" s="468"/>
      <c r="IM109" s="468"/>
      <c r="IN109" s="468"/>
      <c r="IO109" s="468"/>
      <c r="IP109" s="468"/>
      <c r="IQ109" s="468"/>
      <c r="IR109" s="468"/>
      <c r="IS109" s="468"/>
      <c r="IT109" s="468"/>
      <c r="IU109" s="468"/>
      <c r="IV109" s="468"/>
    </row>
    <row r="110" spans="1:256">
      <c r="A110" s="385"/>
      <c r="B110" s="385"/>
      <c r="C110" s="385"/>
      <c r="M110" s="385"/>
      <c r="N110" s="735"/>
      <c r="O110" s="735"/>
      <c r="P110" s="468"/>
      <c r="Q110" s="468"/>
      <c r="R110" s="468"/>
      <c r="S110" s="468"/>
      <c r="T110" s="468"/>
      <c r="U110" s="468"/>
      <c r="V110" s="468"/>
      <c r="W110" s="468"/>
      <c r="X110" s="468"/>
      <c r="Y110" s="468"/>
      <c r="Z110" s="468"/>
      <c r="AA110" s="468"/>
      <c r="AB110" s="468"/>
      <c r="AC110" s="468"/>
      <c r="AD110" s="468"/>
      <c r="AE110" s="468"/>
      <c r="AF110" s="468"/>
      <c r="AG110" s="468"/>
      <c r="AH110" s="468"/>
      <c r="AI110" s="468"/>
      <c r="AJ110" s="468"/>
      <c r="AK110" s="468"/>
      <c r="AL110" s="468"/>
      <c r="AM110" s="468"/>
      <c r="AN110" s="468"/>
      <c r="AO110" s="468"/>
      <c r="AP110" s="468"/>
      <c r="AQ110" s="468"/>
      <c r="AR110" s="468"/>
      <c r="AS110" s="468"/>
      <c r="AT110" s="468"/>
      <c r="AU110" s="468"/>
      <c r="AV110" s="468"/>
      <c r="AW110" s="468"/>
      <c r="AX110" s="468"/>
      <c r="AY110" s="468"/>
      <c r="AZ110" s="468"/>
      <c r="BA110" s="468"/>
      <c r="BB110" s="468"/>
      <c r="BC110" s="468"/>
      <c r="BD110" s="468"/>
      <c r="BE110" s="468"/>
      <c r="BF110" s="468"/>
      <c r="BG110" s="468"/>
      <c r="BH110" s="468"/>
      <c r="BI110" s="468"/>
      <c r="BJ110" s="468"/>
      <c r="BK110" s="468"/>
      <c r="BL110" s="468"/>
      <c r="BM110" s="468"/>
      <c r="BN110" s="468"/>
      <c r="BO110" s="468"/>
      <c r="BP110" s="468"/>
      <c r="BQ110" s="468"/>
      <c r="BR110" s="468"/>
      <c r="BS110" s="468"/>
      <c r="BT110" s="468"/>
      <c r="BU110" s="468"/>
      <c r="BV110" s="468"/>
      <c r="BW110" s="468"/>
      <c r="BX110" s="468"/>
      <c r="BY110" s="468"/>
      <c r="BZ110" s="468"/>
      <c r="CA110" s="468"/>
      <c r="CB110" s="468"/>
      <c r="CC110" s="468"/>
      <c r="CD110" s="468"/>
      <c r="CE110" s="468"/>
      <c r="CF110" s="468"/>
      <c r="CG110" s="468"/>
      <c r="CH110" s="468"/>
      <c r="CI110" s="468"/>
      <c r="CJ110" s="468"/>
      <c r="CK110" s="468"/>
      <c r="CL110" s="468"/>
      <c r="CM110" s="468"/>
      <c r="CN110" s="468"/>
      <c r="CO110" s="468"/>
      <c r="CP110" s="468"/>
      <c r="CQ110" s="468"/>
      <c r="CR110" s="468"/>
      <c r="CS110" s="468"/>
      <c r="CT110" s="468"/>
      <c r="CU110" s="468"/>
      <c r="CV110" s="468"/>
      <c r="CW110" s="468"/>
      <c r="CX110" s="468"/>
      <c r="CY110" s="468"/>
      <c r="CZ110" s="468"/>
      <c r="DA110" s="468"/>
      <c r="DB110" s="468"/>
      <c r="DC110" s="468"/>
      <c r="DD110" s="468"/>
      <c r="DE110" s="468"/>
      <c r="DF110" s="468"/>
      <c r="DG110" s="468"/>
      <c r="DH110" s="468"/>
      <c r="DI110" s="468"/>
      <c r="DJ110" s="468"/>
      <c r="DK110" s="468"/>
      <c r="DL110" s="468"/>
      <c r="DM110" s="468"/>
      <c r="DN110" s="468"/>
      <c r="DO110" s="468"/>
      <c r="DP110" s="468"/>
      <c r="DQ110" s="468"/>
      <c r="DR110" s="468"/>
      <c r="DS110" s="468"/>
      <c r="DT110" s="468"/>
      <c r="DU110" s="468"/>
      <c r="DV110" s="468"/>
      <c r="DW110" s="468"/>
      <c r="DX110" s="468"/>
      <c r="DY110" s="468"/>
      <c r="DZ110" s="468"/>
      <c r="EA110" s="468"/>
      <c r="EB110" s="468"/>
      <c r="EC110" s="468"/>
      <c r="ED110" s="468"/>
      <c r="EE110" s="468"/>
      <c r="EF110" s="468"/>
      <c r="EG110" s="468"/>
      <c r="EH110" s="468"/>
      <c r="EI110" s="468"/>
      <c r="EJ110" s="468"/>
      <c r="EK110" s="468"/>
      <c r="EL110" s="468"/>
      <c r="EM110" s="468"/>
      <c r="EN110" s="468"/>
      <c r="EO110" s="468"/>
      <c r="EP110" s="468"/>
      <c r="EQ110" s="468"/>
      <c r="ER110" s="468"/>
      <c r="ES110" s="468"/>
      <c r="ET110" s="468"/>
      <c r="EU110" s="468"/>
      <c r="EV110" s="468"/>
      <c r="EW110" s="468"/>
      <c r="EX110" s="468"/>
      <c r="EY110" s="468"/>
      <c r="EZ110" s="468"/>
      <c r="FA110" s="468"/>
      <c r="FB110" s="468"/>
      <c r="FC110" s="468"/>
      <c r="FD110" s="468"/>
      <c r="FE110" s="468"/>
      <c r="FF110" s="468"/>
      <c r="FG110" s="468"/>
      <c r="FH110" s="468"/>
      <c r="FI110" s="468"/>
      <c r="FJ110" s="468"/>
      <c r="FK110" s="468"/>
      <c r="FL110" s="468"/>
      <c r="FM110" s="468"/>
      <c r="FN110" s="468"/>
      <c r="FO110" s="468"/>
      <c r="FP110" s="468"/>
      <c r="FQ110" s="468"/>
      <c r="FR110" s="468"/>
      <c r="FS110" s="468"/>
      <c r="FT110" s="468"/>
      <c r="FU110" s="468"/>
      <c r="FV110" s="468"/>
      <c r="FW110" s="468"/>
      <c r="FX110" s="468"/>
      <c r="FY110" s="468"/>
      <c r="FZ110" s="468"/>
      <c r="GA110" s="468"/>
      <c r="GB110" s="468"/>
      <c r="GC110" s="468"/>
      <c r="GD110" s="468"/>
      <c r="GE110" s="468"/>
      <c r="GF110" s="468"/>
      <c r="GG110" s="468"/>
      <c r="GH110" s="468"/>
      <c r="GI110" s="468"/>
      <c r="GJ110" s="468"/>
      <c r="GK110" s="468"/>
      <c r="GL110" s="468"/>
      <c r="GM110" s="468"/>
      <c r="GN110" s="468"/>
      <c r="GO110" s="468"/>
      <c r="GP110" s="468"/>
      <c r="GQ110" s="468"/>
      <c r="GR110" s="468"/>
      <c r="GS110" s="468"/>
      <c r="GT110" s="468"/>
      <c r="GU110" s="468"/>
      <c r="GV110" s="468"/>
      <c r="GW110" s="468"/>
      <c r="GX110" s="468"/>
      <c r="GY110" s="468"/>
      <c r="GZ110" s="468"/>
      <c r="HA110" s="468"/>
      <c r="HB110" s="468"/>
      <c r="HC110" s="468"/>
      <c r="HD110" s="468"/>
      <c r="HE110" s="468"/>
      <c r="HF110" s="468"/>
      <c r="HG110" s="468"/>
      <c r="HH110" s="468"/>
      <c r="HI110" s="468"/>
      <c r="HJ110" s="468"/>
      <c r="HK110" s="468"/>
      <c r="HL110" s="468"/>
      <c r="HM110" s="468"/>
      <c r="HN110" s="468"/>
      <c r="HO110" s="468"/>
      <c r="HP110" s="468"/>
      <c r="HQ110" s="468"/>
      <c r="HR110" s="468"/>
      <c r="HS110" s="468"/>
      <c r="HT110" s="468"/>
      <c r="HU110" s="468"/>
      <c r="HV110" s="468"/>
      <c r="HW110" s="468"/>
      <c r="HX110" s="468"/>
      <c r="HY110" s="468"/>
      <c r="HZ110" s="468"/>
      <c r="IA110" s="468"/>
      <c r="IB110" s="468"/>
      <c r="IC110" s="468"/>
      <c r="ID110" s="468"/>
      <c r="IE110" s="468"/>
      <c r="IF110" s="468"/>
      <c r="IG110" s="468"/>
      <c r="IH110" s="468"/>
      <c r="II110" s="468"/>
      <c r="IJ110" s="468"/>
      <c r="IK110" s="468"/>
      <c r="IL110" s="468"/>
      <c r="IM110" s="468"/>
      <c r="IN110" s="468"/>
      <c r="IO110" s="468"/>
      <c r="IP110" s="468"/>
      <c r="IQ110" s="468"/>
      <c r="IR110" s="468"/>
      <c r="IS110" s="468"/>
      <c r="IT110" s="468"/>
      <c r="IU110" s="468"/>
      <c r="IV110" s="468"/>
    </row>
    <row r="111" spans="1:256">
      <c r="A111" s="385"/>
      <c r="B111" s="385"/>
      <c r="C111" s="385"/>
      <c r="M111" s="385"/>
      <c r="N111" s="735"/>
      <c r="O111" s="735"/>
      <c r="P111" s="468"/>
      <c r="Q111" s="468"/>
      <c r="R111" s="468"/>
      <c r="S111" s="468"/>
      <c r="T111" s="468"/>
      <c r="U111" s="468"/>
      <c r="V111" s="468"/>
      <c r="W111" s="468"/>
      <c r="X111" s="468"/>
      <c r="Y111" s="468"/>
      <c r="Z111" s="468"/>
      <c r="AA111" s="468"/>
      <c r="AB111" s="468"/>
      <c r="AC111" s="468"/>
      <c r="AD111" s="468"/>
      <c r="AE111" s="468"/>
      <c r="AF111" s="468"/>
      <c r="AG111" s="468"/>
      <c r="AH111" s="468"/>
      <c r="AI111" s="468"/>
      <c r="AJ111" s="468"/>
      <c r="AK111" s="468"/>
      <c r="AL111" s="468"/>
      <c r="AM111" s="468"/>
      <c r="AN111" s="468"/>
      <c r="AO111" s="468"/>
      <c r="AP111" s="468"/>
      <c r="AQ111" s="468"/>
      <c r="AR111" s="468"/>
      <c r="AS111" s="468"/>
      <c r="AT111" s="468"/>
      <c r="AU111" s="468"/>
      <c r="AV111" s="468"/>
      <c r="AW111" s="468"/>
      <c r="AX111" s="468"/>
      <c r="AY111" s="468"/>
      <c r="AZ111" s="468"/>
      <c r="BA111" s="468"/>
      <c r="BB111" s="468"/>
      <c r="BC111" s="468"/>
      <c r="BD111" s="468"/>
      <c r="BE111" s="468"/>
      <c r="BF111" s="468"/>
      <c r="BG111" s="468"/>
      <c r="BH111" s="468"/>
      <c r="BI111" s="468"/>
      <c r="BJ111" s="468"/>
      <c r="BK111" s="468"/>
      <c r="BL111" s="468"/>
      <c r="BM111" s="468"/>
      <c r="BN111" s="468"/>
      <c r="BO111" s="468"/>
      <c r="BP111" s="468"/>
      <c r="BQ111" s="468"/>
      <c r="BR111" s="468"/>
      <c r="BS111" s="468"/>
      <c r="BT111" s="468"/>
      <c r="BU111" s="468"/>
      <c r="BV111" s="468"/>
      <c r="BW111" s="468"/>
      <c r="BX111" s="468"/>
      <c r="BY111" s="468"/>
      <c r="BZ111" s="468"/>
      <c r="CA111" s="468"/>
      <c r="CB111" s="468"/>
      <c r="CC111" s="468"/>
      <c r="CD111" s="468"/>
      <c r="CE111" s="468"/>
      <c r="CF111" s="468"/>
      <c r="CG111" s="468"/>
      <c r="CH111" s="468"/>
      <c r="CI111" s="468"/>
      <c r="CJ111" s="468"/>
      <c r="CK111" s="468"/>
      <c r="CL111" s="468"/>
      <c r="CM111" s="468"/>
      <c r="CN111" s="468"/>
      <c r="CO111" s="468"/>
      <c r="CP111" s="468"/>
      <c r="CQ111" s="468"/>
      <c r="CR111" s="468"/>
      <c r="CS111" s="468"/>
      <c r="CT111" s="468"/>
      <c r="CU111" s="468"/>
      <c r="CV111" s="468"/>
      <c r="CW111" s="468"/>
      <c r="CX111" s="468"/>
      <c r="CY111" s="468"/>
      <c r="CZ111" s="468"/>
      <c r="DA111" s="468"/>
      <c r="DB111" s="468"/>
      <c r="DC111" s="468"/>
      <c r="DD111" s="468"/>
      <c r="DE111" s="468"/>
      <c r="DF111" s="468"/>
      <c r="DG111" s="468"/>
      <c r="DH111" s="468"/>
      <c r="DI111" s="468"/>
      <c r="DJ111" s="468"/>
      <c r="DK111" s="468"/>
      <c r="DL111" s="468"/>
      <c r="DM111" s="468"/>
      <c r="DN111" s="468"/>
      <c r="DO111" s="468"/>
      <c r="DP111" s="468"/>
      <c r="DQ111" s="468"/>
      <c r="DR111" s="468"/>
      <c r="DS111" s="468"/>
      <c r="DT111" s="468"/>
      <c r="DU111" s="468"/>
      <c r="DV111" s="468"/>
      <c r="DW111" s="468"/>
      <c r="DX111" s="468"/>
      <c r="DY111" s="468"/>
      <c r="DZ111" s="468"/>
      <c r="EA111" s="468"/>
      <c r="EB111" s="468"/>
      <c r="EC111" s="468"/>
      <c r="ED111" s="468"/>
      <c r="EE111" s="468"/>
      <c r="EF111" s="468"/>
      <c r="EG111" s="468"/>
      <c r="EH111" s="468"/>
      <c r="EI111" s="468"/>
      <c r="EJ111" s="468"/>
      <c r="EK111" s="468"/>
      <c r="EL111" s="468"/>
      <c r="EM111" s="468"/>
      <c r="EN111" s="468"/>
      <c r="EO111" s="468"/>
      <c r="EP111" s="468"/>
      <c r="EQ111" s="468"/>
      <c r="ER111" s="468"/>
      <c r="ES111" s="468"/>
      <c r="ET111" s="468"/>
      <c r="EU111" s="468"/>
      <c r="EV111" s="468"/>
      <c r="EW111" s="468"/>
      <c r="EX111" s="468"/>
      <c r="EY111" s="468"/>
      <c r="EZ111" s="468"/>
      <c r="FA111" s="468"/>
      <c r="FB111" s="468"/>
      <c r="FC111" s="468"/>
      <c r="FD111" s="468"/>
      <c r="FE111" s="468"/>
      <c r="FF111" s="468"/>
      <c r="FG111" s="468"/>
      <c r="FH111" s="468"/>
      <c r="FI111" s="468"/>
      <c r="FJ111" s="468"/>
      <c r="FK111" s="468"/>
      <c r="FL111" s="468"/>
      <c r="FM111" s="468"/>
      <c r="FN111" s="468"/>
      <c r="FO111" s="468"/>
      <c r="FP111" s="468"/>
      <c r="FQ111" s="468"/>
      <c r="FR111" s="468"/>
      <c r="FS111" s="468"/>
      <c r="FT111" s="468"/>
      <c r="FU111" s="468"/>
      <c r="FV111" s="468"/>
      <c r="FW111" s="468"/>
      <c r="FX111" s="468"/>
      <c r="FY111" s="468"/>
      <c r="FZ111" s="468"/>
      <c r="GA111" s="468"/>
      <c r="GB111" s="468"/>
      <c r="GC111" s="468"/>
      <c r="GD111" s="468"/>
      <c r="GE111" s="468"/>
      <c r="GF111" s="468"/>
      <c r="GG111" s="468"/>
      <c r="GH111" s="468"/>
      <c r="GI111" s="468"/>
      <c r="GJ111" s="468"/>
      <c r="GK111" s="468"/>
      <c r="GL111" s="468"/>
      <c r="GM111" s="468"/>
      <c r="GN111" s="468"/>
      <c r="GO111" s="468"/>
      <c r="GP111" s="468"/>
      <c r="GQ111" s="468"/>
      <c r="GR111" s="468"/>
      <c r="GS111" s="468"/>
      <c r="GT111" s="468"/>
      <c r="GU111" s="468"/>
      <c r="GV111" s="468"/>
      <c r="GW111" s="468"/>
      <c r="GX111" s="468"/>
      <c r="GY111" s="468"/>
      <c r="GZ111" s="468"/>
      <c r="HA111" s="468"/>
      <c r="HB111" s="468"/>
      <c r="HC111" s="468"/>
      <c r="HD111" s="468"/>
      <c r="HE111" s="468"/>
      <c r="HF111" s="468"/>
      <c r="HG111" s="468"/>
      <c r="HH111" s="468"/>
      <c r="HI111" s="468"/>
      <c r="HJ111" s="468"/>
      <c r="HK111" s="468"/>
      <c r="HL111" s="468"/>
      <c r="HM111" s="468"/>
      <c r="HN111" s="468"/>
      <c r="HO111" s="468"/>
      <c r="HP111" s="468"/>
      <c r="HQ111" s="468"/>
      <c r="HR111" s="468"/>
      <c r="HS111" s="468"/>
      <c r="HT111" s="468"/>
      <c r="HU111" s="468"/>
      <c r="HV111" s="468"/>
      <c r="HW111" s="468"/>
      <c r="HX111" s="468"/>
      <c r="HY111" s="468"/>
      <c r="HZ111" s="468"/>
      <c r="IA111" s="468"/>
      <c r="IB111" s="468"/>
      <c r="IC111" s="468"/>
      <c r="ID111" s="468"/>
      <c r="IE111" s="468"/>
      <c r="IF111" s="468"/>
      <c r="IG111" s="468"/>
      <c r="IH111" s="468"/>
      <c r="II111" s="468"/>
      <c r="IJ111" s="468"/>
      <c r="IK111" s="468"/>
      <c r="IL111" s="468"/>
      <c r="IM111" s="468"/>
      <c r="IN111" s="468"/>
      <c r="IO111" s="468"/>
      <c r="IP111" s="468"/>
      <c r="IQ111" s="468"/>
      <c r="IR111" s="468"/>
      <c r="IS111" s="468"/>
      <c r="IT111" s="468"/>
      <c r="IU111" s="468"/>
      <c r="IV111" s="468"/>
    </row>
    <row r="112" spans="1:256">
      <c r="A112" s="385"/>
      <c r="B112" s="385"/>
      <c r="C112" s="385"/>
      <c r="M112" s="385"/>
      <c r="N112" s="735"/>
      <c r="O112" s="735"/>
      <c r="P112" s="468"/>
      <c r="Q112" s="468"/>
      <c r="R112" s="468"/>
      <c r="S112" s="468"/>
      <c r="T112" s="468"/>
      <c r="U112" s="468"/>
      <c r="V112" s="468"/>
      <c r="W112" s="468"/>
      <c r="X112" s="468"/>
      <c r="Y112" s="468"/>
      <c r="Z112" s="468"/>
      <c r="AA112" s="468"/>
      <c r="AB112" s="468"/>
      <c r="AC112" s="468"/>
      <c r="AD112" s="468"/>
      <c r="AE112" s="468"/>
      <c r="AF112" s="468"/>
      <c r="AG112" s="468"/>
      <c r="AH112" s="468"/>
      <c r="AI112" s="468"/>
      <c r="AJ112" s="468"/>
      <c r="AK112" s="468"/>
      <c r="AL112" s="468"/>
      <c r="AM112" s="468"/>
      <c r="AN112" s="468"/>
      <c r="AO112" s="468"/>
      <c r="AP112" s="468"/>
      <c r="AQ112" s="468"/>
      <c r="AR112" s="468"/>
      <c r="AS112" s="468"/>
      <c r="AT112" s="468"/>
      <c r="AU112" s="468"/>
      <c r="AV112" s="468"/>
      <c r="AW112" s="468"/>
      <c r="AX112" s="468"/>
      <c r="AY112" s="468"/>
      <c r="AZ112" s="468"/>
      <c r="BA112" s="468"/>
      <c r="BB112" s="468"/>
      <c r="BC112" s="468"/>
      <c r="BD112" s="468"/>
      <c r="BE112" s="468"/>
      <c r="BF112" s="468"/>
      <c r="BG112" s="468"/>
      <c r="BH112" s="468"/>
      <c r="BI112" s="468"/>
      <c r="BJ112" s="468"/>
      <c r="BK112" s="468"/>
      <c r="BL112" s="468"/>
      <c r="BM112" s="468"/>
      <c r="BN112" s="468"/>
      <c r="BO112" s="468"/>
      <c r="BP112" s="468"/>
      <c r="BQ112" s="468"/>
      <c r="BR112" s="468"/>
      <c r="BS112" s="468"/>
      <c r="BT112" s="468"/>
      <c r="BU112" s="468"/>
      <c r="BV112" s="468"/>
      <c r="BW112" s="468"/>
      <c r="BX112" s="468"/>
      <c r="BY112" s="468"/>
      <c r="BZ112" s="468"/>
      <c r="CA112" s="468"/>
      <c r="CB112" s="468"/>
      <c r="CC112" s="468"/>
      <c r="CD112" s="468"/>
      <c r="CE112" s="468"/>
      <c r="CF112" s="468"/>
      <c r="CG112" s="468"/>
      <c r="CH112" s="468"/>
      <c r="CI112" s="468"/>
      <c r="CJ112" s="468"/>
      <c r="CK112" s="468"/>
      <c r="CL112" s="468"/>
      <c r="CM112" s="468"/>
      <c r="CN112" s="468"/>
      <c r="CO112" s="468"/>
      <c r="CP112" s="468"/>
      <c r="CQ112" s="468"/>
      <c r="CR112" s="468"/>
      <c r="CS112" s="468"/>
      <c r="CT112" s="468"/>
      <c r="CU112" s="468"/>
      <c r="CV112" s="468"/>
      <c r="CW112" s="468"/>
      <c r="CX112" s="468"/>
      <c r="CY112" s="468"/>
      <c r="CZ112" s="468"/>
      <c r="DA112" s="468"/>
      <c r="DB112" s="468"/>
      <c r="DC112" s="468"/>
      <c r="DD112" s="468"/>
      <c r="DE112" s="468"/>
      <c r="DF112" s="468"/>
      <c r="DG112" s="468"/>
      <c r="DH112" s="468"/>
      <c r="DI112" s="468"/>
      <c r="DJ112" s="468"/>
      <c r="DK112" s="468"/>
      <c r="DL112" s="468"/>
      <c r="DM112" s="468"/>
      <c r="DN112" s="468"/>
      <c r="DO112" s="468"/>
      <c r="DP112" s="468"/>
      <c r="DQ112" s="468"/>
      <c r="DR112" s="468"/>
      <c r="DS112" s="468"/>
      <c r="DT112" s="468"/>
      <c r="DU112" s="468"/>
      <c r="DV112" s="468"/>
      <c r="DW112" s="468"/>
      <c r="DX112" s="468"/>
      <c r="DY112" s="468"/>
      <c r="DZ112" s="468"/>
      <c r="EA112" s="468"/>
      <c r="EB112" s="468"/>
      <c r="EC112" s="468"/>
      <c r="ED112" s="468"/>
      <c r="EE112" s="468"/>
      <c r="EF112" s="468"/>
      <c r="EG112" s="468"/>
      <c r="EH112" s="468"/>
      <c r="EI112" s="468"/>
      <c r="EJ112" s="468"/>
      <c r="EK112" s="468"/>
      <c r="EL112" s="468"/>
      <c r="EM112" s="468"/>
      <c r="EN112" s="468"/>
      <c r="EO112" s="468"/>
      <c r="EP112" s="468"/>
      <c r="EQ112" s="468"/>
      <c r="ER112" s="468"/>
      <c r="ES112" s="468"/>
      <c r="ET112" s="468"/>
      <c r="EU112" s="468"/>
      <c r="EV112" s="468"/>
      <c r="EW112" s="468"/>
      <c r="EX112" s="468"/>
      <c r="EY112" s="468"/>
      <c r="EZ112" s="468"/>
      <c r="FA112" s="468"/>
      <c r="FB112" s="468"/>
      <c r="FC112" s="468"/>
      <c r="FD112" s="468"/>
      <c r="FE112" s="468"/>
      <c r="FF112" s="468"/>
      <c r="FG112" s="468"/>
      <c r="FH112" s="468"/>
      <c r="FI112" s="468"/>
      <c r="FJ112" s="468"/>
      <c r="FK112" s="468"/>
      <c r="FL112" s="468"/>
      <c r="FM112" s="468"/>
      <c r="FN112" s="468"/>
      <c r="FO112" s="468"/>
      <c r="FP112" s="468"/>
      <c r="FQ112" s="468"/>
      <c r="FR112" s="468"/>
      <c r="FS112" s="468"/>
      <c r="FT112" s="468"/>
      <c r="FU112" s="468"/>
      <c r="FV112" s="468"/>
      <c r="FW112" s="468"/>
      <c r="FX112" s="468"/>
      <c r="FY112" s="468"/>
      <c r="FZ112" s="468"/>
      <c r="GA112" s="468"/>
      <c r="GB112" s="468"/>
      <c r="GC112" s="468"/>
      <c r="GD112" s="468"/>
      <c r="GE112" s="468"/>
      <c r="GF112" s="468"/>
      <c r="GG112" s="468"/>
      <c r="GH112" s="468"/>
      <c r="GI112" s="468"/>
      <c r="GJ112" s="468"/>
      <c r="GK112" s="468"/>
      <c r="GL112" s="468"/>
      <c r="GM112" s="468"/>
      <c r="GN112" s="468"/>
      <c r="GO112" s="468"/>
      <c r="GP112" s="468"/>
      <c r="GQ112" s="468"/>
      <c r="GR112" s="468"/>
      <c r="GS112" s="468"/>
      <c r="GT112" s="468"/>
      <c r="GU112" s="468"/>
      <c r="GV112" s="468"/>
      <c r="GW112" s="468"/>
      <c r="GX112" s="468"/>
      <c r="GY112" s="468"/>
      <c r="GZ112" s="468"/>
      <c r="HA112" s="468"/>
      <c r="HB112" s="468"/>
      <c r="HC112" s="468"/>
      <c r="HD112" s="468"/>
      <c r="HE112" s="468"/>
      <c r="HF112" s="468"/>
      <c r="HG112" s="468"/>
      <c r="HH112" s="468"/>
      <c r="HI112" s="468"/>
      <c r="HJ112" s="468"/>
      <c r="HK112" s="468"/>
      <c r="HL112" s="468"/>
      <c r="HM112" s="468"/>
      <c r="HN112" s="468"/>
      <c r="HO112" s="468"/>
      <c r="HP112" s="468"/>
      <c r="HQ112" s="468"/>
      <c r="HR112" s="468"/>
      <c r="HS112" s="468"/>
      <c r="HT112" s="468"/>
      <c r="HU112" s="468"/>
      <c r="HV112" s="468"/>
      <c r="HW112" s="468"/>
      <c r="HX112" s="468"/>
      <c r="HY112" s="468"/>
      <c r="HZ112" s="468"/>
      <c r="IA112" s="468"/>
      <c r="IB112" s="468"/>
      <c r="IC112" s="468"/>
      <c r="ID112" s="468"/>
      <c r="IE112" s="468"/>
      <c r="IF112" s="468"/>
      <c r="IG112" s="468"/>
      <c r="IH112" s="468"/>
      <c r="II112" s="468"/>
      <c r="IJ112" s="468"/>
      <c r="IK112" s="468"/>
      <c r="IL112" s="468"/>
      <c r="IM112" s="468"/>
      <c r="IN112" s="468"/>
      <c r="IO112" s="468"/>
      <c r="IP112" s="468"/>
      <c r="IQ112" s="468"/>
      <c r="IR112" s="468"/>
      <c r="IS112" s="468"/>
      <c r="IT112" s="468"/>
      <c r="IU112" s="468"/>
      <c r="IV112" s="468"/>
    </row>
    <row r="113" spans="1:256">
      <c r="A113" s="385"/>
      <c r="B113" s="385"/>
      <c r="C113" s="385"/>
      <c r="M113" s="385"/>
      <c r="N113" s="735"/>
      <c r="O113" s="735"/>
      <c r="P113" s="468"/>
      <c r="Q113" s="468"/>
      <c r="R113" s="468"/>
      <c r="S113" s="468"/>
      <c r="T113" s="468"/>
      <c r="U113" s="468"/>
      <c r="V113" s="468"/>
      <c r="W113" s="468"/>
      <c r="X113" s="468"/>
      <c r="Y113" s="468"/>
      <c r="Z113" s="468"/>
      <c r="AA113" s="468"/>
      <c r="AB113" s="468"/>
      <c r="AC113" s="468"/>
      <c r="AD113" s="468"/>
      <c r="AE113" s="468"/>
      <c r="AF113" s="468"/>
      <c r="AG113" s="468"/>
      <c r="AH113" s="468"/>
      <c r="AI113" s="468"/>
      <c r="AJ113" s="468"/>
      <c r="AK113" s="468"/>
      <c r="AL113" s="468"/>
      <c r="AM113" s="468"/>
      <c r="AN113" s="468"/>
      <c r="AO113" s="468"/>
      <c r="AP113" s="468"/>
      <c r="AQ113" s="468"/>
      <c r="AR113" s="468"/>
      <c r="AS113" s="468"/>
      <c r="AT113" s="468"/>
      <c r="AU113" s="468"/>
      <c r="AV113" s="468"/>
      <c r="AW113" s="468"/>
      <c r="AX113" s="468"/>
      <c r="AY113" s="468"/>
      <c r="AZ113" s="468"/>
      <c r="BA113" s="468"/>
      <c r="BB113" s="468"/>
      <c r="BC113" s="468"/>
      <c r="BD113" s="468"/>
      <c r="BE113" s="468"/>
      <c r="BF113" s="468"/>
      <c r="BG113" s="468"/>
      <c r="BH113" s="468"/>
      <c r="BI113" s="468"/>
      <c r="BJ113" s="468"/>
      <c r="BK113" s="468"/>
      <c r="BL113" s="468"/>
      <c r="BM113" s="468"/>
      <c r="BN113" s="468"/>
      <c r="BO113" s="468"/>
      <c r="BP113" s="468"/>
      <c r="BQ113" s="468"/>
      <c r="BR113" s="468"/>
      <c r="BS113" s="468"/>
      <c r="BT113" s="468"/>
      <c r="BU113" s="468"/>
      <c r="BV113" s="468"/>
      <c r="BW113" s="468"/>
      <c r="BX113" s="468"/>
      <c r="BY113" s="468"/>
      <c r="BZ113" s="468"/>
      <c r="CA113" s="468"/>
      <c r="CB113" s="468"/>
      <c r="CC113" s="468"/>
      <c r="CD113" s="468"/>
      <c r="CE113" s="468"/>
      <c r="CF113" s="468"/>
      <c r="CG113" s="468"/>
      <c r="CH113" s="468"/>
      <c r="CI113" s="468"/>
      <c r="CJ113" s="468"/>
      <c r="CK113" s="468"/>
      <c r="CL113" s="468"/>
      <c r="CM113" s="468"/>
      <c r="CN113" s="468"/>
      <c r="CO113" s="468"/>
      <c r="CP113" s="468"/>
      <c r="CQ113" s="468"/>
      <c r="CR113" s="468"/>
      <c r="CS113" s="468"/>
      <c r="CT113" s="468"/>
      <c r="CU113" s="468"/>
      <c r="CV113" s="468"/>
      <c r="CW113" s="468"/>
      <c r="CX113" s="468"/>
      <c r="CY113" s="468"/>
      <c r="CZ113" s="468"/>
      <c r="DA113" s="468"/>
      <c r="DB113" s="468"/>
      <c r="DC113" s="468"/>
      <c r="DD113" s="468"/>
      <c r="DE113" s="468"/>
      <c r="DF113" s="468"/>
      <c r="DG113" s="468"/>
      <c r="DH113" s="468"/>
      <c r="DI113" s="468"/>
      <c r="DJ113" s="468"/>
      <c r="DK113" s="468"/>
      <c r="DL113" s="468"/>
      <c r="DM113" s="468"/>
      <c r="DN113" s="468"/>
      <c r="DO113" s="468"/>
      <c r="DP113" s="468"/>
      <c r="DQ113" s="468"/>
      <c r="DR113" s="468"/>
      <c r="DS113" s="468"/>
      <c r="DT113" s="468"/>
      <c r="DU113" s="468"/>
      <c r="DV113" s="468"/>
      <c r="DW113" s="468"/>
      <c r="DX113" s="468"/>
      <c r="DY113" s="468"/>
      <c r="DZ113" s="468"/>
      <c r="EA113" s="468"/>
      <c r="EB113" s="468"/>
      <c r="EC113" s="468"/>
      <c r="ED113" s="468"/>
      <c r="EE113" s="468"/>
      <c r="EF113" s="468"/>
      <c r="EG113" s="468"/>
      <c r="EH113" s="468"/>
      <c r="EI113" s="468"/>
      <c r="EJ113" s="468"/>
      <c r="EK113" s="468"/>
      <c r="EL113" s="468"/>
      <c r="EM113" s="468"/>
      <c r="EN113" s="468"/>
      <c r="EO113" s="468"/>
      <c r="EP113" s="468"/>
      <c r="EQ113" s="468"/>
      <c r="ER113" s="468"/>
      <c r="ES113" s="468"/>
      <c r="ET113" s="468"/>
      <c r="EU113" s="468"/>
      <c r="EV113" s="468"/>
      <c r="EW113" s="468"/>
      <c r="EX113" s="468"/>
      <c r="EY113" s="468"/>
      <c r="EZ113" s="468"/>
      <c r="FA113" s="468"/>
      <c r="FB113" s="468"/>
      <c r="FC113" s="468"/>
      <c r="FD113" s="468"/>
      <c r="FE113" s="468"/>
      <c r="FF113" s="468"/>
      <c r="FG113" s="468"/>
      <c r="FH113" s="468"/>
      <c r="FI113" s="468"/>
      <c r="FJ113" s="468"/>
      <c r="FK113" s="468"/>
      <c r="FL113" s="468"/>
      <c r="FM113" s="468"/>
      <c r="FN113" s="468"/>
      <c r="FO113" s="468"/>
      <c r="FP113" s="468"/>
      <c r="FQ113" s="468"/>
      <c r="FR113" s="468"/>
      <c r="FS113" s="468"/>
      <c r="FT113" s="468"/>
      <c r="FU113" s="468"/>
      <c r="FV113" s="468"/>
      <c r="FW113" s="468"/>
      <c r="FX113" s="468"/>
      <c r="FY113" s="468"/>
      <c r="FZ113" s="468"/>
      <c r="GA113" s="468"/>
      <c r="GB113" s="468"/>
      <c r="GC113" s="468"/>
      <c r="GD113" s="468"/>
      <c r="GE113" s="468"/>
      <c r="GF113" s="468"/>
      <c r="GG113" s="468"/>
      <c r="GH113" s="468"/>
      <c r="GI113" s="468"/>
      <c r="GJ113" s="468"/>
      <c r="GK113" s="468"/>
      <c r="GL113" s="468"/>
      <c r="GM113" s="468"/>
      <c r="GN113" s="468"/>
      <c r="GO113" s="468"/>
      <c r="GP113" s="468"/>
      <c r="GQ113" s="468"/>
      <c r="GR113" s="468"/>
      <c r="GS113" s="468"/>
      <c r="GT113" s="468"/>
      <c r="GU113" s="468"/>
      <c r="GV113" s="468"/>
      <c r="GW113" s="468"/>
      <c r="GX113" s="468"/>
      <c r="GY113" s="468"/>
      <c r="GZ113" s="468"/>
      <c r="HA113" s="468"/>
      <c r="HB113" s="468"/>
      <c r="HC113" s="468"/>
      <c r="HD113" s="468"/>
      <c r="HE113" s="468"/>
      <c r="HF113" s="468"/>
      <c r="HG113" s="468"/>
      <c r="HH113" s="468"/>
      <c r="HI113" s="468"/>
      <c r="HJ113" s="468"/>
      <c r="HK113" s="468"/>
      <c r="HL113" s="468"/>
      <c r="HM113" s="468"/>
      <c r="HN113" s="468"/>
      <c r="HO113" s="468"/>
      <c r="HP113" s="468"/>
      <c r="HQ113" s="468"/>
      <c r="HR113" s="468"/>
      <c r="HS113" s="468"/>
      <c r="HT113" s="468"/>
      <c r="HU113" s="468"/>
      <c r="HV113" s="468"/>
      <c r="HW113" s="468"/>
      <c r="HX113" s="468"/>
      <c r="HY113" s="468"/>
      <c r="HZ113" s="468"/>
      <c r="IA113" s="468"/>
      <c r="IB113" s="468"/>
      <c r="IC113" s="468"/>
      <c r="ID113" s="468"/>
      <c r="IE113" s="468"/>
      <c r="IF113" s="468"/>
      <c r="IG113" s="468"/>
      <c r="IH113" s="468"/>
      <c r="II113" s="468"/>
      <c r="IJ113" s="468"/>
      <c r="IK113" s="468"/>
      <c r="IL113" s="468"/>
      <c r="IM113" s="468"/>
      <c r="IN113" s="468"/>
      <c r="IO113" s="468"/>
      <c r="IP113" s="468"/>
      <c r="IQ113" s="468"/>
      <c r="IR113" s="468"/>
      <c r="IS113" s="468"/>
      <c r="IT113" s="468"/>
      <c r="IU113" s="468"/>
      <c r="IV113" s="468"/>
    </row>
    <row r="114" spans="1:256">
      <c r="A114" s="385"/>
      <c r="B114" s="385"/>
      <c r="C114" s="385"/>
      <c r="M114" s="385"/>
      <c r="N114" s="735"/>
      <c r="O114" s="735"/>
      <c r="P114" s="468"/>
      <c r="Q114" s="468"/>
      <c r="R114" s="468"/>
      <c r="S114" s="468"/>
      <c r="T114" s="468"/>
      <c r="U114" s="468"/>
      <c r="V114" s="468"/>
      <c r="W114" s="468"/>
      <c r="X114" s="468"/>
      <c r="Y114" s="468"/>
      <c r="Z114" s="468"/>
      <c r="AA114" s="468"/>
      <c r="AB114" s="468"/>
      <c r="AC114" s="468"/>
      <c r="AD114" s="468"/>
      <c r="AE114" s="468"/>
      <c r="AF114" s="468"/>
      <c r="AG114" s="468"/>
      <c r="AH114" s="468"/>
      <c r="AI114" s="468"/>
      <c r="AJ114" s="468"/>
      <c r="AK114" s="468"/>
      <c r="AL114" s="468"/>
      <c r="AM114" s="468"/>
      <c r="AN114" s="468"/>
      <c r="AO114" s="468"/>
      <c r="AP114" s="468"/>
      <c r="AQ114" s="468"/>
      <c r="AR114" s="468"/>
      <c r="AS114" s="468"/>
      <c r="AT114" s="468"/>
      <c r="AU114" s="468"/>
      <c r="AV114" s="468"/>
      <c r="AW114" s="468"/>
      <c r="AX114" s="468"/>
      <c r="AY114" s="468"/>
      <c r="AZ114" s="468"/>
      <c r="BA114" s="468"/>
      <c r="BB114" s="468"/>
      <c r="BC114" s="468"/>
      <c r="BD114" s="468"/>
      <c r="BE114" s="468"/>
      <c r="BF114" s="468"/>
      <c r="BG114" s="468"/>
      <c r="BH114" s="468"/>
      <c r="BI114" s="468"/>
      <c r="BJ114" s="468"/>
      <c r="BK114" s="468"/>
      <c r="BL114" s="468"/>
      <c r="BM114" s="468"/>
      <c r="BN114" s="468"/>
      <c r="BO114" s="468"/>
      <c r="BP114" s="468"/>
      <c r="BQ114" s="468"/>
      <c r="BR114" s="468"/>
      <c r="BS114" s="468"/>
      <c r="BT114" s="468"/>
      <c r="BU114" s="468"/>
      <c r="BV114" s="468"/>
      <c r="BW114" s="468"/>
      <c r="BX114" s="468"/>
      <c r="BY114" s="468"/>
      <c r="BZ114" s="468"/>
      <c r="CA114" s="468"/>
      <c r="CB114" s="468"/>
      <c r="CC114" s="468"/>
      <c r="CD114" s="468"/>
      <c r="CE114" s="468"/>
      <c r="CF114" s="468"/>
      <c r="CG114" s="468"/>
      <c r="CH114" s="468"/>
      <c r="CI114" s="468"/>
      <c r="CJ114" s="468"/>
      <c r="CK114" s="468"/>
      <c r="CL114" s="468"/>
      <c r="CM114" s="468"/>
      <c r="CN114" s="468"/>
      <c r="CO114" s="468"/>
      <c r="CP114" s="468"/>
      <c r="CQ114" s="468"/>
      <c r="CR114" s="468"/>
      <c r="CS114" s="468"/>
      <c r="CT114" s="468"/>
      <c r="CU114" s="468"/>
      <c r="CV114" s="468"/>
      <c r="CW114" s="468"/>
      <c r="CX114" s="468"/>
      <c r="CY114" s="468"/>
      <c r="CZ114" s="468"/>
      <c r="DA114" s="468"/>
      <c r="DB114" s="468"/>
      <c r="DC114" s="468"/>
      <c r="DD114" s="468"/>
      <c r="DE114" s="468"/>
      <c r="DF114" s="468"/>
      <c r="DG114" s="468"/>
      <c r="DH114" s="468"/>
      <c r="DI114" s="468"/>
      <c r="DJ114" s="468"/>
      <c r="DK114" s="468"/>
      <c r="DL114" s="468"/>
      <c r="DM114" s="468"/>
      <c r="DN114" s="468"/>
      <c r="DO114" s="468"/>
      <c r="DP114" s="468"/>
      <c r="DQ114" s="468"/>
      <c r="DR114" s="468"/>
      <c r="DS114" s="468"/>
      <c r="DT114" s="468"/>
      <c r="DU114" s="468"/>
      <c r="DV114" s="468"/>
      <c r="DW114" s="468"/>
      <c r="DX114" s="468"/>
      <c r="DY114" s="468"/>
      <c r="DZ114" s="468"/>
      <c r="EA114" s="468"/>
      <c r="EB114" s="468"/>
      <c r="EC114" s="468"/>
      <c r="ED114" s="468"/>
      <c r="EE114" s="468"/>
      <c r="EF114" s="468"/>
      <c r="EG114" s="468"/>
      <c r="EH114" s="468"/>
      <c r="EI114" s="468"/>
      <c r="EJ114" s="468"/>
      <c r="EK114" s="468"/>
      <c r="EL114" s="468"/>
      <c r="EM114" s="468"/>
      <c r="EN114" s="468"/>
      <c r="EO114" s="468"/>
      <c r="EP114" s="468"/>
      <c r="EQ114" s="468"/>
      <c r="ER114" s="468"/>
      <c r="ES114" s="468"/>
      <c r="ET114" s="468"/>
      <c r="EU114" s="468"/>
      <c r="EV114" s="468"/>
      <c r="EW114" s="468"/>
      <c r="EX114" s="468"/>
      <c r="EY114" s="468"/>
      <c r="EZ114" s="468"/>
      <c r="FA114" s="468"/>
      <c r="FB114" s="468"/>
      <c r="FC114" s="468"/>
      <c r="FD114" s="468"/>
      <c r="FE114" s="468"/>
      <c r="FF114" s="468"/>
      <c r="FG114" s="468"/>
      <c r="FH114" s="468"/>
      <c r="FI114" s="468"/>
      <c r="FJ114" s="468"/>
      <c r="FK114" s="468"/>
      <c r="FL114" s="468"/>
      <c r="FM114" s="468"/>
      <c r="FN114" s="468"/>
      <c r="FO114" s="468"/>
      <c r="FP114" s="468"/>
      <c r="FQ114" s="468"/>
      <c r="FR114" s="468"/>
      <c r="FS114" s="468"/>
      <c r="FT114" s="468"/>
      <c r="FU114" s="468"/>
      <c r="FV114" s="468"/>
      <c r="FW114" s="468"/>
      <c r="FX114" s="468"/>
      <c r="FY114" s="468"/>
      <c r="FZ114" s="468"/>
      <c r="GA114" s="468"/>
      <c r="GB114" s="468"/>
      <c r="GC114" s="468"/>
      <c r="GD114" s="468"/>
      <c r="GE114" s="468"/>
      <c r="GF114" s="468"/>
      <c r="GG114" s="468"/>
      <c r="GH114" s="468"/>
      <c r="GI114" s="468"/>
      <c r="GJ114" s="468"/>
      <c r="GK114" s="468"/>
      <c r="GL114" s="468"/>
      <c r="GM114" s="468"/>
      <c r="GN114" s="468"/>
      <c r="GO114" s="468"/>
      <c r="GP114" s="468"/>
      <c r="GQ114" s="468"/>
      <c r="GR114" s="468"/>
      <c r="GS114" s="468"/>
      <c r="GT114" s="468"/>
      <c r="GU114" s="468"/>
      <c r="GV114" s="468"/>
      <c r="GW114" s="468"/>
      <c r="GX114" s="468"/>
      <c r="GY114" s="468"/>
      <c r="GZ114" s="468"/>
      <c r="HA114" s="468"/>
      <c r="HB114" s="468"/>
      <c r="HC114" s="468"/>
      <c r="HD114" s="468"/>
      <c r="HE114" s="468"/>
      <c r="HF114" s="468"/>
      <c r="HG114" s="468"/>
      <c r="HH114" s="468"/>
      <c r="HI114" s="468"/>
      <c r="HJ114" s="468"/>
      <c r="HK114" s="468"/>
      <c r="HL114" s="468"/>
      <c r="HM114" s="468"/>
      <c r="HN114" s="468"/>
      <c r="HO114" s="468"/>
      <c r="HP114" s="468"/>
      <c r="HQ114" s="468"/>
      <c r="HR114" s="468"/>
      <c r="HS114" s="468"/>
      <c r="HT114" s="468"/>
      <c r="HU114" s="468"/>
      <c r="HV114" s="468"/>
      <c r="HW114" s="468"/>
      <c r="HX114" s="468"/>
      <c r="HY114" s="468"/>
      <c r="HZ114" s="468"/>
      <c r="IA114" s="468"/>
      <c r="IB114" s="468"/>
      <c r="IC114" s="468"/>
      <c r="ID114" s="468"/>
      <c r="IE114" s="468"/>
      <c r="IF114" s="468"/>
      <c r="IG114" s="468"/>
      <c r="IH114" s="468"/>
      <c r="II114" s="468"/>
      <c r="IJ114" s="468"/>
      <c r="IK114" s="468"/>
      <c r="IL114" s="468"/>
      <c r="IM114" s="468"/>
      <c r="IN114" s="468"/>
      <c r="IO114" s="468"/>
      <c r="IP114" s="468"/>
      <c r="IQ114" s="468"/>
      <c r="IR114" s="468"/>
      <c r="IS114" s="468"/>
      <c r="IT114" s="468"/>
      <c r="IU114" s="468"/>
      <c r="IV114" s="468"/>
    </row>
    <row r="115" spans="1:256">
      <c r="A115" s="385"/>
      <c r="B115" s="385"/>
      <c r="C115" s="385"/>
      <c r="M115" s="385"/>
      <c r="N115" s="735"/>
      <c r="O115" s="735"/>
      <c r="P115" s="468"/>
      <c r="Q115" s="468"/>
      <c r="R115" s="468"/>
      <c r="S115" s="468"/>
      <c r="T115" s="468"/>
      <c r="U115" s="468"/>
      <c r="V115" s="468"/>
      <c r="W115" s="468"/>
      <c r="X115" s="468"/>
      <c r="Y115" s="468"/>
      <c r="Z115" s="468"/>
      <c r="AA115" s="468"/>
      <c r="AB115" s="468"/>
      <c r="AC115" s="468"/>
      <c r="AD115" s="468"/>
      <c r="AE115" s="468"/>
      <c r="AF115" s="468"/>
      <c r="AG115" s="468"/>
      <c r="AH115" s="468"/>
      <c r="AI115" s="468"/>
      <c r="AJ115" s="468"/>
      <c r="AK115" s="468"/>
      <c r="AL115" s="468"/>
      <c r="AM115" s="468"/>
      <c r="AN115" s="468"/>
      <c r="AO115" s="468"/>
      <c r="AP115" s="468"/>
      <c r="AQ115" s="468"/>
      <c r="AR115" s="468"/>
      <c r="AS115" s="468"/>
      <c r="AT115" s="468"/>
      <c r="AU115" s="468"/>
      <c r="AV115" s="468"/>
      <c r="AW115" s="468"/>
      <c r="AX115" s="468"/>
      <c r="AY115" s="468"/>
      <c r="AZ115" s="468"/>
      <c r="BA115" s="468"/>
      <c r="BB115" s="468"/>
      <c r="BC115" s="468"/>
      <c r="BD115" s="468"/>
      <c r="BE115" s="468"/>
      <c r="BF115" s="468"/>
      <c r="BG115" s="468"/>
      <c r="BH115" s="468"/>
      <c r="BI115" s="468"/>
      <c r="BJ115" s="468"/>
      <c r="BK115" s="468"/>
      <c r="BL115" s="468"/>
      <c r="BM115" s="468"/>
      <c r="BN115" s="468"/>
      <c r="BO115" s="468"/>
      <c r="BP115" s="468"/>
      <c r="BQ115" s="468"/>
      <c r="BR115" s="468"/>
      <c r="BS115" s="468"/>
      <c r="BT115" s="468"/>
      <c r="BU115" s="468"/>
      <c r="BV115" s="468"/>
      <c r="BW115" s="468"/>
      <c r="BX115" s="468"/>
      <c r="BY115" s="468"/>
      <c r="BZ115" s="468"/>
      <c r="CA115" s="468"/>
      <c r="CB115" s="468"/>
      <c r="CC115" s="468"/>
      <c r="CD115" s="468"/>
      <c r="CE115" s="468"/>
      <c r="CF115" s="468"/>
      <c r="CG115" s="468"/>
      <c r="CH115" s="468"/>
      <c r="CI115" s="468"/>
      <c r="CJ115" s="468"/>
      <c r="CK115" s="468"/>
      <c r="CL115" s="468"/>
      <c r="CM115" s="468"/>
      <c r="CN115" s="468"/>
      <c r="CO115" s="468"/>
      <c r="CP115" s="468"/>
      <c r="CQ115" s="468"/>
      <c r="CR115" s="468"/>
      <c r="CS115" s="468"/>
      <c r="CT115" s="468"/>
      <c r="CU115" s="468"/>
      <c r="CV115" s="468"/>
      <c r="CW115" s="468"/>
      <c r="CX115" s="468"/>
      <c r="CY115" s="468"/>
      <c r="CZ115" s="468"/>
      <c r="DA115" s="468"/>
      <c r="DB115" s="468"/>
      <c r="DC115" s="468"/>
      <c r="DD115" s="468"/>
      <c r="DE115" s="468"/>
      <c r="DF115" s="468"/>
      <c r="DG115" s="468"/>
      <c r="DH115" s="468"/>
      <c r="DI115" s="468"/>
      <c r="DJ115" s="468"/>
      <c r="DK115" s="468"/>
      <c r="DL115" s="468"/>
      <c r="DM115" s="468"/>
      <c r="DN115" s="468"/>
      <c r="DO115" s="468"/>
      <c r="DP115" s="468"/>
      <c r="DQ115" s="468"/>
      <c r="DR115" s="468"/>
      <c r="DS115" s="468"/>
      <c r="DT115" s="468"/>
      <c r="DU115" s="468"/>
      <c r="DV115" s="468"/>
      <c r="DW115" s="468"/>
      <c r="DX115" s="468"/>
      <c r="DY115" s="468"/>
      <c r="DZ115" s="468"/>
      <c r="EA115" s="468"/>
      <c r="EB115" s="468"/>
      <c r="EC115" s="468"/>
      <c r="ED115" s="468"/>
      <c r="EE115" s="468"/>
      <c r="EF115" s="468"/>
      <c r="EG115" s="468"/>
      <c r="EH115" s="468"/>
      <c r="EI115" s="468"/>
      <c r="EJ115" s="468"/>
      <c r="EK115" s="468"/>
      <c r="EL115" s="468"/>
      <c r="EM115" s="468"/>
      <c r="EN115" s="468"/>
      <c r="EO115" s="468"/>
      <c r="EP115" s="468"/>
      <c r="EQ115" s="468"/>
      <c r="ER115" s="468"/>
      <c r="ES115" s="468"/>
      <c r="ET115" s="468"/>
      <c r="EU115" s="468"/>
      <c r="EV115" s="468"/>
      <c r="EW115" s="468"/>
      <c r="EX115" s="468"/>
      <c r="EY115" s="468"/>
      <c r="EZ115" s="468"/>
      <c r="FA115" s="468"/>
      <c r="FB115" s="468"/>
      <c r="FC115" s="468"/>
      <c r="FD115" s="468"/>
      <c r="FE115" s="468"/>
      <c r="FF115" s="468"/>
      <c r="FG115" s="468"/>
      <c r="FH115" s="468"/>
      <c r="FI115" s="468"/>
      <c r="FJ115" s="468"/>
      <c r="FK115" s="468"/>
      <c r="FL115" s="468"/>
      <c r="FM115" s="468"/>
      <c r="FN115" s="468"/>
      <c r="FO115" s="468"/>
      <c r="FP115" s="468"/>
      <c r="FQ115" s="468"/>
      <c r="FR115" s="468"/>
      <c r="FS115" s="468"/>
      <c r="FT115" s="468"/>
      <c r="FU115" s="468"/>
      <c r="FV115" s="468"/>
      <c r="FW115" s="468"/>
      <c r="FX115" s="468"/>
      <c r="FY115" s="468"/>
      <c r="FZ115" s="468"/>
      <c r="GA115" s="468"/>
      <c r="GB115" s="468"/>
      <c r="GC115" s="468"/>
      <c r="GD115" s="468"/>
      <c r="GE115" s="468"/>
      <c r="GF115" s="468"/>
      <c r="GG115" s="468"/>
      <c r="GH115" s="468"/>
      <c r="GI115" s="468"/>
      <c r="GJ115" s="468"/>
      <c r="GK115" s="468"/>
      <c r="GL115" s="468"/>
      <c r="GM115" s="468"/>
      <c r="GN115" s="468"/>
      <c r="GO115" s="468"/>
      <c r="GP115" s="468"/>
      <c r="GQ115" s="468"/>
      <c r="GR115" s="468"/>
      <c r="GS115" s="468"/>
      <c r="GT115" s="468"/>
      <c r="GU115" s="468"/>
      <c r="GV115" s="468"/>
      <c r="GW115" s="468"/>
      <c r="GX115" s="468"/>
      <c r="GY115" s="468"/>
      <c r="GZ115" s="468"/>
      <c r="HA115" s="468"/>
      <c r="HB115" s="468"/>
      <c r="HC115" s="468"/>
      <c r="HD115" s="468"/>
      <c r="HE115" s="468"/>
      <c r="HF115" s="468"/>
      <c r="HG115" s="468"/>
      <c r="HH115" s="468"/>
      <c r="HI115" s="468"/>
      <c r="HJ115" s="468"/>
      <c r="HK115" s="468"/>
      <c r="HL115" s="468"/>
      <c r="HM115" s="468"/>
      <c r="HN115" s="468"/>
      <c r="HO115" s="468"/>
      <c r="HP115" s="468"/>
      <c r="HQ115" s="468"/>
      <c r="HR115" s="468"/>
      <c r="HS115" s="468"/>
      <c r="HT115" s="468"/>
      <c r="HU115" s="468"/>
      <c r="HV115" s="468"/>
      <c r="HW115" s="468"/>
      <c r="HX115" s="468"/>
      <c r="HY115" s="468"/>
      <c r="HZ115" s="468"/>
      <c r="IA115" s="468"/>
      <c r="IB115" s="468"/>
      <c r="IC115" s="468"/>
      <c r="ID115" s="468"/>
      <c r="IE115" s="468"/>
      <c r="IF115" s="468"/>
      <c r="IG115" s="468"/>
      <c r="IH115" s="468"/>
      <c r="II115" s="468"/>
      <c r="IJ115" s="468"/>
      <c r="IK115" s="468"/>
      <c r="IL115" s="468"/>
      <c r="IM115" s="468"/>
      <c r="IN115" s="468"/>
      <c r="IO115" s="468"/>
      <c r="IP115" s="468"/>
      <c r="IQ115" s="468"/>
      <c r="IR115" s="468"/>
      <c r="IS115" s="468"/>
      <c r="IT115" s="468"/>
      <c r="IU115" s="468"/>
      <c r="IV115" s="468"/>
    </row>
    <row r="116" spans="1:256">
      <c r="A116" s="385"/>
      <c r="B116" s="385"/>
      <c r="C116" s="385"/>
      <c r="M116" s="385"/>
      <c r="N116" s="735"/>
      <c r="O116" s="735"/>
      <c r="P116" s="468"/>
      <c r="Q116" s="468"/>
      <c r="R116" s="468"/>
      <c r="S116" s="468"/>
      <c r="T116" s="468"/>
      <c r="U116" s="468"/>
      <c r="V116" s="468"/>
      <c r="W116" s="468"/>
      <c r="X116" s="468"/>
      <c r="Y116" s="468"/>
      <c r="Z116" s="468"/>
      <c r="AA116" s="468"/>
      <c r="AB116" s="468"/>
      <c r="AC116" s="468"/>
      <c r="AD116" s="468"/>
      <c r="AE116" s="468"/>
      <c r="AF116" s="468"/>
      <c r="AG116" s="468"/>
      <c r="AH116" s="468"/>
      <c r="AI116" s="468"/>
      <c r="AJ116" s="468"/>
      <c r="AK116" s="468"/>
      <c r="AL116" s="468"/>
      <c r="AM116" s="468"/>
      <c r="AN116" s="468"/>
      <c r="AO116" s="468"/>
      <c r="AP116" s="468"/>
      <c r="AQ116" s="468"/>
      <c r="AR116" s="468"/>
      <c r="AS116" s="468"/>
      <c r="AT116" s="468"/>
      <c r="AU116" s="468"/>
      <c r="AV116" s="468"/>
      <c r="AW116" s="468"/>
      <c r="AX116" s="468"/>
      <c r="AY116" s="468"/>
      <c r="AZ116" s="468"/>
      <c r="BA116" s="468"/>
      <c r="BB116" s="468"/>
      <c r="BC116" s="468"/>
      <c r="BD116" s="468"/>
      <c r="BE116" s="468"/>
      <c r="BF116" s="468"/>
      <c r="BG116" s="468"/>
      <c r="BH116" s="468"/>
      <c r="BI116" s="468"/>
      <c r="BJ116" s="468"/>
      <c r="BK116" s="468"/>
      <c r="BL116" s="468"/>
      <c r="BM116" s="468"/>
      <c r="BN116" s="468"/>
      <c r="BO116" s="468"/>
      <c r="BP116" s="468"/>
      <c r="BQ116" s="468"/>
      <c r="BR116" s="468"/>
      <c r="BS116" s="468"/>
      <c r="BT116" s="468"/>
      <c r="BU116" s="468"/>
      <c r="BV116" s="468"/>
      <c r="BW116" s="468"/>
      <c r="BX116" s="468"/>
      <c r="BY116" s="468"/>
      <c r="BZ116" s="468"/>
      <c r="CA116" s="468"/>
      <c r="CB116" s="468"/>
      <c r="CC116" s="468"/>
      <c r="CD116" s="468"/>
      <c r="CE116" s="468"/>
      <c r="CF116" s="468"/>
      <c r="CG116" s="468"/>
      <c r="CH116" s="468"/>
      <c r="CI116" s="468"/>
      <c r="CJ116" s="468"/>
      <c r="CK116" s="468"/>
      <c r="CL116" s="468"/>
      <c r="CM116" s="468"/>
      <c r="CN116" s="468"/>
      <c r="CO116" s="468"/>
      <c r="CP116" s="468"/>
      <c r="CQ116" s="468"/>
      <c r="CR116" s="468"/>
      <c r="CS116" s="468"/>
      <c r="CT116" s="468"/>
      <c r="CU116" s="468"/>
      <c r="CV116" s="468"/>
      <c r="CW116" s="468"/>
      <c r="CX116" s="468"/>
      <c r="CY116" s="468"/>
      <c r="CZ116" s="468"/>
      <c r="DA116" s="468"/>
      <c r="DB116" s="468"/>
      <c r="DC116" s="468"/>
      <c r="DD116" s="468"/>
      <c r="DE116" s="468"/>
      <c r="DF116" s="468"/>
      <c r="DG116" s="468"/>
      <c r="DH116" s="468"/>
      <c r="DI116" s="468"/>
      <c r="DJ116" s="468"/>
      <c r="DK116" s="468"/>
      <c r="DL116" s="468"/>
      <c r="DM116" s="468"/>
      <c r="DN116" s="468"/>
      <c r="DO116" s="468"/>
      <c r="DP116" s="468"/>
      <c r="DQ116" s="468"/>
      <c r="DR116" s="468"/>
      <c r="DS116" s="468"/>
      <c r="DT116" s="468"/>
      <c r="DU116" s="468"/>
      <c r="DV116" s="468"/>
      <c r="DW116" s="468"/>
      <c r="DX116" s="468"/>
      <c r="DY116" s="468"/>
      <c r="DZ116" s="468"/>
      <c r="EA116" s="468"/>
      <c r="EB116" s="468"/>
      <c r="EC116" s="468"/>
      <c r="ED116" s="468"/>
      <c r="EE116" s="468"/>
      <c r="EF116" s="468"/>
      <c r="EG116" s="468"/>
      <c r="EH116" s="468"/>
      <c r="EI116" s="468"/>
      <c r="EJ116" s="468"/>
      <c r="EK116" s="468"/>
      <c r="EL116" s="468"/>
      <c r="EM116" s="468"/>
      <c r="EN116" s="468"/>
      <c r="EO116" s="468"/>
      <c r="EP116" s="468"/>
      <c r="EQ116" s="468"/>
      <c r="ER116" s="468"/>
      <c r="ES116" s="468"/>
      <c r="ET116" s="468"/>
      <c r="EU116" s="468"/>
      <c r="EV116" s="468"/>
      <c r="EW116" s="468"/>
      <c r="EX116" s="468"/>
      <c r="EY116" s="468"/>
      <c r="EZ116" s="468"/>
      <c r="FA116" s="468"/>
      <c r="FB116" s="468"/>
      <c r="FC116" s="468"/>
      <c r="FD116" s="468"/>
      <c r="FE116" s="468"/>
      <c r="FF116" s="468"/>
      <c r="FG116" s="468"/>
      <c r="FH116" s="468"/>
      <c r="FI116" s="468"/>
      <c r="FJ116" s="468"/>
      <c r="FK116" s="468"/>
      <c r="FL116" s="468"/>
      <c r="FM116" s="468"/>
      <c r="FN116" s="468"/>
      <c r="FO116" s="468"/>
      <c r="FP116" s="468"/>
      <c r="FQ116" s="468"/>
      <c r="FR116" s="468"/>
      <c r="FS116" s="468"/>
      <c r="FT116" s="468"/>
      <c r="FU116" s="468"/>
      <c r="FV116" s="468"/>
      <c r="FW116" s="468"/>
      <c r="FX116" s="468"/>
      <c r="FY116" s="468"/>
      <c r="FZ116" s="468"/>
      <c r="GA116" s="468"/>
      <c r="GB116" s="468"/>
      <c r="GC116" s="468"/>
      <c r="GD116" s="468"/>
      <c r="GE116" s="468"/>
      <c r="GF116" s="468"/>
      <c r="GG116" s="468"/>
      <c r="GH116" s="468"/>
      <c r="GI116" s="468"/>
      <c r="GJ116" s="468"/>
      <c r="GK116" s="468"/>
      <c r="GL116" s="468"/>
      <c r="GM116" s="468"/>
      <c r="GN116" s="468"/>
      <c r="GO116" s="468"/>
      <c r="GP116" s="468"/>
      <c r="GQ116" s="468"/>
      <c r="GR116" s="468"/>
      <c r="GS116" s="468"/>
      <c r="GT116" s="468"/>
      <c r="GU116" s="468"/>
      <c r="GV116" s="468"/>
      <c r="GW116" s="468"/>
      <c r="GX116" s="468"/>
      <c r="GY116" s="468"/>
      <c r="GZ116" s="468"/>
      <c r="HA116" s="468"/>
      <c r="HB116" s="468"/>
      <c r="HC116" s="468"/>
      <c r="HD116" s="468"/>
      <c r="HE116" s="468"/>
      <c r="HF116" s="468"/>
      <c r="HG116" s="468"/>
      <c r="HH116" s="468"/>
      <c r="HI116" s="468"/>
      <c r="HJ116" s="468"/>
      <c r="HK116" s="468"/>
      <c r="HL116" s="468"/>
      <c r="HM116" s="468"/>
      <c r="HN116" s="468"/>
      <c r="HO116" s="468"/>
      <c r="HP116" s="468"/>
      <c r="HQ116" s="468"/>
      <c r="HR116" s="468"/>
      <c r="HS116" s="468"/>
      <c r="HT116" s="468"/>
      <c r="HU116" s="468"/>
      <c r="HV116" s="468"/>
      <c r="HW116" s="468"/>
      <c r="HX116" s="468"/>
      <c r="HY116" s="468"/>
      <c r="HZ116" s="468"/>
      <c r="IA116" s="468"/>
      <c r="IB116" s="468"/>
      <c r="IC116" s="468"/>
      <c r="ID116" s="468"/>
      <c r="IE116" s="468"/>
      <c r="IF116" s="468"/>
      <c r="IG116" s="468"/>
      <c r="IH116" s="468"/>
      <c r="II116" s="468"/>
      <c r="IJ116" s="468"/>
      <c r="IK116" s="468"/>
      <c r="IL116" s="468"/>
      <c r="IM116" s="468"/>
      <c r="IN116" s="468"/>
      <c r="IO116" s="468"/>
      <c r="IP116" s="468"/>
      <c r="IQ116" s="468"/>
      <c r="IR116" s="468"/>
      <c r="IS116" s="468"/>
      <c r="IT116" s="468"/>
      <c r="IU116" s="468"/>
      <c r="IV116" s="468"/>
    </row>
    <row r="117" spans="1:256">
      <c r="A117" s="385"/>
      <c r="B117" s="385"/>
      <c r="C117" s="385"/>
      <c r="M117" s="385"/>
      <c r="N117" s="735"/>
      <c r="O117" s="735"/>
      <c r="P117" s="468"/>
      <c r="Q117" s="468"/>
      <c r="R117" s="468"/>
      <c r="S117" s="468"/>
      <c r="T117" s="468"/>
      <c r="U117" s="468"/>
      <c r="V117" s="468"/>
      <c r="W117" s="468"/>
      <c r="X117" s="468"/>
      <c r="Y117" s="468"/>
      <c r="Z117" s="468"/>
      <c r="AA117" s="468"/>
      <c r="AB117" s="468"/>
      <c r="AC117" s="468"/>
      <c r="AD117" s="468"/>
      <c r="AE117" s="468"/>
      <c r="AF117" s="468"/>
      <c r="AG117" s="468"/>
      <c r="AH117" s="468"/>
      <c r="AI117" s="468"/>
      <c r="AJ117" s="468"/>
      <c r="AK117" s="468"/>
      <c r="AL117" s="468"/>
      <c r="AM117" s="468"/>
      <c r="AN117" s="468"/>
      <c r="AO117" s="468"/>
      <c r="AP117" s="468"/>
      <c r="AQ117" s="468"/>
      <c r="AR117" s="468"/>
      <c r="AS117" s="468"/>
      <c r="AT117" s="468"/>
      <c r="AU117" s="468"/>
      <c r="AV117" s="468"/>
      <c r="AW117" s="468"/>
      <c r="AX117" s="468"/>
      <c r="AY117" s="468"/>
      <c r="AZ117" s="468"/>
      <c r="BA117" s="468"/>
      <c r="BB117" s="468"/>
      <c r="BC117" s="468"/>
      <c r="BD117" s="468"/>
      <c r="BE117" s="468"/>
      <c r="BF117" s="468"/>
      <c r="BG117" s="468"/>
      <c r="BH117" s="468"/>
      <c r="BI117" s="468"/>
      <c r="BJ117" s="468"/>
      <c r="BK117" s="468"/>
      <c r="BL117" s="468"/>
      <c r="BM117" s="468"/>
      <c r="BN117" s="468"/>
      <c r="BO117" s="468"/>
      <c r="BP117" s="468"/>
      <c r="BQ117" s="468"/>
      <c r="BR117" s="468"/>
      <c r="BS117" s="468"/>
      <c r="BT117" s="468"/>
      <c r="BU117" s="468"/>
      <c r="BV117" s="468"/>
      <c r="BW117" s="468"/>
      <c r="BX117" s="468"/>
      <c r="BY117" s="468"/>
      <c r="BZ117" s="468"/>
      <c r="CA117" s="468"/>
      <c r="CB117" s="468"/>
      <c r="CC117" s="468"/>
      <c r="CD117" s="468"/>
      <c r="CE117" s="468"/>
      <c r="CF117" s="468"/>
      <c r="CG117" s="468"/>
      <c r="CH117" s="468"/>
      <c r="CI117" s="468"/>
      <c r="CJ117" s="468"/>
      <c r="CK117" s="468"/>
      <c r="CL117" s="468"/>
      <c r="CM117" s="468"/>
      <c r="CN117" s="468"/>
      <c r="CO117" s="468"/>
      <c r="CP117" s="468"/>
      <c r="CQ117" s="468"/>
      <c r="CR117" s="468"/>
      <c r="CS117" s="468"/>
      <c r="CT117" s="468"/>
      <c r="CU117" s="468"/>
      <c r="CV117" s="468"/>
      <c r="CW117" s="468"/>
      <c r="CX117" s="468"/>
      <c r="CY117" s="468"/>
      <c r="CZ117" s="468"/>
      <c r="DA117" s="468"/>
      <c r="DB117" s="468"/>
      <c r="DC117" s="468"/>
      <c r="DD117" s="468"/>
      <c r="DE117" s="468"/>
      <c r="DF117" s="468"/>
      <c r="DG117" s="468"/>
      <c r="DH117" s="468"/>
      <c r="DI117" s="468"/>
      <c r="DJ117" s="468"/>
      <c r="DK117" s="468"/>
      <c r="DL117" s="468"/>
      <c r="DM117" s="468"/>
      <c r="DN117" s="468"/>
      <c r="DO117" s="468"/>
      <c r="DP117" s="468"/>
      <c r="DQ117" s="468"/>
      <c r="DR117" s="468"/>
      <c r="DS117" s="468"/>
      <c r="DT117" s="468"/>
      <c r="DU117" s="468"/>
      <c r="DV117" s="468"/>
      <c r="DW117" s="468"/>
      <c r="DX117" s="468"/>
      <c r="DY117" s="468"/>
      <c r="DZ117" s="468"/>
      <c r="EA117" s="468"/>
      <c r="EB117" s="468"/>
      <c r="EC117" s="468"/>
      <c r="ED117" s="468"/>
      <c r="EE117" s="468"/>
      <c r="EF117" s="468"/>
      <c r="EG117" s="468"/>
      <c r="EH117" s="468"/>
      <c r="EI117" s="468"/>
      <c r="EJ117" s="468"/>
      <c r="EK117" s="468"/>
      <c r="EL117" s="468"/>
      <c r="EM117" s="468"/>
      <c r="EN117" s="468"/>
      <c r="EO117" s="468"/>
      <c r="EP117" s="468"/>
      <c r="EQ117" s="468"/>
      <c r="ER117" s="468"/>
      <c r="ES117" s="468"/>
      <c r="ET117" s="468"/>
      <c r="EU117" s="468"/>
      <c r="EV117" s="468"/>
      <c r="EW117" s="468"/>
      <c r="EX117" s="468"/>
      <c r="EY117" s="468"/>
      <c r="EZ117" s="468"/>
      <c r="FA117" s="468"/>
      <c r="FB117" s="468"/>
      <c r="FC117" s="468"/>
      <c r="FD117" s="468"/>
      <c r="FE117" s="468"/>
      <c r="FF117" s="468"/>
      <c r="FG117" s="468"/>
      <c r="FH117" s="468"/>
      <c r="FI117" s="468"/>
      <c r="FJ117" s="468"/>
      <c r="FK117" s="468"/>
      <c r="FL117" s="468"/>
      <c r="FM117" s="468"/>
      <c r="FN117" s="468"/>
      <c r="FO117" s="468"/>
      <c r="FP117" s="468"/>
      <c r="FQ117" s="468"/>
      <c r="FR117" s="468"/>
      <c r="FS117" s="468"/>
      <c r="FT117" s="468"/>
      <c r="FU117" s="468"/>
      <c r="FV117" s="468"/>
      <c r="FW117" s="468"/>
      <c r="FX117" s="468"/>
      <c r="FY117" s="468"/>
      <c r="FZ117" s="468"/>
      <c r="GA117" s="468"/>
      <c r="GB117" s="468"/>
      <c r="GC117" s="468"/>
      <c r="GD117" s="468"/>
      <c r="GE117" s="468"/>
      <c r="GF117" s="468"/>
      <c r="GG117" s="468"/>
      <c r="GH117" s="468"/>
      <c r="GI117" s="468"/>
      <c r="GJ117" s="468"/>
      <c r="GK117" s="468"/>
      <c r="GL117" s="468"/>
      <c r="GM117" s="468"/>
      <c r="GN117" s="468"/>
      <c r="GO117" s="468"/>
      <c r="GP117" s="468"/>
      <c r="GQ117" s="468"/>
      <c r="GR117" s="468"/>
      <c r="GS117" s="468"/>
      <c r="GT117" s="468"/>
      <c r="GU117" s="468"/>
      <c r="GV117" s="468"/>
      <c r="GW117" s="468"/>
      <c r="GX117" s="468"/>
      <c r="GY117" s="468"/>
      <c r="GZ117" s="468"/>
      <c r="HA117" s="468"/>
      <c r="HB117" s="468"/>
      <c r="HC117" s="468"/>
      <c r="HD117" s="468"/>
      <c r="HE117" s="468"/>
      <c r="HF117" s="468"/>
      <c r="HG117" s="468"/>
      <c r="HH117" s="468"/>
      <c r="HI117" s="468"/>
      <c r="HJ117" s="468"/>
      <c r="HK117" s="468"/>
      <c r="HL117" s="468"/>
      <c r="HM117" s="468"/>
      <c r="HN117" s="468"/>
      <c r="HO117" s="468"/>
      <c r="HP117" s="468"/>
      <c r="HQ117" s="468"/>
      <c r="HR117" s="468"/>
      <c r="HS117" s="468"/>
      <c r="HT117" s="468"/>
      <c r="HU117" s="468"/>
      <c r="HV117" s="468"/>
      <c r="HW117" s="468"/>
      <c r="HX117" s="468"/>
      <c r="HY117" s="468"/>
      <c r="HZ117" s="468"/>
      <c r="IA117" s="468"/>
      <c r="IB117" s="468"/>
      <c r="IC117" s="468"/>
      <c r="ID117" s="468"/>
      <c r="IE117" s="468"/>
      <c r="IF117" s="468"/>
      <c r="IG117" s="468"/>
      <c r="IH117" s="468"/>
      <c r="II117" s="468"/>
      <c r="IJ117" s="468"/>
      <c r="IK117" s="468"/>
      <c r="IL117" s="468"/>
      <c r="IM117" s="468"/>
      <c r="IN117" s="468"/>
      <c r="IO117" s="468"/>
      <c r="IP117" s="468"/>
      <c r="IQ117" s="468"/>
      <c r="IR117" s="468"/>
      <c r="IS117" s="468"/>
      <c r="IT117" s="468"/>
      <c r="IU117" s="468"/>
      <c r="IV117" s="468"/>
    </row>
    <row r="118" spans="1:256">
      <c r="A118" s="385"/>
      <c r="B118" s="385"/>
      <c r="C118" s="385"/>
      <c r="M118" s="385"/>
      <c r="N118" s="735"/>
      <c r="O118" s="735"/>
      <c r="P118" s="468"/>
      <c r="Q118" s="468"/>
      <c r="R118" s="468"/>
      <c r="S118" s="468"/>
      <c r="T118" s="468"/>
      <c r="U118" s="468"/>
      <c r="V118" s="468"/>
      <c r="W118" s="468"/>
      <c r="X118" s="468"/>
      <c r="Y118" s="468"/>
      <c r="Z118" s="468"/>
      <c r="AA118" s="468"/>
      <c r="AB118" s="468"/>
      <c r="AC118" s="468"/>
      <c r="AD118" s="468"/>
      <c r="AE118" s="468"/>
      <c r="AF118" s="468"/>
      <c r="AG118" s="468"/>
      <c r="AH118" s="468"/>
      <c r="AI118" s="468"/>
      <c r="AJ118" s="468"/>
      <c r="AK118" s="468"/>
      <c r="AL118" s="468"/>
      <c r="AM118" s="468"/>
      <c r="AN118" s="468"/>
      <c r="AO118" s="468"/>
      <c r="AP118" s="468"/>
      <c r="AQ118" s="468"/>
      <c r="AR118" s="468"/>
      <c r="AS118" s="468"/>
      <c r="AT118" s="468"/>
      <c r="AU118" s="468"/>
      <c r="AV118" s="468"/>
      <c r="AW118" s="468"/>
      <c r="AX118" s="468"/>
      <c r="AY118" s="468"/>
      <c r="AZ118" s="468"/>
      <c r="BA118" s="468"/>
      <c r="BB118" s="468"/>
      <c r="BC118" s="468"/>
      <c r="BD118" s="468"/>
      <c r="BE118" s="468"/>
      <c r="BF118" s="468"/>
      <c r="BG118" s="468"/>
      <c r="BH118" s="468"/>
      <c r="BI118" s="468"/>
      <c r="BJ118" s="468"/>
      <c r="BK118" s="468"/>
      <c r="BL118" s="468"/>
      <c r="BM118" s="468"/>
      <c r="BN118" s="468"/>
      <c r="BO118" s="468"/>
      <c r="BP118" s="468"/>
      <c r="BQ118" s="468"/>
      <c r="BR118" s="468"/>
      <c r="BS118" s="468"/>
      <c r="BT118" s="468"/>
      <c r="BU118" s="468"/>
      <c r="BV118" s="468"/>
      <c r="BW118" s="468"/>
      <c r="BX118" s="468"/>
      <c r="BY118" s="468"/>
      <c r="BZ118" s="468"/>
      <c r="CA118" s="468"/>
      <c r="CB118" s="468"/>
      <c r="CC118" s="468"/>
      <c r="CD118" s="468"/>
      <c r="CE118" s="468"/>
      <c r="CF118" s="468"/>
      <c r="CG118" s="468"/>
      <c r="CH118" s="468"/>
      <c r="CI118" s="468"/>
      <c r="CJ118" s="468"/>
      <c r="CK118" s="468"/>
      <c r="CL118" s="468"/>
      <c r="CM118" s="468"/>
      <c r="CN118" s="468"/>
      <c r="CO118" s="468"/>
      <c r="CP118" s="468"/>
      <c r="CQ118" s="468"/>
      <c r="CR118" s="468"/>
      <c r="CS118" s="468"/>
      <c r="CT118" s="468"/>
      <c r="CU118" s="468"/>
      <c r="CV118" s="468"/>
      <c r="CW118" s="468"/>
      <c r="CX118" s="468"/>
      <c r="CY118" s="468"/>
      <c r="CZ118" s="468"/>
      <c r="DA118" s="468"/>
      <c r="DB118" s="468"/>
      <c r="DC118" s="468"/>
      <c r="DD118" s="468"/>
      <c r="DE118" s="468"/>
      <c r="DF118" s="468"/>
      <c r="DG118" s="468"/>
      <c r="DH118" s="468"/>
      <c r="DI118" s="468"/>
      <c r="DJ118" s="468"/>
      <c r="DK118" s="468"/>
      <c r="DL118" s="468"/>
      <c r="DM118" s="468"/>
      <c r="DN118" s="468"/>
      <c r="DO118" s="468"/>
      <c r="DP118" s="468"/>
      <c r="DQ118" s="468"/>
      <c r="DR118" s="468"/>
      <c r="DS118" s="468"/>
      <c r="DT118" s="468"/>
      <c r="DU118" s="468"/>
      <c r="DV118" s="468"/>
      <c r="DW118" s="468"/>
      <c r="DX118" s="468"/>
      <c r="DY118" s="468"/>
      <c r="DZ118" s="468"/>
      <c r="EA118" s="468"/>
      <c r="EB118" s="468"/>
      <c r="EC118" s="468"/>
      <c r="ED118" s="468"/>
      <c r="EE118" s="468"/>
      <c r="EF118" s="468"/>
      <c r="EG118" s="468"/>
      <c r="EH118" s="468"/>
      <c r="EI118" s="468"/>
      <c r="EJ118" s="468"/>
      <c r="EK118" s="468"/>
      <c r="EL118" s="468"/>
      <c r="EM118" s="468"/>
      <c r="EN118" s="468"/>
      <c r="EO118" s="468"/>
      <c r="EP118" s="468"/>
      <c r="EQ118" s="468"/>
      <c r="ER118" s="468"/>
      <c r="ES118" s="468"/>
      <c r="ET118" s="468"/>
      <c r="EU118" s="468"/>
      <c r="EV118" s="468"/>
      <c r="EW118" s="468"/>
      <c r="EX118" s="468"/>
      <c r="EY118" s="468"/>
      <c r="EZ118" s="468"/>
      <c r="FA118" s="468"/>
      <c r="FB118" s="468"/>
      <c r="FC118" s="468"/>
      <c r="FD118" s="468"/>
      <c r="FE118" s="468"/>
      <c r="FF118" s="468"/>
      <c r="FG118" s="468"/>
      <c r="FH118" s="468"/>
      <c r="FI118" s="468"/>
      <c r="FJ118" s="468"/>
      <c r="FK118" s="468"/>
      <c r="FL118" s="468"/>
      <c r="FM118" s="468"/>
      <c r="FN118" s="468"/>
      <c r="FO118" s="468"/>
      <c r="FP118" s="468"/>
      <c r="FQ118" s="468"/>
      <c r="FR118" s="468"/>
      <c r="FS118" s="468"/>
      <c r="FT118" s="468"/>
      <c r="FU118" s="468"/>
      <c r="FV118" s="468"/>
      <c r="FW118" s="468"/>
      <c r="FX118" s="468"/>
      <c r="FY118" s="468"/>
      <c r="FZ118" s="468"/>
      <c r="GA118" s="468"/>
      <c r="GB118" s="468"/>
      <c r="GC118" s="468"/>
      <c r="GD118" s="468"/>
      <c r="GE118" s="468"/>
      <c r="GF118" s="468"/>
      <c r="GG118" s="468"/>
      <c r="GH118" s="468"/>
      <c r="GI118" s="468"/>
      <c r="GJ118" s="468"/>
      <c r="GK118" s="468"/>
      <c r="GL118" s="468"/>
      <c r="GM118" s="468"/>
      <c r="GN118" s="468"/>
      <c r="GO118" s="468"/>
      <c r="GP118" s="468"/>
      <c r="GQ118" s="468"/>
      <c r="GR118" s="468"/>
      <c r="GS118" s="468"/>
      <c r="GT118" s="468"/>
      <c r="GU118" s="468"/>
      <c r="GV118" s="468"/>
      <c r="GW118" s="468"/>
      <c r="GX118" s="468"/>
      <c r="GY118" s="468"/>
      <c r="GZ118" s="468"/>
      <c r="HA118" s="468"/>
      <c r="HB118" s="468"/>
      <c r="HC118" s="468"/>
      <c r="HD118" s="468"/>
      <c r="HE118" s="468"/>
      <c r="HF118" s="468"/>
      <c r="HG118" s="468"/>
      <c r="HH118" s="468"/>
      <c r="HI118" s="468"/>
      <c r="HJ118" s="468"/>
      <c r="HK118" s="468"/>
      <c r="HL118" s="468"/>
      <c r="HM118" s="468"/>
      <c r="HN118" s="468"/>
      <c r="HO118" s="468"/>
      <c r="HP118" s="468"/>
      <c r="HQ118" s="468"/>
      <c r="HR118" s="468"/>
      <c r="HS118" s="468"/>
      <c r="HT118" s="468"/>
      <c r="HU118" s="468"/>
      <c r="HV118" s="468"/>
      <c r="HW118" s="468"/>
      <c r="HX118" s="468"/>
      <c r="HY118" s="468"/>
      <c r="HZ118" s="468"/>
      <c r="IA118" s="468"/>
      <c r="IB118" s="468"/>
      <c r="IC118" s="468"/>
      <c r="ID118" s="468"/>
      <c r="IE118" s="468"/>
      <c r="IF118" s="468"/>
      <c r="IG118" s="468"/>
      <c r="IH118" s="468"/>
      <c r="II118" s="468"/>
      <c r="IJ118" s="468"/>
      <c r="IK118" s="468"/>
      <c r="IL118" s="468"/>
      <c r="IM118" s="468"/>
      <c r="IN118" s="468"/>
      <c r="IO118" s="468"/>
      <c r="IP118" s="468"/>
      <c r="IQ118" s="468"/>
      <c r="IR118" s="468"/>
      <c r="IS118" s="468"/>
      <c r="IT118" s="468"/>
      <c r="IU118" s="468"/>
      <c r="IV118" s="468"/>
    </row>
    <row r="119" spans="1:256">
      <c r="A119" s="385"/>
      <c r="B119" s="385"/>
      <c r="C119" s="385"/>
      <c r="M119" s="385"/>
      <c r="N119" s="735"/>
      <c r="O119" s="735"/>
      <c r="P119" s="468"/>
      <c r="Q119" s="468"/>
      <c r="R119" s="468"/>
      <c r="S119" s="468"/>
      <c r="T119" s="468"/>
      <c r="U119" s="468"/>
      <c r="V119" s="468"/>
      <c r="W119" s="468"/>
      <c r="X119" s="468"/>
      <c r="Y119" s="468"/>
      <c r="Z119" s="468"/>
      <c r="AA119" s="468"/>
      <c r="AB119" s="468"/>
      <c r="AC119" s="468"/>
      <c r="AD119" s="468"/>
      <c r="AE119" s="468"/>
      <c r="AF119" s="468"/>
      <c r="AG119" s="468"/>
      <c r="AH119" s="468"/>
      <c r="AI119" s="468"/>
      <c r="AJ119" s="468"/>
      <c r="AK119" s="468"/>
      <c r="AL119" s="468"/>
      <c r="AM119" s="468"/>
      <c r="AN119" s="468"/>
      <c r="AO119" s="468"/>
      <c r="AP119" s="468"/>
      <c r="AQ119" s="468"/>
      <c r="AR119" s="468"/>
      <c r="AS119" s="468"/>
      <c r="AT119" s="468"/>
      <c r="AU119" s="468"/>
      <c r="AV119" s="468"/>
      <c r="AW119" s="468"/>
      <c r="AX119" s="468"/>
      <c r="AY119" s="468"/>
      <c r="AZ119" s="468"/>
      <c r="BA119" s="468"/>
      <c r="BB119" s="468"/>
      <c r="BC119" s="468"/>
      <c r="BD119" s="468"/>
      <c r="BE119" s="468"/>
      <c r="BF119" s="468"/>
      <c r="BG119" s="468"/>
      <c r="BH119" s="468"/>
      <c r="BI119" s="468"/>
      <c r="BJ119" s="468"/>
      <c r="BK119" s="468"/>
      <c r="BL119" s="468"/>
      <c r="BM119" s="468"/>
      <c r="BN119" s="468"/>
      <c r="BO119" s="468"/>
      <c r="BP119" s="468"/>
      <c r="BQ119" s="468"/>
      <c r="BR119" s="468"/>
      <c r="BS119" s="468"/>
      <c r="BT119" s="468"/>
      <c r="BU119" s="468"/>
      <c r="BV119" s="468"/>
      <c r="BW119" s="468"/>
      <c r="BX119" s="468"/>
      <c r="BY119" s="468"/>
      <c r="BZ119" s="468"/>
      <c r="CA119" s="468"/>
      <c r="CB119" s="468"/>
      <c r="CC119" s="468"/>
      <c r="CD119" s="468"/>
      <c r="CE119" s="468"/>
      <c r="CF119" s="468"/>
      <c r="CG119" s="468"/>
      <c r="CH119" s="468"/>
      <c r="CI119" s="468"/>
      <c r="CJ119" s="468"/>
      <c r="CK119" s="468"/>
      <c r="CL119" s="468"/>
      <c r="CM119" s="468"/>
      <c r="CN119" s="468"/>
      <c r="CO119" s="468"/>
      <c r="CP119" s="468"/>
      <c r="CQ119" s="468"/>
      <c r="CR119" s="468"/>
      <c r="CS119" s="468"/>
      <c r="CT119" s="468"/>
      <c r="CU119" s="468"/>
      <c r="CV119" s="468"/>
      <c r="CW119" s="468"/>
      <c r="CX119" s="468"/>
      <c r="CY119" s="468"/>
      <c r="CZ119" s="468"/>
      <c r="DA119" s="468"/>
      <c r="DB119" s="468"/>
      <c r="DC119" s="468"/>
      <c r="DD119" s="468"/>
      <c r="DE119" s="468"/>
      <c r="DF119" s="468"/>
      <c r="DG119" s="468"/>
      <c r="DH119" s="468"/>
      <c r="DI119" s="468"/>
      <c r="DJ119" s="468"/>
      <c r="DK119" s="468"/>
      <c r="DL119" s="468"/>
      <c r="DM119" s="468"/>
      <c r="DN119" s="468"/>
      <c r="DO119" s="468"/>
      <c r="DP119" s="468"/>
      <c r="DQ119" s="468"/>
      <c r="DR119" s="468"/>
      <c r="DS119" s="468"/>
      <c r="DT119" s="468"/>
      <c r="DU119" s="468"/>
      <c r="DV119" s="468"/>
      <c r="DW119" s="468"/>
      <c r="DX119" s="468"/>
      <c r="DY119" s="468"/>
      <c r="DZ119" s="468"/>
      <c r="EA119" s="468"/>
      <c r="EB119" s="468"/>
      <c r="EC119" s="468"/>
      <c r="ED119" s="468"/>
      <c r="EE119" s="468"/>
      <c r="EF119" s="468"/>
      <c r="EG119" s="468"/>
      <c r="EH119" s="468"/>
      <c r="EI119" s="468"/>
      <c r="EJ119" s="468"/>
      <c r="EK119" s="468"/>
      <c r="EL119" s="468"/>
      <c r="EM119" s="468"/>
      <c r="EN119" s="468"/>
      <c r="EO119" s="468"/>
      <c r="EP119" s="468"/>
      <c r="EQ119" s="468"/>
      <c r="ER119" s="468"/>
      <c r="ES119" s="468"/>
      <c r="ET119" s="468"/>
      <c r="EU119" s="468"/>
      <c r="EV119" s="468"/>
      <c r="EW119" s="468"/>
      <c r="EX119" s="468"/>
      <c r="EY119" s="468"/>
      <c r="EZ119" s="468"/>
      <c r="FA119" s="468"/>
      <c r="FB119" s="468"/>
      <c r="FC119" s="468"/>
      <c r="FD119" s="468"/>
      <c r="FE119" s="468"/>
      <c r="FF119" s="468"/>
      <c r="FG119" s="468"/>
      <c r="FH119" s="468"/>
      <c r="FI119" s="468"/>
      <c r="FJ119" s="468"/>
      <c r="FK119" s="468"/>
      <c r="FL119" s="468"/>
      <c r="FM119" s="468"/>
      <c r="FN119" s="468"/>
      <c r="FO119" s="468"/>
      <c r="FP119" s="468"/>
      <c r="FQ119" s="468"/>
      <c r="FR119" s="468"/>
      <c r="FS119" s="468"/>
      <c r="FT119" s="468"/>
      <c r="FU119" s="468"/>
      <c r="FV119" s="468"/>
      <c r="FW119" s="468"/>
      <c r="FX119" s="468"/>
      <c r="FY119" s="468"/>
      <c r="FZ119" s="468"/>
      <c r="GA119" s="468"/>
      <c r="GB119" s="468"/>
      <c r="GC119" s="468"/>
      <c r="GD119" s="468"/>
      <c r="GE119" s="468"/>
      <c r="GF119" s="468"/>
      <c r="GG119" s="468"/>
      <c r="GH119" s="468"/>
      <c r="GI119" s="468"/>
      <c r="GJ119" s="468"/>
      <c r="GK119" s="468"/>
      <c r="GL119" s="468"/>
      <c r="GM119" s="468"/>
      <c r="GN119" s="468"/>
      <c r="GO119" s="468"/>
      <c r="GP119" s="468"/>
      <c r="GQ119" s="468"/>
      <c r="GR119" s="468"/>
      <c r="GS119" s="468"/>
      <c r="GT119" s="468"/>
      <c r="GU119" s="468"/>
      <c r="GV119" s="468"/>
      <c r="GW119" s="468"/>
      <c r="GX119" s="468"/>
      <c r="GY119" s="468"/>
      <c r="GZ119" s="468"/>
      <c r="HA119" s="468"/>
      <c r="HB119" s="468"/>
      <c r="HC119" s="468"/>
      <c r="HD119" s="468"/>
      <c r="HE119" s="468"/>
      <c r="HF119" s="468"/>
      <c r="HG119" s="468"/>
      <c r="HH119" s="468"/>
      <c r="HI119" s="468"/>
      <c r="HJ119" s="468"/>
      <c r="HK119" s="468"/>
      <c r="HL119" s="468"/>
      <c r="HM119" s="468"/>
      <c r="HN119" s="468"/>
      <c r="HO119" s="468"/>
      <c r="HP119" s="468"/>
      <c r="HQ119" s="468"/>
      <c r="HR119" s="468"/>
      <c r="HS119" s="468"/>
      <c r="HT119" s="468"/>
      <c r="HU119" s="468"/>
      <c r="HV119" s="468"/>
      <c r="HW119" s="468"/>
      <c r="HX119" s="468"/>
      <c r="HY119" s="468"/>
      <c r="HZ119" s="468"/>
      <c r="IA119" s="468"/>
      <c r="IB119" s="468"/>
      <c r="IC119" s="468"/>
      <c r="ID119" s="468"/>
      <c r="IE119" s="468"/>
      <c r="IF119" s="468"/>
      <c r="IG119" s="468"/>
      <c r="IH119" s="468"/>
      <c r="II119" s="468"/>
      <c r="IJ119" s="468"/>
      <c r="IK119" s="468"/>
      <c r="IL119" s="468"/>
      <c r="IM119" s="468"/>
      <c r="IN119" s="468"/>
      <c r="IO119" s="468"/>
      <c r="IP119" s="468"/>
      <c r="IQ119" s="468"/>
      <c r="IR119" s="468"/>
      <c r="IS119" s="468"/>
      <c r="IT119" s="468"/>
      <c r="IU119" s="468"/>
      <c r="IV119" s="468"/>
    </row>
    <row r="120" spans="1:256">
      <c r="A120" s="385"/>
      <c r="B120" s="385"/>
      <c r="C120" s="385"/>
      <c r="M120" s="385"/>
      <c r="N120" s="735"/>
      <c r="O120" s="735"/>
      <c r="P120" s="468"/>
      <c r="Q120" s="468"/>
      <c r="R120" s="468"/>
      <c r="S120" s="468"/>
      <c r="T120" s="468"/>
      <c r="U120" s="468"/>
      <c r="V120" s="468"/>
      <c r="W120" s="468"/>
      <c r="X120" s="468"/>
      <c r="Y120" s="468"/>
      <c r="Z120" s="468"/>
      <c r="AA120" s="468"/>
      <c r="AB120" s="468"/>
      <c r="AC120" s="468"/>
      <c r="AD120" s="468"/>
      <c r="AE120" s="468"/>
      <c r="AF120" s="468"/>
      <c r="AG120" s="468"/>
      <c r="AH120" s="468"/>
      <c r="AI120" s="468"/>
      <c r="AJ120" s="468"/>
      <c r="AK120" s="468"/>
      <c r="AL120" s="468"/>
      <c r="AM120" s="468"/>
      <c r="AN120" s="468"/>
      <c r="AO120" s="468"/>
      <c r="AP120" s="468"/>
      <c r="AQ120" s="468"/>
      <c r="AR120" s="468"/>
      <c r="AS120" s="468"/>
      <c r="AT120" s="468"/>
      <c r="AU120" s="468"/>
      <c r="AV120" s="468"/>
      <c r="AW120" s="468"/>
      <c r="AX120" s="468"/>
      <c r="AY120" s="468"/>
      <c r="AZ120" s="468"/>
      <c r="BA120" s="468"/>
      <c r="BB120" s="468"/>
      <c r="BC120" s="468"/>
      <c r="BD120" s="468"/>
      <c r="BE120" s="468"/>
      <c r="BF120" s="468"/>
      <c r="BG120" s="468"/>
      <c r="BH120" s="468"/>
      <c r="BI120" s="468"/>
      <c r="BJ120" s="468"/>
      <c r="BK120" s="468"/>
      <c r="BL120" s="468"/>
      <c r="BM120" s="468"/>
      <c r="BN120" s="468"/>
      <c r="BO120" s="468"/>
      <c r="BP120" s="468"/>
      <c r="BQ120" s="468"/>
      <c r="BR120" s="468"/>
      <c r="BS120" s="468"/>
      <c r="BT120" s="468"/>
      <c r="BU120" s="468"/>
      <c r="BV120" s="468"/>
      <c r="BW120" s="468"/>
      <c r="BX120" s="468"/>
      <c r="BY120" s="468"/>
      <c r="BZ120" s="468"/>
      <c r="CA120" s="468"/>
      <c r="CB120" s="468"/>
      <c r="CC120" s="468"/>
      <c r="CD120" s="468"/>
      <c r="CE120" s="468"/>
      <c r="CF120" s="468"/>
      <c r="CG120" s="468"/>
      <c r="CH120" s="468"/>
      <c r="CI120" s="468"/>
      <c r="CJ120" s="468"/>
      <c r="CK120" s="468"/>
      <c r="CL120" s="468"/>
      <c r="CM120" s="468"/>
      <c r="CN120" s="468"/>
      <c r="CO120" s="468"/>
      <c r="CP120" s="468"/>
      <c r="CQ120" s="468"/>
      <c r="CR120" s="468"/>
      <c r="CS120" s="468"/>
      <c r="CT120" s="468"/>
      <c r="CU120" s="468"/>
      <c r="CV120" s="468"/>
      <c r="CW120" s="468"/>
      <c r="CX120" s="468"/>
      <c r="CY120" s="468"/>
      <c r="CZ120" s="468"/>
      <c r="DA120" s="468"/>
      <c r="DB120" s="468"/>
      <c r="DC120" s="468"/>
      <c r="DD120" s="468"/>
      <c r="DE120" s="468"/>
      <c r="DF120" s="468"/>
      <c r="DG120" s="468"/>
      <c r="DH120" s="468"/>
      <c r="DI120" s="468"/>
      <c r="DJ120" s="468"/>
      <c r="DK120" s="468"/>
      <c r="DL120" s="468"/>
      <c r="DM120" s="468"/>
      <c r="DN120" s="468"/>
      <c r="DO120" s="468"/>
      <c r="DP120" s="468"/>
      <c r="DQ120" s="468"/>
      <c r="DR120" s="468"/>
      <c r="DS120" s="468"/>
      <c r="DT120" s="468"/>
      <c r="DU120" s="468"/>
      <c r="DV120" s="468"/>
      <c r="DW120" s="468"/>
      <c r="DX120" s="468"/>
      <c r="DY120" s="468"/>
      <c r="DZ120" s="468"/>
      <c r="EA120" s="468"/>
      <c r="EB120" s="468"/>
      <c r="EC120" s="468"/>
      <c r="ED120" s="468"/>
      <c r="EE120" s="468"/>
      <c r="EF120" s="468"/>
      <c r="EG120" s="468"/>
      <c r="EH120" s="468"/>
      <c r="EI120" s="468"/>
      <c r="EJ120" s="468"/>
      <c r="EK120" s="468"/>
      <c r="EL120" s="468"/>
      <c r="EM120" s="468"/>
      <c r="EN120" s="468"/>
      <c r="EO120" s="468"/>
      <c r="EP120" s="468"/>
      <c r="EQ120" s="468"/>
      <c r="ER120" s="468"/>
      <c r="ES120" s="468"/>
      <c r="ET120" s="468"/>
      <c r="EU120" s="468"/>
      <c r="EV120" s="468"/>
      <c r="EW120" s="468"/>
      <c r="EX120" s="468"/>
      <c r="EY120" s="468"/>
      <c r="EZ120" s="468"/>
      <c r="FA120" s="468"/>
      <c r="FB120" s="468"/>
      <c r="FC120" s="468"/>
      <c r="FD120" s="468"/>
      <c r="FE120" s="468"/>
      <c r="FF120" s="468"/>
      <c r="FG120" s="468"/>
      <c r="FH120" s="468"/>
      <c r="FI120" s="468"/>
      <c r="FJ120" s="468"/>
      <c r="FK120" s="468"/>
      <c r="FL120" s="468"/>
      <c r="FM120" s="468"/>
      <c r="FN120" s="468"/>
      <c r="FO120" s="468"/>
      <c r="FP120" s="468"/>
      <c r="FQ120" s="468"/>
      <c r="FR120" s="468"/>
      <c r="FS120" s="468"/>
      <c r="FT120" s="468"/>
      <c r="FU120" s="468"/>
      <c r="FV120" s="468"/>
      <c r="FW120" s="468"/>
      <c r="FX120" s="468"/>
      <c r="FY120" s="468"/>
      <c r="FZ120" s="468"/>
      <c r="GA120" s="468"/>
      <c r="GB120" s="468"/>
      <c r="GC120" s="468"/>
      <c r="GD120" s="468"/>
      <c r="GE120" s="468"/>
      <c r="GF120" s="468"/>
      <c r="GG120" s="468"/>
      <c r="GH120" s="468"/>
      <c r="GI120" s="468"/>
      <c r="GJ120" s="468"/>
      <c r="GK120" s="468"/>
      <c r="GL120" s="468"/>
      <c r="GM120" s="468"/>
      <c r="GN120" s="468"/>
      <c r="GO120" s="468"/>
      <c r="GP120" s="468"/>
      <c r="GQ120" s="468"/>
      <c r="GR120" s="468"/>
      <c r="GS120" s="468"/>
      <c r="GT120" s="468"/>
      <c r="GU120" s="468"/>
      <c r="GV120" s="468"/>
      <c r="GW120" s="468"/>
      <c r="GX120" s="468"/>
      <c r="GY120" s="468"/>
      <c r="GZ120" s="468"/>
      <c r="HA120" s="468"/>
      <c r="HB120" s="468"/>
      <c r="HC120" s="468"/>
      <c r="HD120" s="468"/>
      <c r="HE120" s="468"/>
      <c r="HF120" s="468"/>
      <c r="HG120" s="468"/>
      <c r="HH120" s="468"/>
      <c r="HI120" s="468"/>
      <c r="HJ120" s="468"/>
      <c r="HK120" s="468"/>
      <c r="HL120" s="468"/>
      <c r="HM120" s="468"/>
      <c r="HN120" s="468"/>
      <c r="HO120" s="468"/>
      <c r="HP120" s="468"/>
      <c r="HQ120" s="468"/>
      <c r="HR120" s="468"/>
      <c r="HS120" s="468"/>
      <c r="HT120" s="468"/>
      <c r="HU120" s="468"/>
      <c r="HV120" s="468"/>
      <c r="HW120" s="468"/>
      <c r="HX120" s="468"/>
      <c r="HY120" s="468"/>
      <c r="HZ120" s="468"/>
      <c r="IA120" s="468"/>
      <c r="IB120" s="468"/>
      <c r="IC120" s="468"/>
      <c r="ID120" s="468"/>
      <c r="IE120" s="468"/>
      <c r="IF120" s="468"/>
      <c r="IG120" s="468"/>
      <c r="IH120" s="468"/>
      <c r="II120" s="468"/>
      <c r="IJ120" s="468"/>
      <c r="IK120" s="468"/>
      <c r="IL120" s="468"/>
      <c r="IM120" s="468"/>
      <c r="IN120" s="468"/>
      <c r="IO120" s="468"/>
      <c r="IP120" s="468"/>
      <c r="IQ120" s="468"/>
      <c r="IR120" s="468"/>
      <c r="IS120" s="468"/>
      <c r="IT120" s="468"/>
      <c r="IU120" s="468"/>
      <c r="IV120" s="468"/>
    </row>
    <row r="121" spans="1:256">
      <c r="A121" s="385"/>
      <c r="B121" s="385"/>
      <c r="C121" s="385"/>
      <c r="M121" s="385"/>
      <c r="N121" s="735"/>
      <c r="O121" s="735"/>
      <c r="P121" s="468"/>
      <c r="Q121" s="468"/>
      <c r="R121" s="468"/>
      <c r="S121" s="468"/>
      <c r="T121" s="468"/>
      <c r="U121" s="468"/>
      <c r="V121" s="468"/>
      <c r="W121" s="468"/>
      <c r="X121" s="468"/>
      <c r="Y121" s="468"/>
      <c r="Z121" s="468"/>
      <c r="AA121" s="468"/>
      <c r="AB121" s="468"/>
      <c r="AC121" s="468"/>
      <c r="AD121" s="468"/>
      <c r="AE121" s="468"/>
      <c r="AF121" s="468"/>
      <c r="AG121" s="468"/>
      <c r="AH121" s="468"/>
      <c r="AI121" s="468"/>
      <c r="AJ121" s="468"/>
      <c r="AK121" s="468"/>
      <c r="AL121" s="468"/>
      <c r="AM121" s="468"/>
      <c r="AN121" s="468"/>
      <c r="AO121" s="468"/>
      <c r="AP121" s="468"/>
      <c r="AQ121" s="468"/>
      <c r="AR121" s="468"/>
      <c r="AS121" s="468"/>
      <c r="AT121" s="468"/>
      <c r="AU121" s="468"/>
      <c r="AV121" s="468"/>
      <c r="AW121" s="468"/>
      <c r="AX121" s="468"/>
      <c r="AY121" s="468"/>
      <c r="AZ121" s="468"/>
      <c r="BA121" s="468"/>
      <c r="BB121" s="468"/>
      <c r="BC121" s="468"/>
      <c r="BD121" s="468"/>
      <c r="BE121" s="468"/>
      <c r="BF121" s="468"/>
      <c r="BG121" s="468"/>
      <c r="BH121" s="468"/>
      <c r="BI121" s="468"/>
      <c r="BJ121" s="468"/>
      <c r="BK121" s="468"/>
      <c r="BL121" s="468"/>
      <c r="BM121" s="468"/>
      <c r="BN121" s="468"/>
      <c r="BO121" s="468"/>
      <c r="BP121" s="468"/>
      <c r="BQ121" s="468"/>
      <c r="BR121" s="468"/>
      <c r="BS121" s="468"/>
      <c r="BT121" s="468"/>
      <c r="BU121" s="468"/>
      <c r="BV121" s="468"/>
      <c r="BW121" s="468"/>
      <c r="BX121" s="468"/>
      <c r="BY121" s="468"/>
      <c r="BZ121" s="468"/>
      <c r="CA121" s="468"/>
      <c r="CB121" s="468"/>
      <c r="CC121" s="468"/>
      <c r="CD121" s="468"/>
      <c r="CE121" s="468"/>
      <c r="CF121" s="468"/>
      <c r="CG121" s="468"/>
      <c r="CH121" s="468"/>
      <c r="CI121" s="468"/>
      <c r="CJ121" s="468"/>
      <c r="CK121" s="468"/>
      <c r="CL121" s="468"/>
      <c r="CM121" s="468"/>
      <c r="CN121" s="468"/>
      <c r="CO121" s="468"/>
      <c r="CP121" s="468"/>
      <c r="CQ121" s="468"/>
      <c r="CR121" s="468"/>
      <c r="CS121" s="468"/>
      <c r="CT121" s="468"/>
      <c r="CU121" s="468"/>
      <c r="CV121" s="468"/>
      <c r="CW121" s="468"/>
      <c r="CX121" s="468"/>
      <c r="CY121" s="468"/>
      <c r="CZ121" s="468"/>
      <c r="DA121" s="468"/>
      <c r="DB121" s="468"/>
      <c r="DC121" s="468"/>
      <c r="DD121" s="468"/>
      <c r="DE121" s="468"/>
      <c r="DF121" s="468"/>
      <c r="DG121" s="468"/>
      <c r="DH121" s="468"/>
      <c r="DI121" s="468"/>
      <c r="DJ121" s="468"/>
      <c r="DK121" s="468"/>
      <c r="DL121" s="468"/>
      <c r="DM121" s="468"/>
      <c r="DN121" s="468"/>
      <c r="DO121" s="468"/>
      <c r="DP121" s="468"/>
      <c r="DQ121" s="468"/>
      <c r="DR121" s="468"/>
      <c r="DS121" s="468"/>
      <c r="DT121" s="468"/>
      <c r="DU121" s="468"/>
      <c r="DV121" s="468"/>
      <c r="DW121" s="468"/>
      <c r="DX121" s="468"/>
      <c r="DY121" s="468"/>
      <c r="DZ121" s="468"/>
      <c r="EA121" s="468"/>
      <c r="EB121" s="468"/>
      <c r="EC121" s="468"/>
      <c r="ED121" s="468"/>
      <c r="EE121" s="468"/>
      <c r="EF121" s="468"/>
      <c r="EG121" s="468"/>
      <c r="EH121" s="468"/>
      <c r="EI121" s="468"/>
      <c r="EJ121" s="468"/>
      <c r="EK121" s="468"/>
      <c r="EL121" s="468"/>
      <c r="EM121" s="468"/>
      <c r="EN121" s="468"/>
      <c r="EO121" s="468"/>
      <c r="EP121" s="468"/>
      <c r="EQ121" s="468"/>
      <c r="ER121" s="468"/>
      <c r="ES121" s="468"/>
      <c r="ET121" s="468"/>
      <c r="EU121" s="468"/>
      <c r="EV121" s="468"/>
      <c r="EW121" s="468"/>
      <c r="EX121" s="468"/>
      <c r="EY121" s="468"/>
      <c r="EZ121" s="468"/>
      <c r="FA121" s="468"/>
      <c r="FB121" s="468"/>
      <c r="FC121" s="468"/>
      <c r="FD121" s="468"/>
      <c r="FE121" s="468"/>
      <c r="FF121" s="468"/>
      <c r="FG121" s="468"/>
      <c r="FH121" s="468"/>
      <c r="FI121" s="468"/>
      <c r="FJ121" s="468"/>
      <c r="FK121" s="468"/>
      <c r="FL121" s="468"/>
      <c r="FM121" s="468"/>
      <c r="FN121" s="468"/>
      <c r="FO121" s="468"/>
      <c r="FP121" s="468"/>
      <c r="FQ121" s="468"/>
      <c r="FR121" s="468"/>
      <c r="FS121" s="468"/>
      <c r="FT121" s="468"/>
      <c r="FU121" s="468"/>
      <c r="FV121" s="468"/>
      <c r="FW121" s="468"/>
      <c r="FX121" s="468"/>
      <c r="FY121" s="468"/>
      <c r="FZ121" s="468"/>
      <c r="GA121" s="468"/>
      <c r="GB121" s="468"/>
      <c r="GC121" s="468"/>
      <c r="GD121" s="468"/>
      <c r="GE121" s="468"/>
      <c r="GF121" s="468"/>
      <c r="GG121" s="468"/>
      <c r="GH121" s="468"/>
      <c r="GI121" s="468"/>
      <c r="GJ121" s="468"/>
      <c r="GK121" s="468"/>
      <c r="GL121" s="468"/>
      <c r="GM121" s="468"/>
      <c r="GN121" s="468"/>
      <c r="GO121" s="468"/>
      <c r="GP121" s="468"/>
      <c r="GQ121" s="468"/>
      <c r="GR121" s="468"/>
      <c r="GS121" s="468"/>
      <c r="GT121" s="468"/>
      <c r="GU121" s="468"/>
      <c r="GV121" s="468"/>
      <c r="GW121" s="468"/>
      <c r="GX121" s="468"/>
      <c r="GY121" s="468"/>
      <c r="GZ121" s="468"/>
      <c r="HA121" s="468"/>
      <c r="HB121" s="468"/>
      <c r="HC121" s="468"/>
      <c r="HD121" s="468"/>
      <c r="HE121" s="468"/>
      <c r="HF121" s="468"/>
      <c r="HG121" s="468"/>
      <c r="HH121" s="468"/>
      <c r="HI121" s="468"/>
      <c r="HJ121" s="468"/>
      <c r="HK121" s="468"/>
      <c r="HL121" s="468"/>
      <c r="HM121" s="468"/>
      <c r="HN121" s="468"/>
      <c r="HO121" s="468"/>
      <c r="HP121" s="468"/>
      <c r="HQ121" s="468"/>
      <c r="HR121" s="468"/>
      <c r="HS121" s="468"/>
      <c r="HT121" s="468"/>
      <c r="HU121" s="468"/>
      <c r="HV121" s="468"/>
      <c r="HW121" s="468"/>
      <c r="HX121" s="468"/>
      <c r="HY121" s="468"/>
      <c r="HZ121" s="468"/>
      <c r="IA121" s="468"/>
      <c r="IB121" s="468"/>
      <c r="IC121" s="468"/>
      <c r="ID121" s="468"/>
      <c r="IE121" s="468"/>
      <c r="IF121" s="468"/>
      <c r="IG121" s="468"/>
      <c r="IH121" s="468"/>
      <c r="II121" s="468"/>
      <c r="IJ121" s="468"/>
      <c r="IK121" s="468"/>
      <c r="IL121" s="468"/>
      <c r="IM121" s="468"/>
      <c r="IN121" s="468"/>
      <c r="IO121" s="468"/>
      <c r="IP121" s="468"/>
      <c r="IQ121" s="468"/>
      <c r="IR121" s="468"/>
      <c r="IS121" s="468"/>
      <c r="IT121" s="468"/>
      <c r="IU121" s="468"/>
      <c r="IV121" s="468"/>
    </row>
    <row r="122" spans="1:256">
      <c r="A122" s="385"/>
      <c r="B122" s="385"/>
      <c r="C122" s="385"/>
      <c r="M122" s="385"/>
      <c r="N122" s="735"/>
      <c r="O122" s="735"/>
      <c r="P122" s="468"/>
      <c r="Q122" s="468"/>
      <c r="R122" s="468"/>
      <c r="S122" s="468"/>
      <c r="T122" s="468"/>
      <c r="U122" s="468"/>
      <c r="V122" s="468"/>
      <c r="W122" s="468"/>
      <c r="X122" s="468"/>
      <c r="Y122" s="468"/>
      <c r="Z122" s="468"/>
      <c r="AA122" s="468"/>
      <c r="AB122" s="468"/>
      <c r="AC122" s="468"/>
      <c r="AD122" s="468"/>
      <c r="AE122" s="468"/>
      <c r="AF122" s="468"/>
      <c r="AG122" s="468"/>
      <c r="AH122" s="468"/>
      <c r="AI122" s="468"/>
      <c r="AJ122" s="468"/>
      <c r="AK122" s="468"/>
      <c r="AL122" s="468"/>
      <c r="AM122" s="468"/>
      <c r="AN122" s="468"/>
      <c r="AO122" s="468"/>
      <c r="AP122" s="468"/>
      <c r="AQ122" s="468"/>
      <c r="AR122" s="468"/>
      <c r="AS122" s="468"/>
      <c r="AT122" s="468"/>
      <c r="AU122" s="468"/>
      <c r="AV122" s="468"/>
      <c r="AW122" s="468"/>
      <c r="AX122" s="468"/>
      <c r="AY122" s="468"/>
      <c r="AZ122" s="468"/>
      <c r="BA122" s="468"/>
      <c r="BB122" s="468"/>
      <c r="BC122" s="468"/>
      <c r="BD122" s="468"/>
      <c r="BE122" s="468"/>
      <c r="BF122" s="468"/>
      <c r="BG122" s="468"/>
      <c r="BH122" s="468"/>
      <c r="BI122" s="468"/>
      <c r="BJ122" s="468"/>
      <c r="BK122" s="468"/>
      <c r="BL122" s="468"/>
      <c r="BM122" s="468"/>
      <c r="BN122" s="468"/>
      <c r="BO122" s="468"/>
      <c r="BP122" s="468"/>
      <c r="BQ122" s="468"/>
      <c r="BR122" s="468"/>
      <c r="BS122" s="468"/>
      <c r="BT122" s="468"/>
      <c r="BU122" s="468"/>
      <c r="BV122" s="468"/>
      <c r="BW122" s="468"/>
      <c r="BX122" s="468"/>
      <c r="BY122" s="468"/>
      <c r="BZ122" s="468"/>
      <c r="CA122" s="468"/>
      <c r="CB122" s="468"/>
      <c r="CC122" s="468"/>
      <c r="CD122" s="468"/>
      <c r="CE122" s="468"/>
      <c r="CF122" s="468"/>
      <c r="CG122" s="468"/>
      <c r="CH122" s="468"/>
      <c r="CI122" s="468"/>
      <c r="CJ122" s="468"/>
      <c r="CK122" s="468"/>
      <c r="CL122" s="468"/>
      <c r="CM122" s="468"/>
      <c r="CN122" s="468"/>
      <c r="CO122" s="468"/>
      <c r="CP122" s="468"/>
      <c r="CQ122" s="468"/>
      <c r="CR122" s="468"/>
      <c r="CS122" s="468"/>
      <c r="CT122" s="468"/>
      <c r="CU122" s="468"/>
      <c r="CV122" s="468"/>
      <c r="CW122" s="468"/>
      <c r="CX122" s="468"/>
      <c r="CY122" s="468"/>
      <c r="CZ122" s="468"/>
      <c r="DA122" s="468"/>
      <c r="DB122" s="468"/>
      <c r="DC122" s="468"/>
      <c r="DD122" s="468"/>
      <c r="DE122" s="468"/>
      <c r="DF122" s="468"/>
      <c r="DG122" s="468"/>
      <c r="DH122" s="468"/>
      <c r="DI122" s="468"/>
      <c r="DJ122" s="468"/>
      <c r="DK122" s="468"/>
      <c r="DL122" s="468"/>
      <c r="DM122" s="468"/>
      <c r="DN122" s="468"/>
      <c r="DO122" s="468"/>
      <c r="DP122" s="468"/>
      <c r="DQ122" s="468"/>
      <c r="DR122" s="468"/>
      <c r="DS122" s="468"/>
      <c r="DT122" s="468"/>
      <c r="DU122" s="468"/>
      <c r="DV122" s="468"/>
      <c r="DW122" s="468"/>
      <c r="DX122" s="468"/>
      <c r="DY122" s="468"/>
      <c r="DZ122" s="468"/>
      <c r="EA122" s="468"/>
      <c r="EB122" s="468"/>
      <c r="EC122" s="468"/>
      <c r="ED122" s="468"/>
      <c r="EE122" s="468"/>
      <c r="EF122" s="468"/>
      <c r="EG122" s="468"/>
      <c r="EH122" s="468"/>
      <c r="EI122" s="468"/>
      <c r="EJ122" s="468"/>
      <c r="EK122" s="468"/>
      <c r="EL122" s="468"/>
      <c r="EM122" s="468"/>
      <c r="EN122" s="468"/>
      <c r="EO122" s="468"/>
      <c r="EP122" s="468"/>
      <c r="EQ122" s="468"/>
      <c r="ER122" s="468"/>
      <c r="ES122" s="468"/>
      <c r="ET122" s="468"/>
      <c r="EU122" s="468"/>
      <c r="EV122" s="468"/>
      <c r="EW122" s="468"/>
      <c r="EX122" s="468"/>
      <c r="EY122" s="468"/>
      <c r="EZ122" s="468"/>
      <c r="FA122" s="468"/>
      <c r="FB122" s="468"/>
      <c r="FC122" s="468"/>
      <c r="FD122" s="468"/>
      <c r="FE122" s="468"/>
      <c r="FF122" s="468"/>
      <c r="FG122" s="468"/>
      <c r="FH122" s="468"/>
      <c r="FI122" s="468"/>
      <c r="FJ122" s="468"/>
      <c r="FK122" s="468"/>
      <c r="FL122" s="468"/>
      <c r="FM122" s="468"/>
      <c r="FN122" s="468"/>
      <c r="FO122" s="468"/>
      <c r="FP122" s="468"/>
      <c r="FQ122" s="468"/>
      <c r="FR122" s="468"/>
      <c r="FS122" s="468"/>
      <c r="FT122" s="468"/>
      <c r="FU122" s="468"/>
      <c r="FV122" s="468"/>
      <c r="FW122" s="468"/>
      <c r="FX122" s="468"/>
      <c r="FY122" s="468"/>
      <c r="FZ122" s="468"/>
      <c r="GA122" s="468"/>
      <c r="GB122" s="468"/>
      <c r="GC122" s="468"/>
      <c r="GD122" s="468"/>
      <c r="GE122" s="468"/>
      <c r="GF122" s="468"/>
      <c r="GG122" s="468"/>
      <c r="GH122" s="468"/>
      <c r="GI122" s="468"/>
      <c r="GJ122" s="468"/>
      <c r="GK122" s="468"/>
      <c r="GL122" s="468"/>
      <c r="GM122" s="468"/>
      <c r="GN122" s="468"/>
      <c r="GO122" s="468"/>
      <c r="GP122" s="468"/>
      <c r="GQ122" s="468"/>
      <c r="GR122" s="468"/>
      <c r="GS122" s="468"/>
      <c r="GT122" s="468"/>
      <c r="GU122" s="468"/>
      <c r="GV122" s="468"/>
      <c r="GW122" s="468"/>
      <c r="GX122" s="468"/>
      <c r="GY122" s="468"/>
      <c r="GZ122" s="468"/>
      <c r="HA122" s="468"/>
      <c r="HB122" s="468"/>
      <c r="HC122" s="468"/>
      <c r="HD122" s="468"/>
      <c r="HE122" s="468"/>
      <c r="HF122" s="468"/>
      <c r="HG122" s="468"/>
      <c r="HH122" s="468"/>
      <c r="HI122" s="468"/>
      <c r="HJ122" s="468"/>
      <c r="HK122" s="468"/>
      <c r="HL122" s="468"/>
      <c r="HM122" s="468"/>
      <c r="HN122" s="468"/>
      <c r="HO122" s="468"/>
      <c r="HP122" s="468"/>
      <c r="HQ122" s="468"/>
      <c r="HR122" s="468"/>
      <c r="HS122" s="468"/>
      <c r="HT122" s="468"/>
      <c r="HU122" s="468"/>
      <c r="HV122" s="468"/>
      <c r="HW122" s="468"/>
      <c r="HX122" s="468"/>
      <c r="HY122" s="468"/>
      <c r="HZ122" s="468"/>
      <c r="IA122" s="468"/>
      <c r="IB122" s="468"/>
      <c r="IC122" s="468"/>
      <c r="ID122" s="468"/>
      <c r="IE122" s="468"/>
      <c r="IF122" s="468"/>
      <c r="IG122" s="468"/>
      <c r="IH122" s="468"/>
      <c r="II122" s="468"/>
      <c r="IJ122" s="468"/>
      <c r="IK122" s="468"/>
      <c r="IL122" s="468"/>
      <c r="IM122" s="468"/>
      <c r="IN122" s="468"/>
      <c r="IO122" s="468"/>
      <c r="IP122" s="468"/>
      <c r="IQ122" s="468"/>
      <c r="IR122" s="468"/>
      <c r="IS122" s="468"/>
      <c r="IT122" s="468"/>
      <c r="IU122" s="468"/>
      <c r="IV122" s="468"/>
    </row>
    <row r="123" spans="1:256">
      <c r="A123" s="385"/>
      <c r="B123" s="385"/>
      <c r="C123" s="385"/>
      <c r="M123" s="385"/>
      <c r="N123" s="735"/>
      <c r="O123" s="735"/>
      <c r="P123" s="468"/>
      <c r="Q123" s="468"/>
      <c r="R123" s="468"/>
      <c r="S123" s="468"/>
      <c r="T123" s="468"/>
      <c r="U123" s="468"/>
      <c r="V123" s="468"/>
      <c r="W123" s="468"/>
      <c r="X123" s="468"/>
      <c r="Y123" s="468"/>
      <c r="Z123" s="468"/>
      <c r="AA123" s="468"/>
      <c r="AB123" s="468"/>
      <c r="AC123" s="468"/>
      <c r="AD123" s="468"/>
      <c r="AE123" s="468"/>
      <c r="AF123" s="468"/>
      <c r="AG123" s="468"/>
      <c r="AH123" s="468"/>
      <c r="AI123" s="468"/>
      <c r="AJ123" s="468"/>
      <c r="AK123" s="468"/>
      <c r="AL123" s="468"/>
      <c r="AM123" s="468"/>
      <c r="AN123" s="468"/>
      <c r="AO123" s="468"/>
      <c r="AP123" s="468"/>
      <c r="AQ123" s="468"/>
      <c r="AR123" s="468"/>
      <c r="AS123" s="468"/>
      <c r="AT123" s="468"/>
      <c r="AU123" s="468"/>
      <c r="AV123" s="468"/>
      <c r="AW123" s="468"/>
      <c r="AX123" s="468"/>
      <c r="AY123" s="468"/>
      <c r="AZ123" s="468"/>
      <c r="BA123" s="468"/>
      <c r="BB123" s="468"/>
      <c r="BC123" s="468"/>
      <c r="BD123" s="468"/>
      <c r="BE123" s="468"/>
      <c r="BF123" s="468"/>
      <c r="BG123" s="468"/>
      <c r="BH123" s="468"/>
      <c r="BI123" s="468"/>
      <c r="BJ123" s="468"/>
      <c r="BK123" s="468"/>
      <c r="BL123" s="468"/>
      <c r="BM123" s="468"/>
      <c r="BN123" s="468"/>
      <c r="BO123" s="468"/>
      <c r="BP123" s="468"/>
      <c r="BQ123" s="468"/>
      <c r="BR123" s="468"/>
      <c r="BS123" s="468"/>
      <c r="BT123" s="468"/>
      <c r="BU123" s="468"/>
      <c r="BV123" s="468"/>
      <c r="BW123" s="468"/>
      <c r="BX123" s="468"/>
      <c r="BY123" s="468"/>
      <c r="BZ123" s="468"/>
      <c r="CA123" s="468"/>
      <c r="CB123" s="468"/>
      <c r="CC123" s="468"/>
      <c r="CD123" s="468"/>
      <c r="CE123" s="468"/>
      <c r="CF123" s="468"/>
      <c r="CG123" s="468"/>
      <c r="CH123" s="468"/>
      <c r="CI123" s="468"/>
      <c r="CJ123" s="468"/>
      <c r="CK123" s="468"/>
      <c r="CL123" s="468"/>
      <c r="CM123" s="468"/>
      <c r="CN123" s="468"/>
      <c r="CO123" s="468"/>
      <c r="CP123" s="468"/>
      <c r="CQ123" s="468"/>
      <c r="CR123" s="468"/>
      <c r="CS123" s="468"/>
      <c r="CT123" s="468"/>
      <c r="CU123" s="468"/>
      <c r="CV123" s="468"/>
      <c r="CW123" s="468"/>
      <c r="CX123" s="468"/>
      <c r="CY123" s="468"/>
      <c r="CZ123" s="468"/>
      <c r="DA123" s="468"/>
      <c r="DB123" s="468"/>
      <c r="DC123" s="468"/>
      <c r="DD123" s="468"/>
      <c r="DE123" s="468"/>
      <c r="DF123" s="468"/>
      <c r="DG123" s="468"/>
      <c r="DH123" s="468"/>
      <c r="DI123" s="468"/>
      <c r="DJ123" s="468"/>
      <c r="DK123" s="468"/>
      <c r="DL123" s="468"/>
      <c r="DM123" s="468"/>
      <c r="DN123" s="468"/>
      <c r="DO123" s="468"/>
      <c r="DP123" s="468"/>
      <c r="DQ123" s="468"/>
      <c r="DR123" s="468"/>
      <c r="DS123" s="468"/>
      <c r="DT123" s="468"/>
      <c r="DU123" s="468"/>
      <c r="DV123" s="468"/>
      <c r="DW123" s="468"/>
      <c r="DX123" s="468"/>
      <c r="DY123" s="468"/>
      <c r="DZ123" s="468"/>
      <c r="EA123" s="468"/>
      <c r="EB123" s="468"/>
      <c r="EC123" s="468"/>
      <c r="ED123" s="468"/>
      <c r="EE123" s="468"/>
      <c r="EF123" s="468"/>
      <c r="EG123" s="468"/>
      <c r="EH123" s="468"/>
      <c r="EI123" s="468"/>
      <c r="EJ123" s="468"/>
      <c r="EK123" s="468"/>
      <c r="EL123" s="468"/>
      <c r="EM123" s="468"/>
      <c r="EN123" s="468"/>
      <c r="EO123" s="468"/>
      <c r="EP123" s="468"/>
      <c r="EQ123" s="468"/>
      <c r="ER123" s="468"/>
      <c r="ES123" s="468"/>
      <c r="ET123" s="468"/>
      <c r="EU123" s="468"/>
      <c r="EV123" s="468"/>
      <c r="EW123" s="468"/>
      <c r="EX123" s="468"/>
      <c r="EY123" s="468"/>
      <c r="EZ123" s="468"/>
      <c r="FA123" s="468"/>
      <c r="FB123" s="468"/>
      <c r="FC123" s="468"/>
      <c r="FD123" s="468"/>
      <c r="FE123" s="468"/>
      <c r="FF123" s="468"/>
      <c r="FG123" s="468"/>
      <c r="FH123" s="468"/>
      <c r="FI123" s="468"/>
      <c r="FJ123" s="468"/>
      <c r="FK123" s="468"/>
      <c r="FL123" s="468"/>
      <c r="FM123" s="468"/>
      <c r="FN123" s="468"/>
      <c r="FO123" s="468"/>
      <c r="FP123" s="468"/>
      <c r="FQ123" s="468"/>
      <c r="FR123" s="468"/>
      <c r="FS123" s="468"/>
      <c r="FT123" s="468"/>
      <c r="FU123" s="468"/>
      <c r="FV123" s="468"/>
      <c r="FW123" s="468"/>
      <c r="FX123" s="468"/>
      <c r="FY123" s="468"/>
      <c r="FZ123" s="468"/>
      <c r="GA123" s="468"/>
      <c r="GB123" s="468"/>
      <c r="GC123" s="468"/>
      <c r="GD123" s="468"/>
      <c r="GE123" s="468"/>
      <c r="GF123" s="468"/>
      <c r="GG123" s="468"/>
      <c r="GH123" s="468"/>
      <c r="GI123" s="468"/>
      <c r="GJ123" s="468"/>
      <c r="GK123" s="468"/>
      <c r="GL123" s="468"/>
      <c r="GM123" s="468"/>
      <c r="GN123" s="468"/>
      <c r="GO123" s="468"/>
      <c r="GP123" s="468"/>
      <c r="GQ123" s="468"/>
      <c r="GR123" s="468"/>
      <c r="GS123" s="468"/>
      <c r="GT123" s="468"/>
      <c r="GU123" s="468"/>
      <c r="GV123" s="468"/>
      <c r="GW123" s="468"/>
      <c r="GX123" s="468"/>
      <c r="GY123" s="468"/>
      <c r="GZ123" s="468"/>
      <c r="HA123" s="468"/>
      <c r="HB123" s="468"/>
      <c r="HC123" s="468"/>
      <c r="HD123" s="468"/>
      <c r="HE123" s="468"/>
      <c r="HF123" s="468"/>
      <c r="HG123" s="468"/>
      <c r="HH123" s="468"/>
      <c r="HI123" s="468"/>
      <c r="HJ123" s="468"/>
      <c r="HK123" s="468"/>
      <c r="HL123" s="468"/>
      <c r="HM123" s="468"/>
      <c r="HN123" s="468"/>
      <c r="HO123" s="468"/>
      <c r="HP123" s="468"/>
      <c r="HQ123" s="468"/>
      <c r="HR123" s="468"/>
      <c r="HS123" s="468"/>
      <c r="HT123" s="468"/>
      <c r="HU123" s="468"/>
      <c r="HV123" s="468"/>
      <c r="HW123" s="468"/>
      <c r="HX123" s="468"/>
      <c r="HY123" s="468"/>
      <c r="HZ123" s="468"/>
      <c r="IA123" s="468"/>
      <c r="IB123" s="468"/>
      <c r="IC123" s="468"/>
      <c r="ID123" s="468"/>
      <c r="IE123" s="468"/>
      <c r="IF123" s="468"/>
      <c r="IG123" s="468"/>
      <c r="IH123" s="468"/>
      <c r="II123" s="468"/>
      <c r="IJ123" s="468"/>
      <c r="IK123" s="468"/>
      <c r="IL123" s="468"/>
      <c r="IM123" s="468"/>
      <c r="IN123" s="468"/>
      <c r="IO123" s="468"/>
      <c r="IP123" s="468"/>
      <c r="IQ123" s="468"/>
      <c r="IR123" s="468"/>
      <c r="IS123" s="468"/>
      <c r="IT123" s="468"/>
      <c r="IU123" s="468"/>
      <c r="IV123" s="468"/>
    </row>
    <row r="124" spans="1:256">
      <c r="A124" s="385"/>
      <c r="B124" s="385"/>
      <c r="C124" s="385"/>
      <c r="M124" s="385"/>
      <c r="N124" s="735"/>
      <c r="O124" s="735"/>
      <c r="P124" s="468"/>
      <c r="Q124" s="468"/>
      <c r="R124" s="468"/>
      <c r="S124" s="468"/>
      <c r="T124" s="468"/>
      <c r="U124" s="468"/>
      <c r="V124" s="468"/>
      <c r="W124" s="468"/>
      <c r="X124" s="468"/>
      <c r="Y124" s="468"/>
      <c r="Z124" s="468"/>
      <c r="AA124" s="468"/>
      <c r="AB124" s="468"/>
      <c r="AC124" s="468"/>
      <c r="AD124" s="468"/>
      <c r="AE124" s="468"/>
      <c r="AF124" s="468"/>
      <c r="AG124" s="468"/>
      <c r="AH124" s="468"/>
      <c r="AI124" s="468"/>
      <c r="AJ124" s="468"/>
      <c r="AK124" s="468"/>
      <c r="AL124" s="468"/>
      <c r="AM124" s="468"/>
      <c r="AN124" s="468"/>
      <c r="AO124" s="468"/>
      <c r="AP124" s="468"/>
      <c r="AQ124" s="468"/>
      <c r="AR124" s="468"/>
      <c r="AS124" s="468"/>
      <c r="AT124" s="468"/>
      <c r="AU124" s="468"/>
      <c r="AV124" s="468"/>
      <c r="AW124" s="468"/>
      <c r="AX124" s="468"/>
      <c r="AY124" s="468"/>
      <c r="AZ124" s="468"/>
      <c r="BA124" s="468"/>
      <c r="BB124" s="468"/>
      <c r="BC124" s="468"/>
      <c r="BD124" s="468"/>
      <c r="BE124" s="468"/>
      <c r="BF124" s="468"/>
      <c r="BG124" s="468"/>
      <c r="BH124" s="468"/>
      <c r="BI124" s="468"/>
      <c r="BJ124" s="468"/>
      <c r="BK124" s="468"/>
      <c r="BL124" s="468"/>
      <c r="BM124" s="468"/>
      <c r="BN124" s="468"/>
      <c r="BO124" s="468"/>
      <c r="BP124" s="468"/>
      <c r="BQ124" s="468"/>
      <c r="BR124" s="468"/>
      <c r="BS124" s="468"/>
      <c r="BT124" s="468"/>
      <c r="BU124" s="468"/>
      <c r="BV124" s="468"/>
      <c r="BW124" s="468"/>
      <c r="BX124" s="468"/>
      <c r="BY124" s="468"/>
      <c r="BZ124" s="468"/>
      <c r="CA124" s="468"/>
      <c r="CB124" s="468"/>
      <c r="CC124" s="468"/>
      <c r="CD124" s="468"/>
      <c r="CE124" s="468"/>
      <c r="CF124" s="468"/>
      <c r="CG124" s="468"/>
      <c r="CH124" s="468"/>
      <c r="CI124" s="468"/>
      <c r="CJ124" s="468"/>
      <c r="CK124" s="468"/>
      <c r="CL124" s="468"/>
      <c r="CM124" s="468"/>
      <c r="CN124" s="468"/>
      <c r="CO124" s="468"/>
      <c r="CP124" s="468"/>
      <c r="CQ124" s="468"/>
      <c r="CR124" s="468"/>
      <c r="CS124" s="468"/>
      <c r="CT124" s="468"/>
      <c r="CU124" s="468"/>
      <c r="CV124" s="468"/>
      <c r="CW124" s="468"/>
      <c r="CX124" s="468"/>
      <c r="CY124" s="468"/>
      <c r="CZ124" s="468"/>
      <c r="DA124" s="468"/>
      <c r="DB124" s="468"/>
      <c r="DC124" s="468"/>
      <c r="DD124" s="468"/>
      <c r="DE124" s="468"/>
      <c r="DF124" s="468"/>
      <c r="DG124" s="468"/>
      <c r="DH124" s="468"/>
      <c r="DI124" s="468"/>
      <c r="DJ124" s="468"/>
      <c r="DK124" s="468"/>
      <c r="DL124" s="468"/>
      <c r="DM124" s="468"/>
      <c r="DN124" s="468"/>
      <c r="DO124" s="468"/>
      <c r="DP124" s="468"/>
      <c r="DQ124" s="468"/>
      <c r="DR124" s="468"/>
      <c r="DS124" s="468"/>
      <c r="DT124" s="468"/>
      <c r="DU124" s="468"/>
      <c r="DV124" s="468"/>
      <c r="DW124" s="468"/>
      <c r="DX124" s="468"/>
      <c r="DY124" s="468"/>
      <c r="DZ124" s="468"/>
      <c r="EA124" s="468"/>
      <c r="EB124" s="468"/>
      <c r="EC124" s="468"/>
      <c r="ED124" s="468"/>
      <c r="EE124" s="468"/>
      <c r="EF124" s="468"/>
      <c r="EG124" s="468"/>
      <c r="EH124" s="468"/>
      <c r="EI124" s="468"/>
      <c r="EJ124" s="468"/>
      <c r="EK124" s="468"/>
      <c r="EL124" s="468"/>
      <c r="EM124" s="468"/>
      <c r="EN124" s="468"/>
      <c r="EO124" s="468"/>
      <c r="EP124" s="468"/>
      <c r="EQ124" s="468"/>
      <c r="ER124" s="468"/>
      <c r="ES124" s="468"/>
      <c r="ET124" s="468"/>
      <c r="EU124" s="468"/>
      <c r="EV124" s="468"/>
      <c r="EW124" s="468"/>
      <c r="EX124" s="468"/>
      <c r="EY124" s="468"/>
      <c r="EZ124" s="468"/>
      <c r="FA124" s="468"/>
      <c r="FB124" s="468"/>
      <c r="FC124" s="468"/>
      <c r="FD124" s="468"/>
      <c r="FE124" s="468"/>
      <c r="FF124" s="468"/>
      <c r="FG124" s="468"/>
      <c r="FH124" s="468"/>
      <c r="FI124" s="468"/>
      <c r="FJ124" s="468"/>
      <c r="FK124" s="468"/>
      <c r="FL124" s="468"/>
      <c r="FM124" s="468"/>
      <c r="FN124" s="468"/>
      <c r="FO124" s="468"/>
      <c r="FP124" s="468"/>
      <c r="FQ124" s="468"/>
      <c r="FR124" s="468"/>
      <c r="FS124" s="468"/>
      <c r="FT124" s="468"/>
      <c r="FU124" s="468"/>
      <c r="FV124" s="468"/>
      <c r="FW124" s="468"/>
      <c r="FX124" s="468"/>
      <c r="FY124" s="468"/>
      <c r="FZ124" s="468"/>
      <c r="GA124" s="468"/>
      <c r="GB124" s="468"/>
      <c r="GC124" s="468"/>
      <c r="GD124" s="468"/>
      <c r="GE124" s="468"/>
      <c r="GF124" s="468"/>
      <c r="GG124" s="468"/>
      <c r="GH124" s="468"/>
      <c r="GI124" s="468"/>
      <c r="GJ124" s="468"/>
      <c r="GK124" s="468"/>
      <c r="GL124" s="468"/>
      <c r="GM124" s="468"/>
      <c r="GN124" s="468"/>
      <c r="GO124" s="468"/>
      <c r="GP124" s="468"/>
      <c r="GQ124" s="468"/>
      <c r="GR124" s="468"/>
      <c r="GS124" s="468"/>
      <c r="GT124" s="468"/>
      <c r="GU124" s="468"/>
      <c r="GV124" s="468"/>
      <c r="GW124" s="468"/>
      <c r="GX124" s="468"/>
      <c r="GY124" s="468"/>
      <c r="GZ124" s="468"/>
      <c r="HA124" s="468"/>
      <c r="HB124" s="468"/>
      <c r="HC124" s="468"/>
      <c r="HD124" s="468"/>
      <c r="HE124" s="468"/>
      <c r="HF124" s="468"/>
      <c r="HG124" s="468"/>
      <c r="HH124" s="468"/>
      <c r="HI124" s="468"/>
      <c r="HJ124" s="468"/>
      <c r="HK124" s="468"/>
      <c r="HL124" s="468"/>
      <c r="HM124" s="468"/>
      <c r="HN124" s="468"/>
      <c r="HO124" s="468"/>
      <c r="HP124" s="468"/>
      <c r="HQ124" s="468"/>
      <c r="HR124" s="468"/>
      <c r="HS124" s="468"/>
      <c r="HT124" s="468"/>
      <c r="HU124" s="468"/>
      <c r="HV124" s="468"/>
      <c r="HW124" s="468"/>
      <c r="HX124" s="468"/>
      <c r="HY124" s="468"/>
      <c r="HZ124" s="468"/>
      <c r="IA124" s="468"/>
      <c r="IB124" s="468"/>
      <c r="IC124" s="468"/>
      <c r="ID124" s="468"/>
      <c r="IE124" s="468"/>
      <c r="IF124" s="468"/>
      <c r="IG124" s="468"/>
      <c r="IH124" s="468"/>
      <c r="II124" s="468"/>
      <c r="IJ124" s="468"/>
      <c r="IK124" s="468"/>
      <c r="IL124" s="468"/>
      <c r="IM124" s="468"/>
      <c r="IN124" s="468"/>
      <c r="IO124" s="468"/>
      <c r="IP124" s="468"/>
      <c r="IQ124" s="468"/>
      <c r="IR124" s="468"/>
      <c r="IS124" s="468"/>
      <c r="IT124" s="468"/>
      <c r="IU124" s="468"/>
      <c r="IV124" s="468"/>
    </row>
    <row r="125" spans="1:256">
      <c r="A125" s="385"/>
      <c r="B125" s="385"/>
      <c r="C125" s="385"/>
      <c r="M125" s="385"/>
      <c r="N125" s="735"/>
      <c r="O125" s="735"/>
      <c r="P125" s="468"/>
      <c r="Q125" s="468"/>
      <c r="R125" s="468"/>
      <c r="S125" s="468"/>
      <c r="T125" s="468"/>
      <c r="U125" s="468"/>
      <c r="V125" s="468"/>
      <c r="W125" s="468"/>
      <c r="X125" s="468"/>
      <c r="Y125" s="468"/>
      <c r="Z125" s="468"/>
      <c r="AA125" s="468"/>
      <c r="AB125" s="468"/>
      <c r="AC125" s="468"/>
      <c r="AD125" s="468"/>
      <c r="AE125" s="468"/>
      <c r="AF125" s="468"/>
      <c r="AG125" s="468"/>
      <c r="AH125" s="468"/>
      <c r="AI125" s="468"/>
      <c r="AJ125" s="468"/>
      <c r="AK125" s="468"/>
      <c r="AL125" s="468"/>
      <c r="AM125" s="468"/>
      <c r="AN125" s="468"/>
      <c r="AO125" s="468"/>
      <c r="AP125" s="468"/>
      <c r="AQ125" s="468"/>
      <c r="AR125" s="468"/>
      <c r="AS125" s="468"/>
      <c r="AT125" s="468"/>
      <c r="AU125" s="468"/>
      <c r="AV125" s="468"/>
      <c r="AW125" s="468"/>
      <c r="AX125" s="468"/>
      <c r="AY125" s="468"/>
      <c r="AZ125" s="468"/>
      <c r="BA125" s="468"/>
      <c r="BB125" s="468"/>
      <c r="BC125" s="468"/>
      <c r="BD125" s="468"/>
      <c r="BE125" s="468"/>
      <c r="BF125" s="468"/>
      <c r="BG125" s="468"/>
      <c r="BH125" s="468"/>
      <c r="BI125" s="468"/>
      <c r="BJ125" s="468"/>
      <c r="BK125" s="468"/>
      <c r="BL125" s="468"/>
      <c r="BM125" s="468"/>
      <c r="BN125" s="468"/>
      <c r="BO125" s="468"/>
      <c r="BP125" s="468"/>
      <c r="BQ125" s="468"/>
      <c r="BR125" s="468"/>
      <c r="BS125" s="468"/>
      <c r="BT125" s="468"/>
      <c r="BU125" s="468"/>
      <c r="BV125" s="468"/>
      <c r="BW125" s="468"/>
      <c r="BX125" s="468"/>
      <c r="BY125" s="468"/>
      <c r="BZ125" s="468"/>
      <c r="CA125" s="468"/>
      <c r="CB125" s="468"/>
      <c r="CC125" s="468"/>
      <c r="CD125" s="468"/>
      <c r="CE125" s="468"/>
      <c r="CF125" s="468"/>
      <c r="CG125" s="468"/>
      <c r="CH125" s="468"/>
      <c r="CI125" s="468"/>
      <c r="CJ125" s="468"/>
      <c r="CK125" s="468"/>
      <c r="CL125" s="468"/>
      <c r="CM125" s="468"/>
      <c r="CN125" s="468"/>
      <c r="CO125" s="468"/>
      <c r="CP125" s="468"/>
      <c r="CQ125" s="468"/>
      <c r="CR125" s="468"/>
      <c r="CS125" s="468"/>
      <c r="CT125" s="468"/>
      <c r="CU125" s="468"/>
      <c r="CV125" s="468"/>
      <c r="CW125" s="468"/>
      <c r="CX125" s="468"/>
      <c r="CY125" s="468"/>
      <c r="CZ125" s="468"/>
      <c r="DA125" s="468"/>
      <c r="DB125" s="468"/>
      <c r="DC125" s="468"/>
      <c r="DD125" s="468"/>
      <c r="DE125" s="468"/>
      <c r="DF125" s="468"/>
      <c r="DG125" s="468"/>
      <c r="DH125" s="468"/>
      <c r="DI125" s="468"/>
      <c r="DJ125" s="468"/>
      <c r="DK125" s="468"/>
      <c r="DL125" s="468"/>
      <c r="DM125" s="468"/>
      <c r="DN125" s="468"/>
      <c r="DO125" s="468"/>
      <c r="DP125" s="468"/>
      <c r="DQ125" s="468"/>
      <c r="DR125" s="468"/>
      <c r="DS125" s="468"/>
      <c r="DT125" s="468"/>
      <c r="DU125" s="468"/>
      <c r="DV125" s="468"/>
      <c r="DW125" s="468"/>
      <c r="DX125" s="468"/>
      <c r="DY125" s="468"/>
      <c r="DZ125" s="468"/>
      <c r="EA125" s="468"/>
      <c r="EB125" s="468"/>
      <c r="EC125" s="468"/>
      <c r="ED125" s="468"/>
      <c r="EE125" s="468"/>
      <c r="EF125" s="468"/>
      <c r="EG125" s="468"/>
      <c r="EH125" s="468"/>
      <c r="EI125" s="468"/>
      <c r="EJ125" s="468"/>
      <c r="EK125" s="468"/>
      <c r="EL125" s="468"/>
      <c r="EM125" s="468"/>
      <c r="EN125" s="468"/>
      <c r="EO125" s="468"/>
      <c r="EP125" s="468"/>
      <c r="EQ125" s="468"/>
      <c r="ER125" s="468"/>
      <c r="ES125" s="468"/>
      <c r="ET125" s="468"/>
      <c r="EU125" s="468"/>
      <c r="EV125" s="468"/>
      <c r="EW125" s="468"/>
      <c r="EX125" s="468"/>
      <c r="EY125" s="468"/>
      <c r="EZ125" s="468"/>
      <c r="FA125" s="468"/>
      <c r="FB125" s="468"/>
      <c r="FC125" s="468"/>
      <c r="FD125" s="468"/>
      <c r="FE125" s="468"/>
      <c r="FF125" s="468"/>
      <c r="FG125" s="468"/>
      <c r="FH125" s="468"/>
      <c r="FI125" s="468"/>
      <c r="FJ125" s="468"/>
      <c r="FK125" s="468"/>
      <c r="FL125" s="468"/>
      <c r="FM125" s="468"/>
      <c r="FN125" s="468"/>
      <c r="FO125" s="468"/>
      <c r="FP125" s="468"/>
      <c r="FQ125" s="468"/>
      <c r="FR125" s="468"/>
      <c r="FS125" s="468"/>
      <c r="FT125" s="468"/>
      <c r="FU125" s="468"/>
      <c r="FV125" s="468"/>
      <c r="FW125" s="468"/>
      <c r="FX125" s="468"/>
      <c r="FY125" s="468"/>
      <c r="FZ125" s="468"/>
      <c r="GA125" s="468"/>
      <c r="GB125" s="468"/>
      <c r="GC125" s="468"/>
      <c r="GD125" s="468"/>
      <c r="GE125" s="468"/>
      <c r="GF125" s="468"/>
      <c r="GG125" s="468"/>
      <c r="GH125" s="468"/>
      <c r="GI125" s="468"/>
      <c r="GJ125" s="468"/>
      <c r="GK125" s="468"/>
      <c r="GL125" s="468"/>
      <c r="GM125" s="468"/>
      <c r="GN125" s="468"/>
      <c r="GO125" s="468"/>
      <c r="GP125" s="468"/>
      <c r="GQ125" s="468"/>
      <c r="GR125" s="468"/>
      <c r="GS125" s="468"/>
      <c r="GT125" s="468"/>
      <c r="GU125" s="468"/>
      <c r="GV125" s="468"/>
      <c r="GW125" s="468"/>
      <c r="GX125" s="468"/>
      <c r="GY125" s="468"/>
      <c r="GZ125" s="468"/>
      <c r="HA125" s="468"/>
      <c r="HB125" s="468"/>
      <c r="HC125" s="468"/>
      <c r="HD125" s="468"/>
      <c r="HE125" s="468"/>
      <c r="HF125" s="468"/>
      <c r="HG125" s="468"/>
      <c r="HH125" s="468"/>
      <c r="HI125" s="468"/>
      <c r="HJ125" s="468"/>
      <c r="HK125" s="468"/>
      <c r="HL125" s="468"/>
      <c r="HM125" s="468"/>
      <c r="HN125" s="468"/>
      <c r="HO125" s="468"/>
      <c r="HP125" s="468"/>
      <c r="HQ125" s="468"/>
      <c r="HR125" s="468"/>
      <c r="HS125" s="468"/>
      <c r="HT125" s="468"/>
      <c r="HU125" s="468"/>
      <c r="HV125" s="468"/>
      <c r="HW125" s="468"/>
      <c r="HX125" s="468"/>
      <c r="HY125" s="468"/>
      <c r="HZ125" s="468"/>
      <c r="IA125" s="468"/>
      <c r="IB125" s="468"/>
      <c r="IC125" s="468"/>
      <c r="ID125" s="468"/>
      <c r="IE125" s="468"/>
      <c r="IF125" s="468"/>
      <c r="IG125" s="468"/>
      <c r="IH125" s="468"/>
      <c r="II125" s="468"/>
      <c r="IJ125" s="468"/>
      <c r="IK125" s="468"/>
      <c r="IL125" s="468"/>
      <c r="IM125" s="468"/>
      <c r="IN125" s="468"/>
      <c r="IO125" s="468"/>
      <c r="IP125" s="468"/>
      <c r="IQ125" s="468"/>
      <c r="IR125" s="468"/>
      <c r="IS125" s="468"/>
      <c r="IT125" s="468"/>
      <c r="IU125" s="468"/>
      <c r="IV125" s="468"/>
    </row>
    <row r="126" spans="1:256">
      <c r="A126" s="385"/>
      <c r="B126" s="385"/>
      <c r="C126" s="385"/>
      <c r="M126" s="385"/>
      <c r="N126" s="735"/>
      <c r="O126" s="735"/>
      <c r="P126" s="468"/>
      <c r="Q126" s="468"/>
      <c r="R126" s="468"/>
      <c r="S126" s="468"/>
      <c r="T126" s="468"/>
      <c r="U126" s="468"/>
      <c r="V126" s="468"/>
      <c r="W126" s="468"/>
      <c r="X126" s="468"/>
      <c r="Y126" s="468"/>
      <c r="Z126" s="468"/>
      <c r="AA126" s="468"/>
      <c r="AB126" s="468"/>
      <c r="AC126" s="468"/>
      <c r="AD126" s="468"/>
      <c r="AE126" s="468"/>
      <c r="AF126" s="468"/>
      <c r="AG126" s="468"/>
      <c r="AH126" s="468"/>
      <c r="AI126" s="468"/>
      <c r="AJ126" s="468"/>
      <c r="AK126" s="468"/>
      <c r="AL126" s="468"/>
      <c r="AM126" s="468"/>
      <c r="AN126" s="468"/>
      <c r="AO126" s="468"/>
      <c r="AP126" s="468"/>
      <c r="AQ126" s="468"/>
      <c r="AR126" s="468"/>
      <c r="AS126" s="468"/>
      <c r="AT126" s="468"/>
      <c r="AU126" s="468"/>
      <c r="AV126" s="468"/>
      <c r="AW126" s="468"/>
      <c r="AX126" s="468"/>
      <c r="AY126" s="468"/>
      <c r="AZ126" s="468"/>
      <c r="BA126" s="468"/>
      <c r="BB126" s="468"/>
      <c r="BC126" s="468"/>
      <c r="BD126" s="468"/>
      <c r="BE126" s="468"/>
      <c r="BF126" s="468"/>
      <c r="BG126" s="468"/>
      <c r="BH126" s="468"/>
      <c r="BI126" s="468"/>
      <c r="BJ126" s="468"/>
      <c r="BK126" s="468"/>
      <c r="BL126" s="468"/>
      <c r="BM126" s="468"/>
      <c r="BN126" s="468"/>
      <c r="BO126" s="468"/>
      <c r="BP126" s="468"/>
      <c r="BQ126" s="468"/>
      <c r="BR126" s="468"/>
      <c r="BS126" s="468"/>
      <c r="BT126" s="468"/>
      <c r="BU126" s="468"/>
      <c r="BV126" s="468"/>
      <c r="BW126" s="468"/>
      <c r="BX126" s="468"/>
      <c r="BY126" s="468"/>
      <c r="BZ126" s="468"/>
      <c r="CA126" s="468"/>
      <c r="CB126" s="468"/>
      <c r="CC126" s="468"/>
      <c r="CD126" s="468"/>
      <c r="CE126" s="468"/>
      <c r="CF126" s="468"/>
      <c r="CG126" s="468"/>
      <c r="CH126" s="468"/>
      <c r="CI126" s="468"/>
      <c r="CJ126" s="468"/>
      <c r="CK126" s="468"/>
      <c r="CL126" s="468"/>
      <c r="CM126" s="468"/>
      <c r="CN126" s="468"/>
      <c r="CO126" s="468"/>
      <c r="CP126" s="468"/>
      <c r="CQ126" s="468"/>
      <c r="CR126" s="468"/>
      <c r="CS126" s="468"/>
      <c r="CT126" s="468"/>
      <c r="CU126" s="468"/>
      <c r="CV126" s="468"/>
      <c r="CW126" s="468"/>
      <c r="CX126" s="468"/>
      <c r="CY126" s="468"/>
      <c r="CZ126" s="468"/>
      <c r="DA126" s="468"/>
      <c r="DB126" s="468"/>
      <c r="DC126" s="468"/>
      <c r="DD126" s="468"/>
      <c r="DE126" s="468"/>
      <c r="DF126" s="468"/>
      <c r="DG126" s="468"/>
      <c r="DH126" s="468"/>
      <c r="DI126" s="468"/>
      <c r="DJ126" s="468"/>
      <c r="DK126" s="468"/>
      <c r="DL126" s="468"/>
      <c r="DM126" s="468"/>
      <c r="DN126" s="468"/>
      <c r="DO126" s="468"/>
      <c r="DP126" s="468"/>
      <c r="DQ126" s="468"/>
      <c r="DR126" s="468"/>
      <c r="DS126" s="468"/>
      <c r="DT126" s="468"/>
      <c r="DU126" s="468"/>
      <c r="DV126" s="468"/>
      <c r="DW126" s="468"/>
      <c r="DX126" s="468"/>
      <c r="DY126" s="468"/>
      <c r="DZ126" s="468"/>
      <c r="EA126" s="468"/>
      <c r="EB126" s="468"/>
      <c r="EC126" s="468"/>
      <c r="ED126" s="468"/>
      <c r="EE126" s="468"/>
      <c r="EF126" s="468"/>
      <c r="EG126" s="468"/>
      <c r="EH126" s="468"/>
      <c r="EI126" s="468"/>
      <c r="EJ126" s="468"/>
      <c r="EK126" s="468"/>
      <c r="EL126" s="468"/>
      <c r="EM126" s="468"/>
      <c r="EN126" s="468"/>
      <c r="EO126" s="468"/>
      <c r="EP126" s="468"/>
      <c r="EQ126" s="468"/>
      <c r="ER126" s="468"/>
      <c r="ES126" s="468"/>
      <c r="ET126" s="468"/>
      <c r="EU126" s="468"/>
      <c r="EV126" s="468"/>
      <c r="EW126" s="468"/>
      <c r="EX126" s="468"/>
      <c r="EY126" s="468"/>
      <c r="EZ126" s="468"/>
      <c r="FA126" s="468"/>
      <c r="FB126" s="468"/>
      <c r="FC126" s="468"/>
      <c r="FD126" s="468"/>
      <c r="FE126" s="468"/>
      <c r="FF126" s="468"/>
      <c r="FG126" s="468"/>
      <c r="FH126" s="468"/>
      <c r="FI126" s="468"/>
      <c r="FJ126" s="468"/>
      <c r="FK126" s="468"/>
      <c r="FL126" s="468"/>
      <c r="FM126" s="468"/>
      <c r="FN126" s="468"/>
      <c r="FO126" s="468"/>
      <c r="FP126" s="468"/>
      <c r="FQ126" s="468"/>
      <c r="FR126" s="468"/>
      <c r="FS126" s="468"/>
      <c r="FT126" s="468"/>
      <c r="FU126" s="468"/>
      <c r="FV126" s="468"/>
      <c r="FW126" s="468"/>
      <c r="FX126" s="468"/>
      <c r="FY126" s="468"/>
      <c r="FZ126" s="468"/>
      <c r="GA126" s="468"/>
      <c r="GB126" s="468"/>
      <c r="GC126" s="468"/>
      <c r="GD126" s="468"/>
      <c r="GE126" s="468"/>
      <c r="GF126" s="468"/>
      <c r="GG126" s="468"/>
      <c r="GH126" s="468"/>
      <c r="GI126" s="468"/>
      <c r="GJ126" s="468"/>
      <c r="GK126" s="468"/>
      <c r="GL126" s="468"/>
      <c r="GM126" s="468"/>
      <c r="GN126" s="468"/>
      <c r="GO126" s="468"/>
      <c r="GP126" s="468"/>
      <c r="GQ126" s="468"/>
      <c r="GR126" s="468"/>
      <c r="GS126" s="468"/>
      <c r="GT126" s="468"/>
      <c r="GU126" s="468"/>
      <c r="GV126" s="468"/>
      <c r="GW126" s="468"/>
      <c r="GX126" s="468"/>
      <c r="GY126" s="468"/>
      <c r="GZ126" s="468"/>
      <c r="HA126" s="468"/>
      <c r="HB126" s="468"/>
      <c r="HC126" s="468"/>
      <c r="HD126" s="468"/>
      <c r="HE126" s="468"/>
      <c r="HF126" s="468"/>
      <c r="HG126" s="468"/>
      <c r="HH126" s="468"/>
      <c r="HI126" s="468"/>
      <c r="HJ126" s="468"/>
      <c r="HK126" s="468"/>
      <c r="HL126" s="468"/>
      <c r="HM126" s="468"/>
      <c r="HN126" s="468"/>
      <c r="HO126" s="468"/>
      <c r="HP126" s="468"/>
      <c r="HQ126" s="468"/>
      <c r="HR126" s="468"/>
      <c r="HS126" s="468"/>
      <c r="HT126" s="468"/>
      <c r="HU126" s="468"/>
      <c r="HV126" s="468"/>
      <c r="HW126" s="468"/>
      <c r="HX126" s="468"/>
      <c r="HY126" s="468"/>
      <c r="HZ126" s="468"/>
      <c r="IA126" s="468"/>
      <c r="IB126" s="468"/>
      <c r="IC126" s="468"/>
      <c r="ID126" s="468"/>
      <c r="IE126" s="468"/>
      <c r="IF126" s="468"/>
      <c r="IG126" s="468"/>
      <c r="IH126" s="468"/>
      <c r="II126" s="468"/>
      <c r="IJ126" s="468"/>
      <c r="IK126" s="468"/>
      <c r="IL126" s="468"/>
      <c r="IM126" s="468"/>
      <c r="IN126" s="468"/>
      <c r="IO126" s="468"/>
      <c r="IP126" s="468"/>
      <c r="IQ126" s="468"/>
      <c r="IR126" s="468"/>
      <c r="IS126" s="468"/>
      <c r="IT126" s="468"/>
      <c r="IU126" s="468"/>
      <c r="IV126" s="468"/>
    </row>
    <row r="127" spans="1:256">
      <c r="A127" s="385"/>
      <c r="B127" s="385"/>
      <c r="C127" s="385"/>
      <c r="M127" s="385"/>
      <c r="N127" s="735"/>
      <c r="O127" s="735"/>
      <c r="P127" s="468"/>
      <c r="Q127" s="468"/>
      <c r="R127" s="468"/>
      <c r="S127" s="468"/>
      <c r="T127" s="468"/>
      <c r="U127" s="468"/>
      <c r="V127" s="468"/>
      <c r="W127" s="468"/>
      <c r="X127" s="468"/>
      <c r="Y127" s="468"/>
      <c r="Z127" s="468"/>
      <c r="AA127" s="468"/>
      <c r="AB127" s="468"/>
      <c r="AC127" s="468"/>
      <c r="AD127" s="468"/>
      <c r="AE127" s="468"/>
      <c r="AF127" s="468"/>
      <c r="AG127" s="468"/>
      <c r="AH127" s="468"/>
      <c r="AI127" s="468"/>
      <c r="AJ127" s="468"/>
      <c r="AK127" s="468"/>
      <c r="AL127" s="468"/>
      <c r="AM127" s="468"/>
      <c r="AN127" s="468"/>
      <c r="AO127" s="468"/>
      <c r="AP127" s="468"/>
      <c r="AQ127" s="468"/>
      <c r="AR127" s="468"/>
      <c r="AS127" s="468"/>
      <c r="AT127" s="468"/>
      <c r="AU127" s="468"/>
      <c r="AV127" s="468"/>
      <c r="AW127" s="468"/>
      <c r="AX127" s="468"/>
      <c r="AY127" s="468"/>
      <c r="AZ127" s="468"/>
      <c r="BA127" s="468"/>
      <c r="BB127" s="468"/>
      <c r="BC127" s="468"/>
      <c r="BD127" s="468"/>
      <c r="BE127" s="468"/>
      <c r="BF127" s="468"/>
      <c r="BG127" s="468"/>
      <c r="BH127" s="468"/>
      <c r="BI127" s="468"/>
      <c r="BJ127" s="468"/>
      <c r="BK127" s="468"/>
      <c r="BL127" s="468"/>
      <c r="BM127" s="468"/>
      <c r="BN127" s="468"/>
      <c r="BO127" s="468"/>
      <c r="BP127" s="468"/>
      <c r="BQ127" s="468"/>
      <c r="BR127" s="468"/>
      <c r="BS127" s="468"/>
      <c r="BT127" s="468"/>
      <c r="BU127" s="468"/>
      <c r="BV127" s="468"/>
      <c r="BW127" s="468"/>
      <c r="BX127" s="468"/>
      <c r="BY127" s="468"/>
      <c r="BZ127" s="468"/>
      <c r="CA127" s="468"/>
      <c r="CB127" s="468"/>
      <c r="CC127" s="468"/>
      <c r="CD127" s="468"/>
      <c r="CE127" s="468"/>
      <c r="CF127" s="468"/>
      <c r="CG127" s="468"/>
      <c r="CH127" s="468"/>
      <c r="CI127" s="468"/>
      <c r="CJ127" s="468"/>
      <c r="CK127" s="468"/>
      <c r="CL127" s="468"/>
      <c r="CM127" s="468"/>
      <c r="CN127" s="468"/>
      <c r="CO127" s="468"/>
      <c r="CP127" s="468"/>
      <c r="CQ127" s="468"/>
      <c r="CR127" s="468"/>
      <c r="CS127" s="468"/>
      <c r="CT127" s="468"/>
      <c r="CU127" s="468"/>
      <c r="CV127" s="468"/>
      <c r="CW127" s="468"/>
      <c r="CX127" s="468"/>
      <c r="CY127" s="468"/>
      <c r="CZ127" s="468"/>
      <c r="DA127" s="468"/>
      <c r="DB127" s="468"/>
      <c r="DC127" s="468"/>
      <c r="DD127" s="468"/>
      <c r="DE127" s="468"/>
      <c r="DF127" s="468"/>
      <c r="DG127" s="468"/>
      <c r="DH127" s="468"/>
      <c r="DI127" s="468"/>
      <c r="DJ127" s="468"/>
      <c r="DK127" s="468"/>
      <c r="DL127" s="468"/>
      <c r="DM127" s="468"/>
      <c r="DN127" s="468"/>
      <c r="DO127" s="468"/>
      <c r="DP127" s="468"/>
      <c r="DQ127" s="468"/>
      <c r="DR127" s="468"/>
      <c r="DS127" s="468"/>
      <c r="DT127" s="468"/>
      <c r="DU127" s="468"/>
      <c r="DV127" s="468"/>
      <c r="DW127" s="468"/>
      <c r="DX127" s="468"/>
      <c r="DY127" s="468"/>
      <c r="DZ127" s="468"/>
      <c r="EA127" s="468"/>
      <c r="EB127" s="468"/>
      <c r="EC127" s="468"/>
      <c r="ED127" s="468"/>
      <c r="EE127" s="468"/>
      <c r="EF127" s="468"/>
      <c r="EG127" s="468"/>
      <c r="EH127" s="468"/>
      <c r="EI127" s="468"/>
      <c r="EJ127" s="468"/>
      <c r="EK127" s="468"/>
      <c r="EL127" s="468"/>
      <c r="EM127" s="468"/>
      <c r="EN127" s="468"/>
      <c r="EO127" s="468"/>
      <c r="EP127" s="468"/>
      <c r="EQ127" s="468"/>
      <c r="ER127" s="468"/>
      <c r="ES127" s="468"/>
      <c r="ET127" s="468"/>
      <c r="EU127" s="468"/>
      <c r="EV127" s="468"/>
      <c r="EW127" s="468"/>
      <c r="EX127" s="468"/>
      <c r="EY127" s="468"/>
      <c r="EZ127" s="468"/>
      <c r="FA127" s="468"/>
      <c r="FB127" s="468"/>
      <c r="FC127" s="468"/>
      <c r="FD127" s="468"/>
      <c r="FE127" s="468"/>
      <c r="FF127" s="468"/>
      <c r="FG127" s="468"/>
      <c r="FH127" s="468"/>
      <c r="FI127" s="468"/>
      <c r="FJ127" s="468"/>
      <c r="FK127" s="468"/>
      <c r="FL127" s="468"/>
      <c r="FM127" s="468"/>
      <c r="FN127" s="468"/>
      <c r="FO127" s="468"/>
      <c r="FP127" s="468"/>
      <c r="FQ127" s="468"/>
      <c r="FR127" s="468"/>
      <c r="FS127" s="468"/>
      <c r="FT127" s="468"/>
      <c r="FU127" s="468"/>
      <c r="FV127" s="468"/>
      <c r="FW127" s="468"/>
      <c r="FX127" s="468"/>
      <c r="FY127" s="468"/>
      <c r="FZ127" s="468"/>
      <c r="GA127" s="468"/>
      <c r="GB127" s="468"/>
      <c r="GC127" s="468"/>
      <c r="GD127" s="468"/>
      <c r="GE127" s="468"/>
      <c r="GF127" s="468"/>
      <c r="GG127" s="468"/>
      <c r="GH127" s="468"/>
      <c r="GI127" s="468"/>
      <c r="GJ127" s="468"/>
      <c r="GK127" s="468"/>
      <c r="GL127" s="468"/>
      <c r="GM127" s="468"/>
      <c r="GN127" s="468"/>
      <c r="GO127" s="468"/>
      <c r="GP127" s="468"/>
      <c r="GQ127" s="468"/>
      <c r="GR127" s="468"/>
      <c r="GS127" s="468"/>
      <c r="GT127" s="468"/>
      <c r="GU127" s="468"/>
      <c r="GV127" s="468"/>
      <c r="GW127" s="468"/>
      <c r="GX127" s="468"/>
      <c r="GY127" s="468"/>
      <c r="GZ127" s="468"/>
      <c r="HA127" s="468"/>
      <c r="HB127" s="468"/>
      <c r="HC127" s="468"/>
      <c r="HD127" s="468"/>
      <c r="HE127" s="468"/>
      <c r="HF127" s="468"/>
      <c r="HG127" s="468"/>
      <c r="HH127" s="468"/>
      <c r="HI127" s="468"/>
      <c r="HJ127" s="468"/>
      <c r="HK127" s="468"/>
      <c r="HL127" s="468"/>
      <c r="HM127" s="468"/>
      <c r="HN127" s="468"/>
      <c r="HO127" s="468"/>
      <c r="HP127" s="468"/>
      <c r="HQ127" s="468"/>
      <c r="HR127" s="468"/>
      <c r="HS127" s="468"/>
      <c r="HT127" s="468"/>
      <c r="HU127" s="468"/>
      <c r="HV127" s="468"/>
      <c r="HW127" s="468"/>
      <c r="HX127" s="468"/>
      <c r="HY127" s="468"/>
      <c r="HZ127" s="468"/>
      <c r="IA127" s="468"/>
      <c r="IB127" s="468"/>
      <c r="IC127" s="468"/>
      <c r="ID127" s="468"/>
      <c r="IE127" s="468"/>
      <c r="IF127" s="468"/>
      <c r="IG127" s="468"/>
      <c r="IH127" s="468"/>
      <c r="II127" s="468"/>
      <c r="IJ127" s="468"/>
      <c r="IK127" s="468"/>
      <c r="IL127" s="468"/>
      <c r="IM127" s="468"/>
      <c r="IN127" s="468"/>
      <c r="IO127" s="468"/>
      <c r="IP127" s="468"/>
      <c r="IQ127" s="468"/>
      <c r="IR127" s="468"/>
      <c r="IS127" s="468"/>
      <c r="IT127" s="468"/>
      <c r="IU127" s="468"/>
      <c r="IV127" s="468"/>
    </row>
    <row r="128" spans="1:256">
      <c r="A128" s="385"/>
      <c r="B128" s="385"/>
      <c r="C128" s="385"/>
      <c r="M128" s="385"/>
      <c r="N128" s="735"/>
      <c r="O128" s="735"/>
      <c r="P128" s="468"/>
      <c r="Q128" s="468"/>
      <c r="R128" s="468"/>
      <c r="S128" s="468"/>
      <c r="T128" s="468"/>
      <c r="U128" s="468"/>
      <c r="V128" s="468"/>
      <c r="W128" s="468"/>
      <c r="X128" s="468"/>
      <c r="Y128" s="468"/>
      <c r="Z128" s="468"/>
      <c r="AA128" s="468"/>
      <c r="AB128" s="468"/>
      <c r="AC128" s="468"/>
      <c r="AD128" s="468"/>
      <c r="AE128" s="468"/>
      <c r="AF128" s="468"/>
      <c r="AG128" s="468"/>
      <c r="AH128" s="468"/>
      <c r="AI128" s="468"/>
      <c r="AJ128" s="468"/>
      <c r="AK128" s="468"/>
      <c r="AL128" s="468"/>
      <c r="AM128" s="468"/>
      <c r="AN128" s="468"/>
      <c r="AO128" s="468"/>
      <c r="AP128" s="468"/>
      <c r="AQ128" s="468"/>
      <c r="AR128" s="468"/>
      <c r="AS128" s="468"/>
      <c r="AT128" s="468"/>
      <c r="AU128" s="468"/>
      <c r="AV128" s="468"/>
      <c r="AW128" s="468"/>
      <c r="AX128" s="468"/>
      <c r="AY128" s="468"/>
      <c r="AZ128" s="468"/>
      <c r="BA128" s="468"/>
      <c r="BB128" s="468"/>
      <c r="BC128" s="468"/>
      <c r="BD128" s="468"/>
      <c r="BE128" s="468"/>
      <c r="BF128" s="468"/>
      <c r="BG128" s="468"/>
      <c r="BH128" s="468"/>
      <c r="BI128" s="468"/>
      <c r="BJ128" s="468"/>
      <c r="BK128" s="468"/>
      <c r="BL128" s="468"/>
      <c r="BM128" s="468"/>
      <c r="BN128" s="468"/>
      <c r="BO128" s="468"/>
      <c r="BP128" s="468"/>
      <c r="BQ128" s="468"/>
      <c r="BR128" s="468"/>
      <c r="BS128" s="468"/>
      <c r="BT128" s="468"/>
      <c r="BU128" s="468"/>
      <c r="BV128" s="468"/>
      <c r="BW128" s="468"/>
      <c r="BX128" s="468"/>
      <c r="BY128" s="468"/>
      <c r="BZ128" s="468"/>
      <c r="CA128" s="468"/>
      <c r="CB128" s="468"/>
      <c r="CC128" s="468"/>
      <c r="CD128" s="468"/>
      <c r="CE128" s="468"/>
      <c r="CF128" s="468"/>
      <c r="CG128" s="468"/>
      <c r="CH128" s="468"/>
      <c r="CI128" s="468"/>
      <c r="CJ128" s="468"/>
      <c r="CK128" s="468"/>
      <c r="CL128" s="468"/>
      <c r="CM128" s="468"/>
      <c r="CN128" s="468"/>
      <c r="CO128" s="468"/>
      <c r="CP128" s="468"/>
      <c r="CQ128" s="468"/>
      <c r="CR128" s="468"/>
      <c r="CS128" s="468"/>
      <c r="CT128" s="468"/>
      <c r="CU128" s="468"/>
      <c r="CV128" s="468"/>
      <c r="CW128" s="468"/>
      <c r="CX128" s="468"/>
      <c r="CY128" s="468"/>
      <c r="CZ128" s="468"/>
      <c r="DA128" s="468"/>
      <c r="DB128" s="468"/>
      <c r="DC128" s="468"/>
      <c r="DD128" s="468"/>
      <c r="DE128" s="468"/>
      <c r="DF128" s="468"/>
      <c r="DG128" s="468"/>
      <c r="DH128" s="468"/>
      <c r="DI128" s="468"/>
      <c r="DJ128" s="468"/>
      <c r="DK128" s="468"/>
      <c r="DL128" s="468"/>
      <c r="DM128" s="468"/>
      <c r="DN128" s="468"/>
      <c r="DO128" s="468"/>
      <c r="DP128" s="468"/>
      <c r="DQ128" s="468"/>
      <c r="DR128" s="468"/>
      <c r="DS128" s="468"/>
      <c r="DT128" s="468"/>
      <c r="DU128" s="468"/>
      <c r="DV128" s="468"/>
      <c r="DW128" s="468"/>
      <c r="DX128" s="468"/>
      <c r="DY128" s="468"/>
      <c r="DZ128" s="468"/>
      <c r="EA128" s="468"/>
      <c r="EB128" s="468"/>
      <c r="EC128" s="468"/>
      <c r="ED128" s="468"/>
      <c r="EE128" s="468"/>
      <c r="EF128" s="468"/>
      <c r="EG128" s="468"/>
      <c r="EH128" s="468"/>
      <c r="EI128" s="468"/>
      <c r="EJ128" s="468"/>
      <c r="EK128" s="468"/>
      <c r="EL128" s="468"/>
      <c r="EM128" s="468"/>
      <c r="EN128" s="468"/>
      <c r="EO128" s="468"/>
      <c r="EP128" s="468"/>
      <c r="EQ128" s="468"/>
      <c r="ER128" s="468"/>
      <c r="ES128" s="468"/>
      <c r="ET128" s="468"/>
      <c r="EU128" s="468"/>
      <c r="EV128" s="468"/>
      <c r="EW128" s="468"/>
      <c r="EX128" s="468"/>
      <c r="EY128" s="468"/>
      <c r="EZ128" s="468"/>
      <c r="FA128" s="468"/>
      <c r="FB128" s="468"/>
      <c r="FC128" s="468"/>
      <c r="FD128" s="468"/>
      <c r="FE128" s="468"/>
      <c r="FF128" s="468"/>
      <c r="FG128" s="468"/>
      <c r="FH128" s="468"/>
      <c r="FI128" s="468"/>
      <c r="FJ128" s="468"/>
      <c r="FK128" s="468"/>
      <c r="FL128" s="468"/>
      <c r="FM128" s="468"/>
      <c r="FN128" s="468"/>
      <c r="FO128" s="468"/>
      <c r="FP128" s="468"/>
      <c r="FQ128" s="468"/>
      <c r="FR128" s="468"/>
      <c r="FS128" s="468"/>
      <c r="FT128" s="468"/>
      <c r="FU128" s="468"/>
      <c r="FV128" s="468"/>
      <c r="FW128" s="468"/>
      <c r="FX128" s="468"/>
      <c r="FY128" s="468"/>
      <c r="FZ128" s="468"/>
      <c r="GA128" s="468"/>
      <c r="GB128" s="468"/>
      <c r="GC128" s="468"/>
      <c r="GD128" s="468"/>
      <c r="GE128" s="468"/>
      <c r="GF128" s="468"/>
      <c r="GG128" s="468"/>
      <c r="GH128" s="468"/>
      <c r="GI128" s="468"/>
      <c r="GJ128" s="468"/>
      <c r="GK128" s="468"/>
      <c r="GL128" s="468"/>
      <c r="GM128" s="468"/>
      <c r="GN128" s="468"/>
      <c r="GO128" s="468"/>
      <c r="GP128" s="468"/>
      <c r="GQ128" s="468"/>
      <c r="GR128" s="468"/>
      <c r="GS128" s="468"/>
      <c r="GT128" s="468"/>
      <c r="GU128" s="468"/>
      <c r="GV128" s="468"/>
      <c r="GW128" s="468"/>
      <c r="GX128" s="468"/>
      <c r="GY128" s="468"/>
      <c r="GZ128" s="468"/>
      <c r="HA128" s="468"/>
      <c r="HB128" s="468"/>
      <c r="HC128" s="468"/>
      <c r="HD128" s="468"/>
      <c r="HE128" s="468"/>
      <c r="HF128" s="468"/>
      <c r="HG128" s="468"/>
      <c r="HH128" s="468"/>
      <c r="HI128" s="468"/>
      <c r="HJ128" s="468"/>
      <c r="HK128" s="468"/>
      <c r="HL128" s="468"/>
      <c r="HM128" s="468"/>
      <c r="HN128" s="468"/>
      <c r="HO128" s="468"/>
      <c r="HP128" s="468"/>
      <c r="HQ128" s="468"/>
      <c r="HR128" s="468"/>
      <c r="HS128" s="468"/>
      <c r="HT128" s="468"/>
      <c r="HU128" s="468"/>
      <c r="HV128" s="468"/>
      <c r="HW128" s="468"/>
      <c r="HX128" s="468"/>
      <c r="HY128" s="468"/>
      <c r="HZ128" s="468"/>
      <c r="IA128" s="468"/>
      <c r="IB128" s="468"/>
      <c r="IC128" s="468"/>
      <c r="ID128" s="468"/>
      <c r="IE128" s="468"/>
      <c r="IF128" s="468"/>
      <c r="IG128" s="468"/>
      <c r="IH128" s="468"/>
      <c r="II128" s="468"/>
      <c r="IJ128" s="468"/>
      <c r="IK128" s="468"/>
      <c r="IL128" s="468"/>
      <c r="IM128" s="468"/>
      <c r="IN128" s="468"/>
      <c r="IO128" s="468"/>
      <c r="IP128" s="468"/>
      <c r="IQ128" s="468"/>
      <c r="IR128" s="468"/>
      <c r="IS128" s="468"/>
      <c r="IT128" s="468"/>
      <c r="IU128" s="468"/>
      <c r="IV128" s="468"/>
    </row>
    <row r="129" spans="1:256">
      <c r="A129" s="385"/>
      <c r="B129" s="385"/>
      <c r="C129" s="385"/>
      <c r="M129" s="385"/>
      <c r="N129" s="735"/>
      <c r="O129" s="735"/>
      <c r="P129" s="468"/>
      <c r="Q129" s="468"/>
      <c r="R129" s="468"/>
      <c r="S129" s="468"/>
      <c r="T129" s="468"/>
      <c r="U129" s="468"/>
      <c r="V129" s="468"/>
      <c r="W129" s="468"/>
      <c r="X129" s="468"/>
      <c r="Y129" s="468"/>
      <c r="Z129" s="468"/>
      <c r="AA129" s="468"/>
      <c r="AB129" s="468"/>
      <c r="AC129" s="468"/>
      <c r="AD129" s="468"/>
      <c r="AE129" s="468"/>
      <c r="AF129" s="468"/>
      <c r="AG129" s="468"/>
      <c r="AH129" s="468"/>
      <c r="AI129" s="468"/>
      <c r="AJ129" s="468"/>
      <c r="AK129" s="468"/>
      <c r="AL129" s="468"/>
      <c r="AM129" s="468"/>
      <c r="AN129" s="468"/>
      <c r="AO129" s="468"/>
      <c r="AP129" s="468"/>
      <c r="AQ129" s="468"/>
      <c r="AR129" s="468"/>
      <c r="AS129" s="468"/>
      <c r="AT129" s="468"/>
      <c r="AU129" s="468"/>
      <c r="AV129" s="468"/>
      <c r="AW129" s="468"/>
      <c r="AX129" s="468"/>
      <c r="AY129" s="468"/>
      <c r="AZ129" s="468"/>
      <c r="BA129" s="468"/>
      <c r="BB129" s="468"/>
      <c r="BC129" s="468"/>
      <c r="BD129" s="468"/>
      <c r="BE129" s="468"/>
      <c r="BF129" s="468"/>
      <c r="BG129" s="468"/>
      <c r="BH129" s="468"/>
      <c r="BI129" s="468"/>
      <c r="BJ129" s="468"/>
      <c r="BK129" s="468"/>
      <c r="BL129" s="468"/>
      <c r="BM129" s="468"/>
      <c r="BN129" s="468"/>
      <c r="BO129" s="468"/>
      <c r="BP129" s="468"/>
      <c r="BQ129" s="468"/>
      <c r="BR129" s="468"/>
      <c r="BS129" s="468"/>
      <c r="BT129" s="468"/>
      <c r="BU129" s="468"/>
      <c r="BV129" s="468"/>
      <c r="BW129" s="468"/>
      <c r="BX129" s="468"/>
      <c r="BY129" s="468"/>
      <c r="BZ129" s="468"/>
      <c r="CA129" s="468"/>
      <c r="CB129" s="468"/>
      <c r="CC129" s="468"/>
      <c r="CD129" s="468"/>
      <c r="CE129" s="468"/>
      <c r="CF129" s="468"/>
      <c r="CG129" s="468"/>
      <c r="CH129" s="468"/>
      <c r="CI129" s="468"/>
      <c r="CJ129" s="468"/>
      <c r="CK129" s="468"/>
      <c r="CL129" s="468"/>
      <c r="CM129" s="468"/>
      <c r="CN129" s="468"/>
      <c r="CO129" s="468"/>
      <c r="CP129" s="468"/>
      <c r="CQ129" s="468"/>
      <c r="CR129" s="468"/>
      <c r="CS129" s="468"/>
      <c r="CT129" s="468"/>
      <c r="CU129" s="468"/>
      <c r="CV129" s="468"/>
      <c r="CW129" s="468"/>
      <c r="CX129" s="468"/>
      <c r="CY129" s="468"/>
      <c r="CZ129" s="468"/>
      <c r="DA129" s="468"/>
      <c r="DB129" s="468"/>
      <c r="DC129" s="468"/>
      <c r="DD129" s="468"/>
      <c r="DE129" s="468"/>
      <c r="DF129" s="468"/>
      <c r="DG129" s="468"/>
      <c r="DH129" s="468"/>
      <c r="DI129" s="468"/>
      <c r="DJ129" s="468"/>
      <c r="DK129" s="468"/>
      <c r="DL129" s="468"/>
      <c r="DM129" s="468"/>
      <c r="DN129" s="468"/>
      <c r="DO129" s="468"/>
      <c r="DP129" s="468"/>
      <c r="DQ129" s="468"/>
      <c r="DR129" s="468"/>
      <c r="DS129" s="468"/>
      <c r="DT129" s="468"/>
      <c r="DU129" s="468"/>
      <c r="DV129" s="468"/>
      <c r="DW129" s="468"/>
      <c r="DX129" s="468"/>
      <c r="DY129" s="468"/>
      <c r="DZ129" s="468"/>
      <c r="EA129" s="468"/>
      <c r="EB129" s="468"/>
      <c r="EC129" s="468"/>
      <c r="ED129" s="468"/>
      <c r="EE129" s="468"/>
      <c r="EF129" s="468"/>
      <c r="EG129" s="468"/>
      <c r="EH129" s="468"/>
      <c r="EI129" s="468"/>
      <c r="EJ129" s="468"/>
      <c r="EK129" s="468"/>
      <c r="EL129" s="468"/>
      <c r="EM129" s="468"/>
      <c r="EN129" s="468"/>
      <c r="EO129" s="468"/>
      <c r="EP129" s="468"/>
      <c r="EQ129" s="468"/>
      <c r="ER129" s="468"/>
      <c r="ES129" s="468"/>
      <c r="ET129" s="468"/>
      <c r="EU129" s="468"/>
      <c r="EV129" s="468"/>
      <c r="EW129" s="468"/>
      <c r="EX129" s="468"/>
      <c r="EY129" s="468"/>
      <c r="EZ129" s="468"/>
      <c r="FA129" s="468"/>
      <c r="FB129" s="468"/>
      <c r="FC129" s="468"/>
      <c r="FD129" s="468"/>
      <c r="FE129" s="468"/>
      <c r="FF129" s="468"/>
      <c r="FG129" s="468"/>
      <c r="FH129" s="468"/>
      <c r="FI129" s="468"/>
      <c r="FJ129" s="468"/>
      <c r="FK129" s="468"/>
      <c r="FL129" s="468"/>
      <c r="FM129" s="468"/>
      <c r="FN129" s="468"/>
      <c r="FO129" s="468"/>
      <c r="FP129" s="468"/>
      <c r="FQ129" s="468"/>
      <c r="FR129" s="468"/>
      <c r="FS129" s="468"/>
      <c r="FT129" s="468"/>
      <c r="FU129" s="468"/>
      <c r="FV129" s="468"/>
      <c r="FW129" s="468"/>
      <c r="FX129" s="468"/>
      <c r="FY129" s="468"/>
      <c r="FZ129" s="468"/>
      <c r="GA129" s="468"/>
      <c r="GB129" s="468"/>
      <c r="GC129" s="468"/>
      <c r="GD129" s="468"/>
      <c r="GE129" s="468"/>
      <c r="GF129" s="468"/>
      <c r="GG129" s="468"/>
      <c r="GH129" s="468"/>
      <c r="GI129" s="468"/>
      <c r="GJ129" s="468"/>
      <c r="GK129" s="468"/>
      <c r="GL129" s="468"/>
      <c r="GM129" s="468"/>
      <c r="GN129" s="468"/>
      <c r="GO129" s="468"/>
      <c r="GP129" s="468"/>
      <c r="GQ129" s="468"/>
      <c r="GR129" s="468"/>
      <c r="GS129" s="468"/>
      <c r="GT129" s="468"/>
      <c r="GU129" s="468"/>
      <c r="GV129" s="468"/>
      <c r="GW129" s="468"/>
      <c r="GX129" s="468"/>
      <c r="GY129" s="468"/>
      <c r="GZ129" s="468"/>
      <c r="HA129" s="468"/>
      <c r="HB129" s="468"/>
      <c r="HC129" s="468"/>
      <c r="HD129" s="468"/>
      <c r="HE129" s="468"/>
      <c r="HF129" s="468"/>
      <c r="HG129" s="468"/>
      <c r="HH129" s="468"/>
      <c r="HI129" s="468"/>
      <c r="HJ129" s="468"/>
      <c r="HK129" s="468"/>
      <c r="HL129" s="468"/>
      <c r="HM129" s="468"/>
      <c r="HN129" s="468"/>
      <c r="HO129" s="468"/>
      <c r="HP129" s="468"/>
      <c r="HQ129" s="468"/>
      <c r="HR129" s="468"/>
      <c r="HS129" s="468"/>
      <c r="HT129" s="468"/>
      <c r="HU129" s="468"/>
      <c r="HV129" s="468"/>
      <c r="HW129" s="468"/>
      <c r="HX129" s="468"/>
      <c r="HY129" s="468"/>
      <c r="HZ129" s="468"/>
      <c r="IA129" s="468"/>
      <c r="IB129" s="468"/>
      <c r="IC129" s="468"/>
      <c r="ID129" s="468"/>
      <c r="IE129" s="468"/>
      <c r="IF129" s="468"/>
      <c r="IG129" s="468"/>
      <c r="IH129" s="468"/>
      <c r="II129" s="468"/>
      <c r="IJ129" s="468"/>
      <c r="IK129" s="468"/>
      <c r="IL129" s="468"/>
      <c r="IM129" s="468"/>
      <c r="IN129" s="468"/>
      <c r="IO129" s="468"/>
      <c r="IP129" s="468"/>
      <c r="IQ129" s="468"/>
      <c r="IR129" s="468"/>
      <c r="IS129" s="468"/>
      <c r="IT129" s="468"/>
      <c r="IU129" s="468"/>
      <c r="IV129" s="468"/>
    </row>
    <row r="130" spans="1:256">
      <c r="A130" s="385"/>
      <c r="B130" s="385"/>
      <c r="C130" s="385"/>
      <c r="M130" s="385"/>
      <c r="N130" s="735"/>
      <c r="O130" s="735"/>
      <c r="P130" s="468"/>
      <c r="Q130" s="468"/>
      <c r="R130" s="468"/>
      <c r="S130" s="468"/>
      <c r="T130" s="468"/>
      <c r="U130" s="468"/>
      <c r="V130" s="468"/>
      <c r="W130" s="468"/>
      <c r="X130" s="468"/>
      <c r="Y130" s="468"/>
      <c r="Z130" s="468"/>
      <c r="AA130" s="468"/>
      <c r="AB130" s="468"/>
      <c r="AC130" s="468"/>
      <c r="AD130" s="468"/>
      <c r="AE130" s="468"/>
      <c r="AF130" s="468"/>
      <c r="AG130" s="468"/>
      <c r="AH130" s="468"/>
      <c r="AI130" s="468"/>
      <c r="AJ130" s="468"/>
      <c r="AK130" s="468"/>
      <c r="AL130" s="468"/>
      <c r="AM130" s="468"/>
      <c r="AN130" s="468"/>
      <c r="AO130" s="468"/>
      <c r="AP130" s="468"/>
      <c r="AQ130" s="468"/>
      <c r="AR130" s="468"/>
      <c r="AS130" s="468"/>
      <c r="AT130" s="468"/>
      <c r="AU130" s="468"/>
      <c r="AV130" s="468"/>
      <c r="AW130" s="468"/>
      <c r="AX130" s="468"/>
      <c r="AY130" s="468"/>
      <c r="AZ130" s="468"/>
      <c r="BA130" s="468"/>
      <c r="BB130" s="468"/>
      <c r="BC130" s="468"/>
      <c r="BD130" s="468"/>
      <c r="BE130" s="468"/>
      <c r="BF130" s="468"/>
      <c r="BG130" s="468"/>
      <c r="BH130" s="468"/>
      <c r="BI130" s="468"/>
      <c r="BJ130" s="468"/>
      <c r="BK130" s="468"/>
      <c r="BL130" s="468"/>
      <c r="BM130" s="468"/>
      <c r="BN130" s="468"/>
      <c r="BO130" s="468"/>
      <c r="BP130" s="468"/>
      <c r="BQ130" s="468"/>
      <c r="BR130" s="468"/>
      <c r="BS130" s="468"/>
      <c r="BT130" s="468"/>
      <c r="BU130" s="468"/>
      <c r="BV130" s="468"/>
      <c r="BW130" s="468"/>
      <c r="BX130" s="468"/>
      <c r="BY130" s="468"/>
      <c r="BZ130" s="468"/>
      <c r="CA130" s="468"/>
      <c r="CB130" s="468"/>
      <c r="CC130" s="468"/>
      <c r="CD130" s="468"/>
      <c r="CE130" s="468"/>
      <c r="CF130" s="468"/>
      <c r="CG130" s="468"/>
      <c r="CH130" s="468"/>
      <c r="CI130" s="468"/>
      <c r="CJ130" s="468"/>
      <c r="CK130" s="468"/>
      <c r="CL130" s="468"/>
      <c r="CM130" s="468"/>
      <c r="CN130" s="468"/>
      <c r="CO130" s="468"/>
      <c r="CP130" s="468"/>
      <c r="CQ130" s="468"/>
      <c r="CR130" s="468"/>
      <c r="CS130" s="468"/>
      <c r="CT130" s="468"/>
      <c r="CU130" s="468"/>
      <c r="CV130" s="468"/>
      <c r="CW130" s="468"/>
      <c r="CX130" s="468"/>
      <c r="CY130" s="468"/>
      <c r="CZ130" s="468"/>
      <c r="DA130" s="468"/>
      <c r="DB130" s="468"/>
      <c r="DC130" s="468"/>
      <c r="DD130" s="468"/>
      <c r="DE130" s="468"/>
      <c r="DF130" s="468"/>
      <c r="DG130" s="468"/>
      <c r="DH130" s="468"/>
      <c r="DI130" s="468"/>
      <c r="DJ130" s="468"/>
      <c r="DK130" s="468"/>
      <c r="DL130" s="468"/>
      <c r="DM130" s="468"/>
      <c r="DN130" s="468"/>
      <c r="DO130" s="468"/>
      <c r="DP130" s="468"/>
      <c r="DQ130" s="468"/>
      <c r="DR130" s="468"/>
      <c r="DS130" s="468"/>
      <c r="DT130" s="468"/>
      <c r="DU130" s="468"/>
      <c r="DV130" s="468"/>
      <c r="DW130" s="468"/>
      <c r="DX130" s="468"/>
      <c r="DY130" s="468"/>
      <c r="DZ130" s="468"/>
      <c r="EA130" s="468"/>
      <c r="EB130" s="468"/>
      <c r="EC130" s="468"/>
      <c r="ED130" s="468"/>
      <c r="EE130" s="468"/>
      <c r="EF130" s="468"/>
      <c r="EG130" s="468"/>
      <c r="EH130" s="468"/>
      <c r="EI130" s="468"/>
      <c r="EJ130" s="468"/>
      <c r="EK130" s="468"/>
      <c r="EL130" s="468"/>
      <c r="EM130" s="468"/>
      <c r="EN130" s="468"/>
      <c r="EO130" s="468"/>
      <c r="EP130" s="468"/>
      <c r="EQ130" s="468"/>
      <c r="ER130" s="468"/>
      <c r="ES130" s="468"/>
      <c r="ET130" s="468"/>
      <c r="EU130" s="468"/>
      <c r="EV130" s="468"/>
      <c r="EW130" s="468"/>
      <c r="EX130" s="468"/>
      <c r="EY130" s="468"/>
      <c r="EZ130" s="468"/>
      <c r="FA130" s="468"/>
      <c r="FB130" s="468"/>
      <c r="FC130" s="468"/>
      <c r="FD130" s="468"/>
      <c r="FE130" s="468"/>
      <c r="FF130" s="468"/>
      <c r="FG130" s="468"/>
      <c r="FH130" s="468"/>
      <c r="FI130" s="468"/>
      <c r="FJ130" s="468"/>
      <c r="FK130" s="468"/>
      <c r="FL130" s="468"/>
      <c r="FM130" s="468"/>
      <c r="FN130" s="468"/>
      <c r="FO130" s="468"/>
      <c r="FP130" s="468"/>
      <c r="FQ130" s="468"/>
      <c r="FR130" s="468"/>
      <c r="FS130" s="468"/>
      <c r="FT130" s="468"/>
      <c r="FU130" s="468"/>
      <c r="FV130" s="468"/>
      <c r="FW130" s="468"/>
      <c r="FX130" s="468"/>
      <c r="FY130" s="468"/>
      <c r="FZ130" s="468"/>
      <c r="GA130" s="468"/>
      <c r="GB130" s="468"/>
      <c r="GC130" s="468"/>
      <c r="GD130" s="468"/>
      <c r="GE130" s="468"/>
      <c r="GF130" s="468"/>
      <c r="GG130" s="468"/>
      <c r="GH130" s="468"/>
      <c r="GI130" s="468"/>
      <c r="GJ130" s="468"/>
      <c r="GK130" s="468"/>
      <c r="GL130" s="468"/>
      <c r="GM130" s="468"/>
      <c r="GN130" s="468"/>
      <c r="GO130" s="468"/>
      <c r="GP130" s="468"/>
      <c r="GQ130" s="468"/>
      <c r="GR130" s="468"/>
      <c r="GS130" s="468"/>
      <c r="GT130" s="468"/>
      <c r="GU130" s="468"/>
      <c r="GV130" s="468"/>
      <c r="GW130" s="468"/>
      <c r="GX130" s="468"/>
      <c r="GY130" s="468"/>
      <c r="GZ130" s="468"/>
      <c r="HA130" s="468"/>
      <c r="HB130" s="468"/>
      <c r="HC130" s="468"/>
      <c r="HD130" s="468"/>
      <c r="HE130" s="468"/>
      <c r="HF130" s="468"/>
      <c r="HG130" s="468"/>
      <c r="HH130" s="468"/>
      <c r="HI130" s="468"/>
      <c r="HJ130" s="468"/>
      <c r="HK130" s="468"/>
      <c r="HL130" s="468"/>
      <c r="HM130" s="468"/>
      <c r="HN130" s="468"/>
      <c r="HO130" s="468"/>
      <c r="HP130" s="468"/>
      <c r="HQ130" s="468"/>
      <c r="HR130" s="468"/>
      <c r="HS130" s="468"/>
      <c r="HT130" s="468"/>
      <c r="HU130" s="468"/>
      <c r="HV130" s="468"/>
      <c r="HW130" s="468"/>
      <c r="HX130" s="468"/>
      <c r="HY130" s="468"/>
      <c r="HZ130" s="468"/>
      <c r="IA130" s="468"/>
      <c r="IB130" s="468"/>
      <c r="IC130" s="468"/>
      <c r="ID130" s="468"/>
      <c r="IE130" s="468"/>
      <c r="IF130" s="468"/>
      <c r="IG130" s="468"/>
      <c r="IH130" s="468"/>
      <c r="II130" s="468"/>
      <c r="IJ130" s="468"/>
      <c r="IK130" s="468"/>
      <c r="IL130" s="468"/>
      <c r="IM130" s="468"/>
      <c r="IN130" s="468"/>
      <c r="IO130" s="468"/>
      <c r="IP130" s="468"/>
      <c r="IQ130" s="468"/>
      <c r="IR130" s="468"/>
      <c r="IS130" s="468"/>
      <c r="IT130" s="468"/>
      <c r="IU130" s="468"/>
      <c r="IV130" s="468"/>
    </row>
    <row r="131" spans="1:256">
      <c r="A131" s="385"/>
      <c r="B131" s="385"/>
      <c r="C131" s="385"/>
      <c r="M131" s="385"/>
      <c r="N131" s="735"/>
      <c r="O131" s="735"/>
      <c r="P131" s="468"/>
      <c r="Q131" s="468"/>
      <c r="R131" s="468"/>
      <c r="S131" s="468"/>
      <c r="T131" s="468"/>
      <c r="U131" s="468"/>
      <c r="V131" s="468"/>
      <c r="W131" s="468"/>
      <c r="X131" s="468"/>
      <c r="Y131" s="468"/>
      <c r="Z131" s="468"/>
      <c r="AA131" s="468"/>
      <c r="AB131" s="468"/>
      <c r="AC131" s="468"/>
      <c r="AD131" s="468"/>
      <c r="AE131" s="468"/>
      <c r="AF131" s="468"/>
      <c r="AG131" s="468"/>
      <c r="AH131" s="468"/>
      <c r="AI131" s="468"/>
      <c r="AJ131" s="468"/>
      <c r="AK131" s="468"/>
      <c r="AL131" s="468"/>
      <c r="AM131" s="468"/>
      <c r="AN131" s="468"/>
      <c r="AO131" s="468"/>
      <c r="AP131" s="468"/>
      <c r="AQ131" s="468"/>
      <c r="AR131" s="468"/>
      <c r="AS131" s="468"/>
      <c r="AT131" s="468"/>
      <c r="AU131" s="468"/>
      <c r="AV131" s="468"/>
      <c r="AW131" s="468"/>
      <c r="AX131" s="468"/>
      <c r="AY131" s="468"/>
      <c r="AZ131" s="468"/>
      <c r="BA131" s="468"/>
      <c r="BB131" s="468"/>
      <c r="BC131" s="468"/>
      <c r="BD131" s="468"/>
      <c r="BE131" s="468"/>
      <c r="BF131" s="468"/>
      <c r="BG131" s="468"/>
      <c r="BH131" s="468"/>
      <c r="BI131" s="468"/>
      <c r="BJ131" s="468"/>
      <c r="BK131" s="468"/>
      <c r="BL131" s="468"/>
      <c r="BM131" s="468"/>
      <c r="BN131" s="468"/>
      <c r="BO131" s="468"/>
      <c r="BP131" s="468"/>
      <c r="BQ131" s="468"/>
      <c r="BR131" s="468"/>
      <c r="BS131" s="468"/>
      <c r="BT131" s="468"/>
      <c r="BU131" s="468"/>
      <c r="BV131" s="468"/>
      <c r="BW131" s="468"/>
      <c r="BX131" s="468"/>
      <c r="BY131" s="468"/>
      <c r="BZ131" s="468"/>
      <c r="CA131" s="468"/>
      <c r="CB131" s="468"/>
      <c r="CC131" s="468"/>
      <c r="CD131" s="468"/>
      <c r="CE131" s="468"/>
      <c r="CF131" s="468"/>
      <c r="CG131" s="468"/>
      <c r="CH131" s="468"/>
      <c r="CI131" s="468"/>
      <c r="CJ131" s="468"/>
      <c r="CK131" s="468"/>
      <c r="CL131" s="468"/>
      <c r="CM131" s="468"/>
      <c r="CN131" s="468"/>
      <c r="CO131" s="468"/>
      <c r="CP131" s="468"/>
      <c r="CQ131" s="468"/>
      <c r="CR131" s="468"/>
      <c r="CS131" s="468"/>
      <c r="CT131" s="468"/>
      <c r="CU131" s="468"/>
      <c r="CV131" s="468"/>
      <c r="CW131" s="468"/>
      <c r="CX131" s="468"/>
      <c r="CY131" s="468"/>
      <c r="CZ131" s="468"/>
      <c r="DA131" s="468"/>
      <c r="DB131" s="468"/>
      <c r="DC131" s="468"/>
      <c r="DD131" s="468"/>
      <c r="DE131" s="468"/>
      <c r="DF131" s="468"/>
      <c r="DG131" s="468"/>
      <c r="DH131" s="468"/>
      <c r="DI131" s="468"/>
      <c r="DJ131" s="468"/>
      <c r="DK131" s="468"/>
      <c r="DL131" s="468"/>
      <c r="DM131" s="468"/>
      <c r="DN131" s="468"/>
      <c r="DO131" s="468"/>
      <c r="DP131" s="468"/>
      <c r="DQ131" s="468"/>
      <c r="DR131" s="468"/>
      <c r="DS131" s="468"/>
      <c r="DT131" s="468"/>
      <c r="DU131" s="468"/>
      <c r="DV131" s="468"/>
      <c r="DW131" s="468"/>
      <c r="DX131" s="468"/>
      <c r="DY131" s="468"/>
      <c r="DZ131" s="468"/>
      <c r="EA131" s="468"/>
      <c r="EB131" s="468"/>
      <c r="EC131" s="468"/>
      <c r="ED131" s="468"/>
      <c r="EE131" s="468"/>
      <c r="EF131" s="468"/>
      <c r="EG131" s="468"/>
      <c r="EH131" s="468"/>
      <c r="EI131" s="468"/>
      <c r="EJ131" s="468"/>
      <c r="EK131" s="468"/>
      <c r="EL131" s="468"/>
      <c r="EM131" s="468"/>
      <c r="EN131" s="468"/>
      <c r="EO131" s="468"/>
      <c r="EP131" s="468"/>
      <c r="EQ131" s="468"/>
      <c r="ER131" s="468"/>
      <c r="ES131" s="468"/>
      <c r="ET131" s="468"/>
      <c r="EU131" s="468"/>
      <c r="EV131" s="468"/>
      <c r="EW131" s="468"/>
      <c r="EX131" s="468"/>
      <c r="EY131" s="468"/>
      <c r="EZ131" s="468"/>
      <c r="FA131" s="468"/>
      <c r="FB131" s="468"/>
      <c r="FC131" s="468"/>
      <c r="FD131" s="468"/>
      <c r="FE131" s="468"/>
      <c r="FF131" s="468"/>
      <c r="FG131" s="468"/>
      <c r="FH131" s="468"/>
      <c r="FI131" s="468"/>
      <c r="FJ131" s="468"/>
      <c r="FK131" s="468"/>
      <c r="FL131" s="468"/>
      <c r="FM131" s="468"/>
      <c r="FN131" s="468"/>
      <c r="FO131" s="468"/>
      <c r="FP131" s="468"/>
      <c r="FQ131" s="468"/>
      <c r="FR131" s="468"/>
      <c r="FS131" s="468"/>
      <c r="FT131" s="468"/>
      <c r="FU131" s="468"/>
      <c r="FV131" s="468"/>
      <c r="FW131" s="468"/>
      <c r="FX131" s="468"/>
      <c r="FY131" s="468"/>
      <c r="FZ131" s="468"/>
      <c r="GA131" s="468"/>
      <c r="GB131" s="468"/>
      <c r="GC131" s="468"/>
      <c r="GD131" s="468"/>
      <c r="GE131" s="468"/>
      <c r="GF131" s="468"/>
      <c r="GG131" s="468"/>
      <c r="GH131" s="468"/>
      <c r="GI131" s="468"/>
      <c r="GJ131" s="468"/>
      <c r="GK131" s="468"/>
      <c r="GL131" s="468"/>
      <c r="GM131" s="468"/>
      <c r="GN131" s="468"/>
      <c r="GO131" s="468"/>
      <c r="GP131" s="468"/>
      <c r="GQ131" s="468"/>
      <c r="GR131" s="468"/>
      <c r="GS131" s="468"/>
      <c r="GT131" s="468"/>
      <c r="GU131" s="468"/>
      <c r="GV131" s="468"/>
      <c r="GW131" s="468"/>
      <c r="GX131" s="468"/>
      <c r="GY131" s="468"/>
      <c r="GZ131" s="468"/>
      <c r="HA131" s="468"/>
      <c r="HB131" s="468"/>
      <c r="HC131" s="468"/>
      <c r="HD131" s="468"/>
      <c r="HE131" s="468"/>
      <c r="HF131" s="468"/>
      <c r="HG131" s="468"/>
      <c r="HH131" s="468"/>
      <c r="HI131" s="468"/>
      <c r="HJ131" s="468"/>
      <c r="HK131" s="468"/>
      <c r="HL131" s="468"/>
      <c r="HM131" s="468"/>
      <c r="HN131" s="468"/>
      <c r="HO131" s="468"/>
      <c r="HP131" s="468"/>
      <c r="HQ131" s="468"/>
      <c r="HR131" s="468"/>
      <c r="HS131" s="468"/>
      <c r="HT131" s="468"/>
      <c r="HU131" s="468"/>
      <c r="HV131" s="468"/>
      <c r="HW131" s="468"/>
      <c r="HX131" s="468"/>
      <c r="HY131" s="468"/>
      <c r="HZ131" s="468"/>
      <c r="IA131" s="468"/>
      <c r="IB131" s="468"/>
      <c r="IC131" s="468"/>
      <c r="ID131" s="468"/>
      <c r="IE131" s="468"/>
      <c r="IF131" s="468"/>
      <c r="IG131" s="468"/>
      <c r="IH131" s="468"/>
      <c r="II131" s="468"/>
      <c r="IJ131" s="468"/>
      <c r="IK131" s="468"/>
      <c r="IL131" s="468"/>
      <c r="IM131" s="468"/>
      <c r="IN131" s="468"/>
      <c r="IO131" s="468"/>
      <c r="IP131" s="468"/>
      <c r="IQ131" s="468"/>
      <c r="IR131" s="468"/>
      <c r="IS131" s="468"/>
      <c r="IT131" s="468"/>
      <c r="IU131" s="468"/>
      <c r="IV131" s="468"/>
    </row>
    <row r="132" spans="1:256">
      <c r="A132" s="385"/>
      <c r="B132" s="385"/>
      <c r="C132" s="385"/>
      <c r="M132" s="385"/>
      <c r="N132" s="735"/>
      <c r="O132" s="735"/>
      <c r="P132" s="468"/>
      <c r="Q132" s="468"/>
      <c r="R132" s="468"/>
      <c r="S132" s="468"/>
      <c r="T132" s="468"/>
      <c r="U132" s="468"/>
      <c r="V132" s="468"/>
      <c r="W132" s="468"/>
      <c r="X132" s="468"/>
      <c r="Y132" s="468"/>
      <c r="Z132" s="468"/>
      <c r="AA132" s="468"/>
      <c r="AB132" s="468"/>
      <c r="AC132" s="468"/>
      <c r="AD132" s="468"/>
      <c r="AE132" s="468"/>
      <c r="AF132" s="468"/>
      <c r="AG132" s="468"/>
      <c r="AH132" s="468"/>
      <c r="AI132" s="468"/>
      <c r="AJ132" s="468"/>
      <c r="AK132" s="468"/>
      <c r="AL132" s="468"/>
      <c r="AM132" s="468"/>
      <c r="AN132" s="468"/>
      <c r="AO132" s="468"/>
      <c r="AP132" s="468"/>
      <c r="AQ132" s="468"/>
      <c r="AR132" s="468"/>
      <c r="AS132" s="468"/>
      <c r="AT132" s="468"/>
      <c r="AU132" s="468"/>
      <c r="AV132" s="468"/>
      <c r="AW132" s="468"/>
      <c r="AX132" s="468"/>
      <c r="AY132" s="468"/>
      <c r="AZ132" s="468"/>
      <c r="BA132" s="468"/>
      <c r="BB132" s="468"/>
      <c r="BC132" s="468"/>
      <c r="BD132" s="468"/>
      <c r="BE132" s="468"/>
      <c r="BF132" s="468"/>
      <c r="BG132" s="468"/>
      <c r="BH132" s="468"/>
      <c r="BI132" s="468"/>
      <c r="BJ132" s="468"/>
      <c r="BK132" s="468"/>
      <c r="BL132" s="468"/>
      <c r="BM132" s="468"/>
      <c r="BN132" s="468"/>
      <c r="BO132" s="468"/>
      <c r="BP132" s="468"/>
      <c r="BQ132" s="468"/>
      <c r="BR132" s="468"/>
      <c r="BS132" s="468"/>
      <c r="BT132" s="468"/>
      <c r="BU132" s="468"/>
      <c r="BV132" s="468"/>
      <c r="BW132" s="468"/>
      <c r="BX132" s="468"/>
      <c r="BY132" s="468"/>
      <c r="BZ132" s="468"/>
      <c r="CA132" s="468"/>
      <c r="CB132" s="468"/>
      <c r="CC132" s="468"/>
      <c r="CD132" s="468"/>
      <c r="CE132" s="468"/>
      <c r="CF132" s="468"/>
      <c r="CG132" s="468"/>
      <c r="CH132" s="468"/>
      <c r="CI132" s="468"/>
      <c r="CJ132" s="468"/>
      <c r="CK132" s="468"/>
      <c r="CL132" s="468"/>
      <c r="CM132" s="468"/>
      <c r="CN132" s="468"/>
      <c r="CO132" s="468"/>
      <c r="CP132" s="468"/>
      <c r="CQ132" s="468"/>
      <c r="CR132" s="468"/>
      <c r="CS132" s="468"/>
      <c r="CT132" s="468"/>
      <c r="CU132" s="468"/>
      <c r="CV132" s="468"/>
      <c r="CW132" s="468"/>
      <c r="CX132" s="468"/>
      <c r="CY132" s="468"/>
      <c r="CZ132" s="468"/>
      <c r="DA132" s="468"/>
      <c r="DB132" s="468"/>
      <c r="DC132" s="468"/>
      <c r="DD132" s="468"/>
      <c r="DE132" s="468"/>
      <c r="DF132" s="468"/>
      <c r="DG132" s="468"/>
      <c r="DH132" s="468"/>
      <c r="DI132" s="468"/>
      <c r="DJ132" s="468"/>
      <c r="DK132" s="468"/>
      <c r="DL132" s="468"/>
      <c r="DM132" s="468"/>
      <c r="DN132" s="468"/>
      <c r="DO132" s="468"/>
      <c r="DP132" s="468"/>
      <c r="DQ132" s="468"/>
      <c r="DR132" s="468"/>
      <c r="DS132" s="468"/>
      <c r="DT132" s="468"/>
      <c r="DU132" s="468"/>
      <c r="DV132" s="468"/>
      <c r="DW132" s="468"/>
      <c r="DX132" s="468"/>
      <c r="DY132" s="468"/>
      <c r="DZ132" s="468"/>
      <c r="EA132" s="468"/>
      <c r="EB132" s="468"/>
      <c r="EC132" s="468"/>
      <c r="ED132" s="468"/>
      <c r="EE132" s="468"/>
      <c r="EF132" s="468"/>
      <c r="EG132" s="468"/>
      <c r="EH132" s="468"/>
      <c r="EI132" s="468"/>
      <c r="EJ132" s="468"/>
      <c r="EK132" s="468"/>
      <c r="EL132" s="468"/>
      <c r="EM132" s="468"/>
      <c r="EN132" s="468"/>
      <c r="EO132" s="468"/>
      <c r="EP132" s="468"/>
      <c r="EQ132" s="468"/>
      <c r="ER132" s="468"/>
      <c r="ES132" s="468"/>
      <c r="ET132" s="468"/>
      <c r="EU132" s="468"/>
      <c r="EV132" s="468"/>
      <c r="EW132" s="468"/>
      <c r="EX132" s="468"/>
      <c r="EY132" s="468"/>
      <c r="EZ132" s="468"/>
      <c r="FA132" s="468"/>
      <c r="FB132" s="468"/>
      <c r="FC132" s="468"/>
      <c r="FD132" s="468"/>
      <c r="FE132" s="468"/>
      <c r="FF132" s="468"/>
      <c r="FG132" s="468"/>
      <c r="FH132" s="468"/>
      <c r="FI132" s="468"/>
      <c r="FJ132" s="468"/>
      <c r="FK132" s="468"/>
      <c r="FL132" s="468"/>
      <c r="FM132" s="468"/>
      <c r="FN132" s="468"/>
      <c r="FO132" s="468"/>
      <c r="FP132" s="468"/>
      <c r="FQ132" s="468"/>
      <c r="FR132" s="468"/>
      <c r="FS132" s="468"/>
      <c r="FT132" s="468"/>
      <c r="FU132" s="468"/>
      <c r="FV132" s="468"/>
      <c r="FW132" s="468"/>
      <c r="FX132" s="468"/>
      <c r="FY132" s="468"/>
      <c r="FZ132" s="468"/>
      <c r="GA132" s="468"/>
      <c r="GB132" s="468"/>
      <c r="GC132" s="468"/>
      <c r="GD132" s="468"/>
      <c r="GE132" s="468"/>
      <c r="GF132" s="468"/>
      <c r="GG132" s="468"/>
      <c r="GH132" s="468"/>
      <c r="GI132" s="468"/>
      <c r="GJ132" s="468"/>
      <c r="GK132" s="468"/>
      <c r="GL132" s="468"/>
      <c r="GM132" s="468"/>
      <c r="GN132" s="468"/>
      <c r="GO132" s="468"/>
      <c r="GP132" s="468"/>
      <c r="GQ132" s="468"/>
      <c r="GR132" s="468"/>
      <c r="GS132" s="468"/>
      <c r="GT132" s="468"/>
      <c r="GU132" s="468"/>
      <c r="GV132" s="468"/>
      <c r="GW132" s="468"/>
      <c r="GX132" s="468"/>
      <c r="GY132" s="468"/>
      <c r="GZ132" s="468"/>
      <c r="HA132" s="468"/>
      <c r="HB132" s="468"/>
      <c r="HC132" s="468"/>
      <c r="HD132" s="468"/>
      <c r="HE132" s="468"/>
      <c r="HF132" s="468"/>
      <c r="HG132" s="468"/>
      <c r="HH132" s="468"/>
      <c r="HI132" s="468"/>
      <c r="HJ132" s="468"/>
      <c r="HK132" s="468"/>
      <c r="HL132" s="468"/>
      <c r="HM132" s="468"/>
      <c r="HN132" s="468"/>
      <c r="HO132" s="468"/>
      <c r="HP132" s="468"/>
      <c r="HQ132" s="468"/>
      <c r="HR132" s="468"/>
      <c r="HS132" s="468"/>
      <c r="HT132" s="468"/>
      <c r="HU132" s="468"/>
      <c r="HV132" s="468"/>
      <c r="HW132" s="468"/>
      <c r="HX132" s="468"/>
      <c r="HY132" s="468"/>
      <c r="HZ132" s="468"/>
      <c r="IA132" s="468"/>
      <c r="IB132" s="468"/>
      <c r="IC132" s="468"/>
      <c r="ID132" s="468"/>
      <c r="IE132" s="468"/>
      <c r="IF132" s="468"/>
      <c r="IG132" s="468"/>
      <c r="IH132" s="468"/>
      <c r="II132" s="468"/>
      <c r="IJ132" s="468"/>
      <c r="IK132" s="468"/>
      <c r="IL132" s="468"/>
      <c r="IM132" s="468"/>
      <c r="IN132" s="468"/>
      <c r="IO132" s="468"/>
      <c r="IP132" s="468"/>
      <c r="IQ132" s="468"/>
      <c r="IR132" s="468"/>
      <c r="IS132" s="468"/>
      <c r="IT132" s="468"/>
      <c r="IU132" s="468"/>
      <c r="IV132" s="468"/>
    </row>
    <row r="133" spans="1:256">
      <c r="A133" s="385"/>
      <c r="B133" s="385"/>
      <c r="C133" s="385"/>
      <c r="M133" s="385"/>
      <c r="N133" s="735"/>
      <c r="O133" s="735"/>
      <c r="P133" s="468"/>
      <c r="Q133" s="468"/>
      <c r="R133" s="468"/>
      <c r="S133" s="468"/>
      <c r="T133" s="468"/>
      <c r="U133" s="468"/>
      <c r="V133" s="468"/>
      <c r="W133" s="468"/>
      <c r="X133" s="468"/>
      <c r="Y133" s="468"/>
      <c r="Z133" s="468"/>
      <c r="AA133" s="468"/>
      <c r="AB133" s="468"/>
      <c r="AC133" s="468"/>
      <c r="AD133" s="468"/>
      <c r="AE133" s="468"/>
      <c r="AF133" s="468"/>
      <c r="AG133" s="468"/>
      <c r="AH133" s="468"/>
      <c r="AI133" s="468"/>
      <c r="AJ133" s="468"/>
      <c r="AK133" s="468"/>
      <c r="AL133" s="468"/>
      <c r="AM133" s="468"/>
      <c r="AN133" s="468"/>
      <c r="AO133" s="468"/>
      <c r="AP133" s="468"/>
      <c r="AQ133" s="468"/>
      <c r="AR133" s="468"/>
      <c r="AS133" s="468"/>
      <c r="AT133" s="468"/>
      <c r="AU133" s="468"/>
      <c r="AV133" s="468"/>
      <c r="AW133" s="468"/>
      <c r="AX133" s="468"/>
      <c r="AY133" s="468"/>
      <c r="AZ133" s="468"/>
      <c r="BA133" s="468"/>
      <c r="BB133" s="468"/>
      <c r="BC133" s="468"/>
      <c r="BD133" s="468"/>
      <c r="BE133" s="468"/>
      <c r="BF133" s="468"/>
      <c r="BG133" s="468"/>
      <c r="BH133" s="468"/>
      <c r="BI133" s="468"/>
      <c r="BJ133" s="468"/>
      <c r="BK133" s="468"/>
      <c r="BL133" s="468"/>
      <c r="BM133" s="468"/>
      <c r="BN133" s="468"/>
      <c r="BO133" s="468"/>
      <c r="BP133" s="468"/>
      <c r="BQ133" s="468"/>
      <c r="BR133" s="468"/>
      <c r="BS133" s="468"/>
      <c r="BT133" s="468"/>
      <c r="BU133" s="468"/>
      <c r="BV133" s="468"/>
      <c r="BW133" s="468"/>
      <c r="BX133" s="468"/>
      <c r="BY133" s="468"/>
      <c r="BZ133" s="468"/>
      <c r="CA133" s="468"/>
      <c r="CB133" s="468"/>
      <c r="CC133" s="468"/>
      <c r="CD133" s="468"/>
      <c r="CE133" s="468"/>
      <c r="CF133" s="468"/>
      <c r="CG133" s="468"/>
      <c r="CH133" s="468"/>
      <c r="CI133" s="468"/>
      <c r="CJ133" s="468"/>
      <c r="CK133" s="468"/>
      <c r="CL133" s="468"/>
      <c r="CM133" s="468"/>
      <c r="CN133" s="468"/>
      <c r="CO133" s="468"/>
      <c r="CP133" s="468"/>
      <c r="CQ133" s="468"/>
      <c r="CR133" s="468"/>
      <c r="CS133" s="468"/>
      <c r="CT133" s="468"/>
      <c r="CU133" s="468"/>
      <c r="CV133" s="468"/>
      <c r="CW133" s="468"/>
      <c r="CX133" s="468"/>
      <c r="CY133" s="468"/>
      <c r="CZ133" s="468"/>
      <c r="DA133" s="468"/>
      <c r="DB133" s="468"/>
      <c r="DC133" s="468"/>
      <c r="DD133" s="468"/>
      <c r="DE133" s="468"/>
      <c r="DF133" s="468"/>
      <c r="DG133" s="468"/>
      <c r="DH133" s="468"/>
      <c r="DI133" s="468"/>
      <c r="DJ133" s="468"/>
      <c r="DK133" s="468"/>
      <c r="DL133" s="468"/>
      <c r="DM133" s="468"/>
      <c r="DN133" s="468"/>
      <c r="DO133" s="468"/>
      <c r="DP133" s="468"/>
      <c r="DQ133" s="468"/>
      <c r="DR133" s="468"/>
      <c r="DS133" s="468"/>
      <c r="DT133" s="468"/>
      <c r="DU133" s="468"/>
      <c r="DV133" s="468"/>
      <c r="DW133" s="468"/>
      <c r="DX133" s="468"/>
      <c r="DY133" s="468"/>
      <c r="DZ133" s="468"/>
      <c r="EA133" s="468"/>
      <c r="EB133" s="468"/>
      <c r="EC133" s="468"/>
      <c r="ED133" s="468"/>
      <c r="EE133" s="468"/>
      <c r="EF133" s="468"/>
      <c r="EG133" s="468"/>
      <c r="EH133" s="468"/>
      <c r="EI133" s="468"/>
      <c r="EJ133" s="468"/>
      <c r="EK133" s="468"/>
      <c r="EL133" s="468"/>
      <c r="EM133" s="468"/>
      <c r="EN133" s="468"/>
      <c r="EO133" s="468"/>
      <c r="EP133" s="468"/>
      <c r="EQ133" s="468"/>
      <c r="ER133" s="468"/>
      <c r="ES133" s="468"/>
      <c r="ET133" s="468"/>
      <c r="EU133" s="468"/>
      <c r="EV133" s="468"/>
      <c r="EW133" s="468"/>
      <c r="EX133" s="468"/>
      <c r="EY133" s="468"/>
      <c r="EZ133" s="468"/>
      <c r="FA133" s="468"/>
      <c r="FB133" s="468"/>
      <c r="FC133" s="468"/>
      <c r="FD133" s="468"/>
      <c r="FE133" s="468"/>
      <c r="FF133" s="468"/>
      <c r="FG133" s="468"/>
      <c r="FH133" s="468"/>
      <c r="FI133" s="468"/>
      <c r="FJ133" s="468"/>
      <c r="FK133" s="468"/>
      <c r="FL133" s="468"/>
      <c r="FM133" s="468"/>
      <c r="FN133" s="468"/>
      <c r="FO133" s="468"/>
      <c r="FP133" s="468"/>
      <c r="FQ133" s="468"/>
      <c r="FR133" s="468"/>
      <c r="FS133" s="468"/>
      <c r="FT133" s="468"/>
      <c r="FU133" s="468"/>
      <c r="FV133" s="468"/>
      <c r="FW133" s="468"/>
      <c r="FX133" s="468"/>
      <c r="FY133" s="468"/>
      <c r="FZ133" s="468"/>
      <c r="GA133" s="468"/>
      <c r="GB133" s="468"/>
      <c r="GC133" s="468"/>
      <c r="GD133" s="468"/>
      <c r="GE133" s="468"/>
      <c r="GF133" s="468"/>
      <c r="GG133" s="468"/>
      <c r="GH133" s="468"/>
      <c r="GI133" s="468"/>
      <c r="GJ133" s="468"/>
      <c r="GK133" s="468"/>
      <c r="GL133" s="468"/>
      <c r="GM133" s="468"/>
      <c r="GN133" s="468"/>
      <c r="GO133" s="468"/>
      <c r="GP133" s="468"/>
      <c r="GQ133" s="468"/>
      <c r="GR133" s="468"/>
      <c r="GS133" s="468"/>
      <c r="GT133" s="468"/>
      <c r="GU133" s="468"/>
      <c r="GV133" s="468"/>
      <c r="GW133" s="468"/>
      <c r="GX133" s="468"/>
      <c r="GY133" s="468"/>
      <c r="GZ133" s="468"/>
      <c r="HA133" s="468"/>
      <c r="HB133" s="468"/>
      <c r="HC133" s="468"/>
      <c r="HD133" s="468"/>
      <c r="HE133" s="468"/>
      <c r="HF133" s="468"/>
      <c r="HG133" s="468"/>
      <c r="HH133" s="468"/>
      <c r="HI133" s="468"/>
      <c r="HJ133" s="468"/>
      <c r="HK133" s="468"/>
      <c r="HL133" s="468"/>
      <c r="HM133" s="468"/>
      <c r="HN133" s="468"/>
      <c r="HO133" s="468"/>
      <c r="HP133" s="468"/>
      <c r="HQ133" s="468"/>
      <c r="HR133" s="468"/>
      <c r="HS133" s="468"/>
      <c r="HT133" s="468"/>
      <c r="HU133" s="468"/>
      <c r="HV133" s="468"/>
      <c r="HW133" s="468"/>
      <c r="HX133" s="468"/>
      <c r="HY133" s="468"/>
      <c r="HZ133" s="468"/>
      <c r="IA133" s="468"/>
      <c r="IB133" s="468"/>
      <c r="IC133" s="468"/>
      <c r="ID133" s="468"/>
      <c r="IE133" s="468"/>
      <c r="IF133" s="468"/>
      <c r="IG133" s="468"/>
      <c r="IH133" s="468"/>
      <c r="II133" s="468"/>
      <c r="IJ133" s="468"/>
      <c r="IK133" s="468"/>
      <c r="IL133" s="468"/>
      <c r="IM133" s="468"/>
      <c r="IN133" s="468"/>
      <c r="IO133" s="468"/>
      <c r="IP133" s="468"/>
      <c r="IQ133" s="468"/>
      <c r="IR133" s="468"/>
      <c r="IS133" s="468"/>
      <c r="IT133" s="468"/>
      <c r="IU133" s="468"/>
      <c r="IV133" s="468"/>
    </row>
    <row r="134" spans="1:256">
      <c r="A134" s="385"/>
      <c r="B134" s="385"/>
      <c r="C134" s="385"/>
      <c r="M134" s="385"/>
      <c r="N134" s="735"/>
      <c r="O134" s="735"/>
      <c r="P134" s="468"/>
      <c r="Q134" s="468"/>
      <c r="R134" s="468"/>
      <c r="S134" s="468"/>
      <c r="T134" s="468"/>
      <c r="U134" s="468"/>
      <c r="V134" s="468"/>
      <c r="W134" s="468"/>
      <c r="X134" s="468"/>
      <c r="Y134" s="468"/>
      <c r="Z134" s="468"/>
      <c r="AA134" s="468"/>
      <c r="AB134" s="468"/>
      <c r="AC134" s="468"/>
      <c r="AD134" s="468"/>
      <c r="AE134" s="468"/>
      <c r="AF134" s="468"/>
      <c r="AG134" s="468"/>
      <c r="AH134" s="468"/>
      <c r="AI134" s="468"/>
      <c r="AJ134" s="468"/>
      <c r="AK134" s="468"/>
      <c r="AL134" s="468"/>
      <c r="AM134" s="468"/>
      <c r="AN134" s="468"/>
      <c r="AO134" s="468"/>
      <c r="AP134" s="468"/>
      <c r="AQ134" s="468"/>
      <c r="AR134" s="468"/>
      <c r="AS134" s="468"/>
      <c r="AT134" s="468"/>
      <c r="AU134" s="468"/>
      <c r="AV134" s="468"/>
      <c r="AW134" s="468"/>
      <c r="AX134" s="468"/>
      <c r="AY134" s="468"/>
      <c r="AZ134" s="468"/>
      <c r="BA134" s="468"/>
      <c r="BB134" s="468"/>
      <c r="BC134" s="468"/>
      <c r="BD134" s="468"/>
      <c r="BE134" s="468"/>
      <c r="BF134" s="468"/>
      <c r="BG134" s="468"/>
      <c r="BH134" s="468"/>
      <c r="BI134" s="468"/>
      <c r="BJ134" s="468"/>
      <c r="BK134" s="468"/>
      <c r="BL134" s="468"/>
      <c r="BM134" s="468"/>
      <c r="BN134" s="468"/>
      <c r="BO134" s="468"/>
      <c r="BP134" s="468"/>
      <c r="BQ134" s="468"/>
      <c r="BR134" s="468"/>
      <c r="BS134" s="468"/>
      <c r="BT134" s="468"/>
      <c r="BU134" s="468"/>
      <c r="BV134" s="468"/>
      <c r="BW134" s="468"/>
      <c r="BX134" s="468"/>
      <c r="BY134" s="468"/>
      <c r="BZ134" s="468"/>
      <c r="CA134" s="468"/>
      <c r="CB134" s="468"/>
      <c r="CC134" s="468"/>
      <c r="CD134" s="468"/>
      <c r="CE134" s="468"/>
      <c r="CF134" s="468"/>
      <c r="CG134" s="468"/>
      <c r="CH134" s="468"/>
      <c r="CI134" s="468"/>
      <c r="CJ134" s="468"/>
      <c r="CK134" s="468"/>
      <c r="CL134" s="468"/>
      <c r="CM134" s="468"/>
      <c r="CN134" s="468"/>
      <c r="CO134" s="468"/>
      <c r="CP134" s="468"/>
      <c r="CQ134" s="468"/>
      <c r="CR134" s="468"/>
      <c r="CS134" s="468"/>
      <c r="CT134" s="468"/>
      <c r="CU134" s="468"/>
      <c r="CV134" s="468"/>
      <c r="CW134" s="468"/>
      <c r="CX134" s="468"/>
      <c r="CY134" s="468"/>
      <c r="CZ134" s="468"/>
      <c r="DA134" s="468"/>
      <c r="DB134" s="468"/>
      <c r="DC134" s="468"/>
      <c r="DD134" s="468"/>
      <c r="DE134" s="468"/>
      <c r="DF134" s="468"/>
      <c r="DG134" s="468"/>
      <c r="DH134" s="468"/>
      <c r="DI134" s="468"/>
      <c r="DJ134" s="468"/>
      <c r="DK134" s="468"/>
      <c r="DL134" s="468"/>
      <c r="DM134" s="468"/>
      <c r="DN134" s="468"/>
      <c r="DO134" s="468"/>
      <c r="DP134" s="468"/>
      <c r="DQ134" s="468"/>
      <c r="DR134" s="468"/>
      <c r="DS134" s="468"/>
      <c r="DT134" s="468"/>
      <c r="DU134" s="468"/>
      <c r="DV134" s="468"/>
      <c r="DW134" s="468"/>
      <c r="DX134" s="468"/>
      <c r="DY134" s="468"/>
      <c r="DZ134" s="468"/>
      <c r="EA134" s="468"/>
      <c r="EB134" s="468"/>
      <c r="EC134" s="468"/>
      <c r="ED134" s="468"/>
      <c r="EE134" s="468"/>
      <c r="EF134" s="468"/>
      <c r="EG134" s="468"/>
      <c r="EH134" s="468"/>
      <c r="EI134" s="468"/>
      <c r="EJ134" s="468"/>
      <c r="EK134" s="468"/>
      <c r="EL134" s="468"/>
      <c r="EM134" s="468"/>
      <c r="EN134" s="468"/>
      <c r="EO134" s="468"/>
      <c r="EP134" s="468"/>
      <c r="EQ134" s="468"/>
      <c r="ER134" s="468"/>
      <c r="ES134" s="468"/>
      <c r="ET134" s="468"/>
      <c r="EU134" s="468"/>
      <c r="EV134" s="468"/>
      <c r="EW134" s="468"/>
      <c r="EX134" s="468"/>
      <c r="EY134" s="468"/>
      <c r="EZ134" s="468"/>
      <c r="FA134" s="468"/>
      <c r="FB134" s="468"/>
      <c r="FC134" s="468"/>
      <c r="FD134" s="468"/>
      <c r="FE134" s="468"/>
      <c r="FF134" s="468"/>
      <c r="FG134" s="468"/>
      <c r="FH134" s="468"/>
      <c r="FI134" s="468"/>
      <c r="FJ134" s="468"/>
      <c r="FK134" s="468"/>
      <c r="FL134" s="468"/>
      <c r="FM134" s="468"/>
      <c r="FN134" s="468"/>
      <c r="FO134" s="468"/>
      <c r="FP134" s="468"/>
      <c r="FQ134" s="468"/>
      <c r="FR134" s="468"/>
      <c r="FS134" s="468"/>
      <c r="FT134" s="468"/>
      <c r="FU134" s="468"/>
      <c r="FV134" s="468"/>
      <c r="FW134" s="468"/>
      <c r="FX134" s="468"/>
      <c r="FY134" s="468"/>
      <c r="FZ134" s="468"/>
      <c r="GA134" s="468"/>
      <c r="GB134" s="468"/>
      <c r="GC134" s="468"/>
      <c r="GD134" s="468"/>
      <c r="GE134" s="468"/>
      <c r="GF134" s="468"/>
      <c r="GG134" s="468"/>
      <c r="GH134" s="468"/>
      <c r="GI134" s="468"/>
      <c r="GJ134" s="468"/>
      <c r="GK134" s="468"/>
      <c r="GL134" s="468"/>
      <c r="GM134" s="468"/>
      <c r="GN134" s="468"/>
      <c r="GO134" s="468"/>
      <c r="GP134" s="468"/>
      <c r="GQ134" s="468"/>
      <c r="GR134" s="468"/>
      <c r="GS134" s="468"/>
      <c r="GT134" s="468"/>
      <c r="GU134" s="468"/>
      <c r="GV134" s="468"/>
      <c r="GW134" s="468"/>
      <c r="GX134" s="468"/>
      <c r="GY134" s="468"/>
      <c r="GZ134" s="468"/>
      <c r="HA134" s="468"/>
      <c r="HB134" s="468"/>
      <c r="HC134" s="468"/>
      <c r="HD134" s="468"/>
      <c r="HE134" s="468"/>
      <c r="HF134" s="468"/>
      <c r="HG134" s="468"/>
      <c r="HH134" s="468"/>
      <c r="HI134" s="468"/>
      <c r="HJ134" s="468"/>
      <c r="HK134" s="468"/>
      <c r="HL134" s="468"/>
      <c r="HM134" s="468"/>
      <c r="HN134" s="468"/>
      <c r="HO134" s="468"/>
      <c r="HP134" s="468"/>
      <c r="HQ134" s="468"/>
      <c r="HR134" s="468"/>
      <c r="HS134" s="468"/>
      <c r="HT134" s="468"/>
      <c r="HU134" s="468"/>
      <c r="HV134" s="468"/>
      <c r="HW134" s="468"/>
      <c r="HX134" s="468"/>
      <c r="HY134" s="468"/>
      <c r="HZ134" s="468"/>
      <c r="IA134" s="468"/>
      <c r="IB134" s="468"/>
      <c r="IC134" s="468"/>
      <c r="ID134" s="468"/>
      <c r="IE134" s="468"/>
      <c r="IF134" s="468"/>
      <c r="IG134" s="468"/>
      <c r="IH134" s="468"/>
      <c r="II134" s="468"/>
      <c r="IJ134" s="468"/>
      <c r="IK134" s="468"/>
      <c r="IL134" s="468"/>
      <c r="IM134" s="468"/>
      <c r="IN134" s="468"/>
      <c r="IO134" s="468"/>
      <c r="IP134" s="468"/>
      <c r="IQ134" s="468"/>
      <c r="IR134" s="468"/>
      <c r="IS134" s="468"/>
      <c r="IT134" s="468"/>
      <c r="IU134" s="468"/>
      <c r="IV134" s="468"/>
    </row>
    <row r="135" spans="1:256">
      <c r="A135" s="385"/>
      <c r="B135" s="385"/>
      <c r="C135" s="385"/>
      <c r="M135" s="385"/>
      <c r="N135" s="735"/>
      <c r="O135" s="735"/>
      <c r="P135" s="468"/>
      <c r="Q135" s="468"/>
      <c r="R135" s="468"/>
      <c r="S135" s="468"/>
      <c r="T135" s="468"/>
      <c r="U135" s="468"/>
      <c r="V135" s="468"/>
      <c r="W135" s="468"/>
      <c r="X135" s="468"/>
      <c r="Y135" s="468"/>
      <c r="Z135" s="468"/>
      <c r="AA135" s="468"/>
      <c r="AB135" s="468"/>
      <c r="AC135" s="468"/>
      <c r="AD135" s="468"/>
      <c r="AE135" s="468"/>
      <c r="AF135" s="468"/>
      <c r="AG135" s="468"/>
      <c r="AH135" s="468"/>
      <c r="AI135" s="468"/>
      <c r="AJ135" s="468"/>
      <c r="AK135" s="468"/>
      <c r="AL135" s="468"/>
      <c r="AM135" s="468"/>
      <c r="AN135" s="468"/>
      <c r="AO135" s="468"/>
      <c r="AP135" s="468"/>
      <c r="AQ135" s="468"/>
      <c r="AR135" s="468"/>
      <c r="AS135" s="468"/>
      <c r="AT135" s="468"/>
      <c r="AU135" s="468"/>
      <c r="AV135" s="468"/>
      <c r="AW135" s="468"/>
      <c r="AX135" s="468"/>
      <c r="AY135" s="468"/>
      <c r="AZ135" s="468"/>
      <c r="BA135" s="468"/>
      <c r="BB135" s="468"/>
      <c r="BC135" s="468"/>
      <c r="BD135" s="468"/>
      <c r="BE135" s="468"/>
      <c r="BF135" s="468"/>
      <c r="BG135" s="468"/>
      <c r="BH135" s="468"/>
      <c r="BI135" s="468"/>
      <c r="BJ135" s="468"/>
      <c r="BK135" s="468"/>
      <c r="BL135" s="468"/>
      <c r="BM135" s="468"/>
      <c r="BN135" s="468"/>
      <c r="BO135" s="468"/>
      <c r="BP135" s="468"/>
      <c r="BQ135" s="468"/>
      <c r="BR135" s="468"/>
      <c r="BS135" s="468"/>
      <c r="BT135" s="468"/>
      <c r="BU135" s="468"/>
      <c r="BV135" s="468"/>
      <c r="BW135" s="468"/>
      <c r="BX135" s="468"/>
      <c r="BY135" s="468"/>
      <c r="BZ135" s="468"/>
      <c r="CA135" s="468"/>
      <c r="CB135" s="468"/>
      <c r="CC135" s="468"/>
      <c r="CD135" s="468"/>
      <c r="CE135" s="468"/>
      <c r="CF135" s="468"/>
      <c r="CG135" s="468"/>
      <c r="CH135" s="468"/>
      <c r="CI135" s="468"/>
      <c r="CJ135" s="468"/>
      <c r="CK135" s="468"/>
      <c r="CL135" s="468"/>
      <c r="CM135" s="468"/>
      <c r="CN135" s="468"/>
      <c r="CO135" s="468"/>
      <c r="CP135" s="468"/>
      <c r="CQ135" s="468"/>
      <c r="CR135" s="468"/>
      <c r="CS135" s="468"/>
      <c r="CT135" s="468"/>
      <c r="CU135" s="468"/>
      <c r="CV135" s="468"/>
      <c r="CW135" s="468"/>
      <c r="CX135" s="468"/>
      <c r="CY135" s="468"/>
      <c r="CZ135" s="468"/>
      <c r="DA135" s="468"/>
      <c r="DB135" s="468"/>
      <c r="DC135" s="468"/>
      <c r="DD135" s="468"/>
      <c r="DE135" s="468"/>
      <c r="DF135" s="468"/>
      <c r="DG135" s="468"/>
      <c r="DH135" s="468"/>
      <c r="DI135" s="468"/>
      <c r="DJ135" s="468"/>
      <c r="DK135" s="468"/>
      <c r="DL135" s="468"/>
      <c r="DM135" s="468"/>
      <c r="DN135" s="468"/>
      <c r="DO135" s="468"/>
      <c r="DP135" s="468"/>
      <c r="DQ135" s="468"/>
      <c r="DR135" s="468"/>
      <c r="DS135" s="468"/>
      <c r="DT135" s="468"/>
      <c r="DU135" s="468"/>
      <c r="DV135" s="468"/>
      <c r="DW135" s="468"/>
      <c r="DX135" s="468"/>
      <c r="DY135" s="468"/>
      <c r="DZ135" s="468"/>
      <c r="EA135" s="468"/>
      <c r="EB135" s="468"/>
      <c r="EC135" s="468"/>
      <c r="ED135" s="468"/>
      <c r="EE135" s="468"/>
      <c r="EF135" s="468"/>
      <c r="EG135" s="468"/>
      <c r="EH135" s="468"/>
      <c r="EI135" s="468"/>
      <c r="EJ135" s="468"/>
      <c r="EK135" s="468"/>
      <c r="EL135" s="468"/>
      <c r="EM135" s="468"/>
      <c r="EN135" s="468"/>
      <c r="EO135" s="468"/>
      <c r="EP135" s="468"/>
      <c r="EQ135" s="468"/>
      <c r="ER135" s="468"/>
      <c r="ES135" s="468"/>
      <c r="ET135" s="468"/>
      <c r="EU135" s="468"/>
      <c r="EV135" s="468"/>
      <c r="EW135" s="468"/>
      <c r="EX135" s="468"/>
      <c r="EY135" s="468"/>
      <c r="EZ135" s="468"/>
      <c r="FA135" s="468"/>
      <c r="FB135" s="468"/>
      <c r="FC135" s="468"/>
      <c r="FD135" s="468"/>
      <c r="FE135" s="468"/>
      <c r="FF135" s="468"/>
      <c r="FG135" s="468"/>
      <c r="FH135" s="468"/>
      <c r="FI135" s="468"/>
      <c r="FJ135" s="468"/>
      <c r="FK135" s="468"/>
      <c r="FL135" s="468"/>
      <c r="FM135" s="468"/>
      <c r="FN135" s="468"/>
      <c r="FO135" s="468"/>
      <c r="FP135" s="468"/>
      <c r="FQ135" s="468"/>
      <c r="FR135" s="468"/>
      <c r="FS135" s="468"/>
      <c r="FT135" s="468"/>
      <c r="FU135" s="468"/>
      <c r="FV135" s="468"/>
      <c r="FW135" s="468"/>
      <c r="FX135" s="468"/>
      <c r="FY135" s="468"/>
      <c r="FZ135" s="468"/>
      <c r="GA135" s="468"/>
      <c r="GB135" s="468"/>
      <c r="GC135" s="468"/>
      <c r="GD135" s="468"/>
      <c r="GE135" s="468"/>
      <c r="GF135" s="468"/>
      <c r="GG135" s="468"/>
      <c r="GH135" s="468"/>
      <c r="GI135" s="468"/>
      <c r="GJ135" s="468"/>
      <c r="GK135" s="468"/>
      <c r="GL135" s="468"/>
      <c r="GM135" s="468"/>
      <c r="GN135" s="468"/>
      <c r="GO135" s="468"/>
      <c r="GP135" s="468"/>
      <c r="GQ135" s="468"/>
      <c r="GR135" s="468"/>
      <c r="GS135" s="468"/>
      <c r="GT135" s="468"/>
      <c r="GU135" s="468"/>
      <c r="GV135" s="468"/>
      <c r="GW135" s="468"/>
      <c r="GX135" s="468"/>
      <c r="GY135" s="468"/>
      <c r="GZ135" s="468"/>
      <c r="HA135" s="468"/>
      <c r="HB135" s="468"/>
      <c r="HC135" s="468"/>
      <c r="HD135" s="468"/>
      <c r="HE135" s="468"/>
      <c r="HF135" s="468"/>
      <c r="HG135" s="468"/>
      <c r="HH135" s="468"/>
      <c r="HI135" s="468"/>
      <c r="HJ135" s="468"/>
      <c r="HK135" s="468"/>
      <c r="HL135" s="468"/>
      <c r="HM135" s="468"/>
      <c r="HN135" s="468"/>
      <c r="HO135" s="468"/>
      <c r="HP135" s="468"/>
      <c r="HQ135" s="468"/>
      <c r="HR135" s="468"/>
      <c r="HS135" s="468"/>
      <c r="HT135" s="468"/>
      <c r="HU135" s="468"/>
      <c r="HV135" s="468"/>
      <c r="HW135" s="468"/>
      <c r="HX135" s="468"/>
      <c r="HY135" s="468"/>
      <c r="HZ135" s="468"/>
      <c r="IA135" s="468"/>
      <c r="IB135" s="468"/>
      <c r="IC135" s="468"/>
      <c r="ID135" s="468"/>
      <c r="IE135" s="468"/>
      <c r="IF135" s="468"/>
      <c r="IG135" s="468"/>
      <c r="IH135" s="468"/>
      <c r="II135" s="468"/>
      <c r="IJ135" s="468"/>
      <c r="IK135" s="468"/>
      <c r="IL135" s="468"/>
      <c r="IM135" s="468"/>
      <c r="IN135" s="468"/>
      <c r="IO135" s="468"/>
      <c r="IP135" s="468"/>
      <c r="IQ135" s="468"/>
      <c r="IR135" s="468"/>
      <c r="IS135" s="468"/>
      <c r="IT135" s="468"/>
      <c r="IU135" s="468"/>
      <c r="IV135" s="468"/>
    </row>
    <row r="136" spans="1:256">
      <c r="A136" s="385"/>
      <c r="B136" s="385"/>
      <c r="C136" s="385"/>
      <c r="M136" s="385"/>
      <c r="N136" s="735"/>
      <c r="O136" s="735"/>
      <c r="P136" s="468"/>
      <c r="Q136" s="468"/>
      <c r="R136" s="468"/>
      <c r="S136" s="468"/>
      <c r="T136" s="468"/>
      <c r="U136" s="468"/>
      <c r="V136" s="468"/>
      <c r="W136" s="468"/>
      <c r="X136" s="468"/>
      <c r="Y136" s="468"/>
      <c r="Z136" s="468"/>
      <c r="AA136" s="468"/>
      <c r="AB136" s="468"/>
      <c r="AC136" s="468"/>
      <c r="AD136" s="468"/>
      <c r="AE136" s="468"/>
      <c r="AF136" s="468"/>
      <c r="AG136" s="468"/>
      <c r="AH136" s="468"/>
      <c r="AI136" s="468"/>
      <c r="AJ136" s="468"/>
      <c r="AK136" s="468"/>
      <c r="AL136" s="468"/>
      <c r="AM136" s="468"/>
      <c r="AN136" s="468"/>
      <c r="AO136" s="468"/>
      <c r="AP136" s="468"/>
      <c r="AQ136" s="468"/>
      <c r="AR136" s="468"/>
      <c r="AS136" s="468"/>
      <c r="AT136" s="468"/>
      <c r="AU136" s="468"/>
      <c r="AV136" s="468"/>
      <c r="AW136" s="468"/>
      <c r="AX136" s="468"/>
      <c r="AY136" s="468"/>
      <c r="AZ136" s="468"/>
      <c r="BA136" s="468"/>
      <c r="BB136" s="468"/>
      <c r="BC136" s="468"/>
      <c r="BD136" s="468"/>
      <c r="BE136" s="468"/>
      <c r="BF136" s="468"/>
      <c r="BG136" s="468"/>
      <c r="BH136" s="468"/>
      <c r="BI136" s="468"/>
      <c r="BJ136" s="468"/>
      <c r="BK136" s="468"/>
      <c r="BL136" s="468"/>
      <c r="BM136" s="468"/>
      <c r="BN136" s="468"/>
      <c r="BO136" s="468"/>
      <c r="BP136" s="468"/>
      <c r="BQ136" s="468"/>
      <c r="BR136" s="468"/>
      <c r="BS136" s="468"/>
      <c r="BT136" s="468"/>
      <c r="BU136" s="468"/>
      <c r="BV136" s="468"/>
      <c r="BW136" s="468"/>
      <c r="BX136" s="468"/>
      <c r="BY136" s="468"/>
      <c r="BZ136" s="468"/>
      <c r="CA136" s="468"/>
      <c r="CB136" s="468"/>
      <c r="CC136" s="468"/>
      <c r="CD136" s="468"/>
      <c r="CE136" s="468"/>
      <c r="CF136" s="468"/>
      <c r="CG136" s="468"/>
      <c r="CH136" s="468"/>
      <c r="CI136" s="468"/>
      <c r="CJ136" s="468"/>
      <c r="CK136" s="468"/>
      <c r="CL136" s="468"/>
      <c r="CM136" s="468"/>
      <c r="CN136" s="468"/>
      <c r="CO136" s="468"/>
      <c r="CP136" s="468"/>
      <c r="CQ136" s="468"/>
      <c r="CR136" s="468"/>
      <c r="CS136" s="468"/>
      <c r="CT136" s="468"/>
      <c r="CU136" s="468"/>
      <c r="CV136" s="468"/>
      <c r="CW136" s="468"/>
      <c r="CX136" s="468"/>
      <c r="CY136" s="468"/>
      <c r="CZ136" s="468"/>
      <c r="DA136" s="468"/>
      <c r="DB136" s="468"/>
      <c r="DC136" s="468"/>
      <c r="DD136" s="468"/>
      <c r="DE136" s="468"/>
      <c r="DF136" s="468"/>
      <c r="DG136" s="468"/>
      <c r="DH136" s="468"/>
      <c r="DI136" s="468"/>
      <c r="DJ136" s="468"/>
      <c r="DK136" s="468"/>
      <c r="DL136" s="468"/>
      <c r="DM136" s="468"/>
      <c r="DN136" s="468"/>
      <c r="DO136" s="468"/>
      <c r="DP136" s="468"/>
      <c r="DQ136" s="468"/>
      <c r="DR136" s="468"/>
      <c r="DS136" s="468"/>
      <c r="DT136" s="468"/>
      <c r="DU136" s="468"/>
      <c r="DV136" s="468"/>
      <c r="DW136" s="468"/>
      <c r="DX136" s="468"/>
      <c r="DY136" s="468"/>
      <c r="DZ136" s="468"/>
      <c r="EA136" s="468"/>
      <c r="EB136" s="468"/>
      <c r="EC136" s="468"/>
      <c r="ED136" s="468"/>
      <c r="EE136" s="468"/>
      <c r="EF136" s="468"/>
      <c r="EG136" s="468"/>
      <c r="EH136" s="468"/>
      <c r="EI136" s="468"/>
      <c r="EJ136" s="468"/>
      <c r="EK136" s="468"/>
      <c r="EL136" s="468"/>
      <c r="EM136" s="468"/>
      <c r="EN136" s="468"/>
      <c r="EO136" s="468"/>
      <c r="EP136" s="468"/>
      <c r="EQ136" s="468"/>
      <c r="ER136" s="468"/>
      <c r="ES136" s="468"/>
      <c r="ET136" s="468"/>
      <c r="EU136" s="468"/>
      <c r="EV136" s="468"/>
      <c r="EW136" s="468"/>
      <c r="EX136" s="468"/>
      <c r="EY136" s="468"/>
      <c r="EZ136" s="468"/>
      <c r="FA136" s="468"/>
      <c r="FB136" s="468"/>
      <c r="FC136" s="468"/>
      <c r="FD136" s="468"/>
      <c r="FE136" s="468"/>
      <c r="FF136" s="468"/>
      <c r="FG136" s="468"/>
      <c r="FH136" s="468"/>
      <c r="FI136" s="468"/>
      <c r="FJ136" s="468"/>
      <c r="FK136" s="468"/>
      <c r="FL136" s="468"/>
      <c r="FM136" s="468"/>
      <c r="FN136" s="468"/>
      <c r="FO136" s="468"/>
      <c r="FP136" s="468"/>
      <c r="FQ136" s="468"/>
      <c r="FR136" s="468"/>
      <c r="FS136" s="468"/>
      <c r="FT136" s="468"/>
      <c r="FU136" s="468"/>
      <c r="FV136" s="468"/>
      <c r="FW136" s="468"/>
      <c r="FX136" s="468"/>
      <c r="FY136" s="468"/>
      <c r="FZ136" s="468"/>
      <c r="GA136" s="468"/>
      <c r="GB136" s="468"/>
      <c r="GC136" s="468"/>
      <c r="GD136" s="468"/>
      <c r="GE136" s="468"/>
      <c r="GF136" s="468"/>
      <c r="GG136" s="468"/>
      <c r="GH136" s="468"/>
      <c r="GI136" s="468"/>
      <c r="GJ136" s="468"/>
      <c r="GK136" s="468"/>
      <c r="GL136" s="468"/>
      <c r="GM136" s="468"/>
      <c r="GN136" s="468"/>
      <c r="GO136" s="468"/>
      <c r="GP136" s="468"/>
      <c r="GQ136" s="468"/>
      <c r="GR136" s="468"/>
      <c r="GS136" s="468"/>
      <c r="GT136" s="468"/>
      <c r="GU136" s="468"/>
      <c r="GV136" s="468"/>
      <c r="GW136" s="468"/>
      <c r="GX136" s="468"/>
      <c r="GY136" s="468"/>
      <c r="GZ136" s="468"/>
      <c r="HA136" s="468"/>
      <c r="HB136" s="468"/>
      <c r="HC136" s="468"/>
      <c r="HD136" s="468"/>
      <c r="HE136" s="468"/>
      <c r="HF136" s="468"/>
      <c r="HG136" s="468"/>
      <c r="HH136" s="468"/>
      <c r="HI136" s="468"/>
      <c r="HJ136" s="468"/>
      <c r="HK136" s="468"/>
      <c r="HL136" s="468"/>
      <c r="HM136" s="468"/>
      <c r="HN136" s="468"/>
      <c r="HO136" s="468"/>
      <c r="HP136" s="468"/>
      <c r="HQ136" s="468"/>
      <c r="HR136" s="468"/>
      <c r="HS136" s="468"/>
      <c r="HT136" s="468"/>
      <c r="HU136" s="468"/>
      <c r="HV136" s="468"/>
      <c r="HW136" s="468"/>
      <c r="HX136" s="468"/>
      <c r="HY136" s="468"/>
      <c r="HZ136" s="468"/>
      <c r="IA136" s="468"/>
      <c r="IB136" s="468"/>
      <c r="IC136" s="468"/>
      <c r="ID136" s="468"/>
      <c r="IE136" s="468"/>
      <c r="IF136" s="468"/>
      <c r="IG136" s="468"/>
      <c r="IH136" s="468"/>
      <c r="II136" s="468"/>
      <c r="IJ136" s="468"/>
      <c r="IK136" s="468"/>
      <c r="IL136" s="468"/>
      <c r="IM136" s="468"/>
      <c r="IN136" s="468"/>
      <c r="IO136" s="468"/>
      <c r="IP136" s="468"/>
      <c r="IQ136" s="468"/>
      <c r="IR136" s="468"/>
      <c r="IS136" s="468"/>
      <c r="IT136" s="468"/>
      <c r="IU136" s="468"/>
      <c r="IV136" s="468"/>
    </row>
    <row r="137" spans="1:256">
      <c r="A137" s="385"/>
      <c r="B137" s="385"/>
      <c r="C137" s="385"/>
      <c r="M137" s="385"/>
      <c r="N137" s="735"/>
      <c r="O137" s="735"/>
      <c r="P137" s="468"/>
      <c r="Q137" s="468"/>
      <c r="R137" s="468"/>
      <c r="S137" s="468"/>
      <c r="T137" s="468"/>
      <c r="U137" s="468"/>
      <c r="V137" s="468"/>
      <c r="W137" s="468"/>
      <c r="X137" s="468"/>
      <c r="Y137" s="468"/>
      <c r="Z137" s="468"/>
      <c r="AA137" s="468"/>
      <c r="AB137" s="468"/>
      <c r="AC137" s="468"/>
      <c r="AD137" s="468"/>
      <c r="AE137" s="468"/>
      <c r="AF137" s="468"/>
      <c r="AG137" s="468"/>
      <c r="AH137" s="468"/>
      <c r="AI137" s="468"/>
      <c r="AJ137" s="468"/>
      <c r="AK137" s="468"/>
      <c r="AL137" s="468"/>
      <c r="AM137" s="468"/>
      <c r="AN137" s="468"/>
      <c r="AO137" s="468"/>
      <c r="AP137" s="468"/>
      <c r="AQ137" s="468"/>
      <c r="AR137" s="468"/>
      <c r="AS137" s="468"/>
      <c r="AT137" s="468"/>
      <c r="AU137" s="468"/>
      <c r="AV137" s="468"/>
      <c r="AW137" s="468"/>
      <c r="AX137" s="468"/>
      <c r="AY137" s="468"/>
      <c r="AZ137" s="468"/>
      <c r="BA137" s="468"/>
      <c r="BB137" s="468"/>
      <c r="BC137" s="468"/>
      <c r="BD137" s="468"/>
      <c r="BE137" s="468"/>
      <c r="BF137" s="468"/>
      <c r="BG137" s="468"/>
      <c r="BH137" s="468"/>
      <c r="BI137" s="468"/>
      <c r="BJ137" s="468"/>
      <c r="BK137" s="468"/>
      <c r="BL137" s="468"/>
      <c r="BM137" s="468"/>
      <c r="BN137" s="468"/>
      <c r="BO137" s="468"/>
      <c r="BP137" s="468"/>
      <c r="BQ137" s="468"/>
      <c r="BR137" s="468"/>
      <c r="BS137" s="468"/>
      <c r="BT137" s="468"/>
      <c r="BU137" s="468"/>
      <c r="BV137" s="468"/>
      <c r="BW137" s="468"/>
      <c r="BX137" s="468"/>
      <c r="BY137" s="468"/>
      <c r="BZ137" s="468"/>
      <c r="CA137" s="468"/>
      <c r="CB137" s="468"/>
      <c r="CC137" s="468"/>
      <c r="CD137" s="468"/>
      <c r="CE137" s="468"/>
      <c r="CF137" s="468"/>
      <c r="CG137" s="468"/>
      <c r="CH137" s="468"/>
      <c r="CI137" s="468"/>
      <c r="CJ137" s="468"/>
      <c r="CK137" s="468"/>
      <c r="CL137" s="468"/>
      <c r="CM137" s="468"/>
      <c r="CN137" s="468"/>
      <c r="CO137" s="468"/>
      <c r="CP137" s="468"/>
      <c r="CQ137" s="468"/>
      <c r="CR137" s="468"/>
      <c r="CS137" s="468"/>
      <c r="CT137" s="468"/>
      <c r="CU137" s="468"/>
      <c r="CV137" s="468"/>
      <c r="CW137" s="468"/>
      <c r="CX137" s="468"/>
      <c r="CY137" s="468"/>
      <c r="CZ137" s="468"/>
      <c r="DA137" s="468"/>
      <c r="DB137" s="468"/>
      <c r="DC137" s="468"/>
      <c r="DD137" s="468"/>
      <c r="DE137" s="468"/>
      <c r="DF137" s="468"/>
      <c r="DG137" s="468"/>
      <c r="DH137" s="468"/>
      <c r="DI137" s="468"/>
      <c r="DJ137" s="468"/>
      <c r="DK137" s="468"/>
      <c r="DL137" s="468"/>
      <c r="DM137" s="468"/>
      <c r="DN137" s="468"/>
      <c r="DO137" s="468"/>
      <c r="DP137" s="468"/>
      <c r="DQ137" s="468"/>
      <c r="DR137" s="468"/>
      <c r="DS137" s="468"/>
      <c r="DT137" s="468"/>
      <c r="DU137" s="468"/>
      <c r="DV137" s="468"/>
      <c r="DW137" s="468"/>
      <c r="DX137" s="468"/>
      <c r="DY137" s="468"/>
      <c r="DZ137" s="468"/>
      <c r="EA137" s="468"/>
      <c r="EB137" s="468"/>
      <c r="EC137" s="468"/>
      <c r="ED137" s="468"/>
      <c r="EE137" s="468"/>
      <c r="EF137" s="468"/>
      <c r="EG137" s="468"/>
      <c r="EH137" s="468"/>
      <c r="EI137" s="468"/>
      <c r="EJ137" s="468"/>
      <c r="EK137" s="468"/>
      <c r="EL137" s="468"/>
      <c r="EM137" s="468"/>
      <c r="EN137" s="468"/>
      <c r="EO137" s="468"/>
      <c r="EP137" s="468"/>
      <c r="EQ137" s="468"/>
      <c r="ER137" s="468"/>
      <c r="ES137" s="468"/>
      <c r="ET137" s="468"/>
      <c r="EU137" s="468"/>
      <c r="EV137" s="468"/>
      <c r="EW137" s="468"/>
      <c r="EX137" s="468"/>
      <c r="EY137" s="468"/>
      <c r="EZ137" s="468"/>
      <c r="FA137" s="468"/>
      <c r="FB137" s="468"/>
      <c r="FC137" s="468"/>
      <c r="FD137" s="468"/>
      <c r="FE137" s="468"/>
      <c r="FF137" s="468"/>
      <c r="FG137" s="468"/>
      <c r="FH137" s="468"/>
      <c r="FI137" s="468"/>
      <c r="FJ137" s="468"/>
      <c r="FK137" s="468"/>
      <c r="FL137" s="468"/>
      <c r="FM137" s="468"/>
      <c r="FN137" s="468"/>
      <c r="FO137" s="468"/>
      <c r="FP137" s="468"/>
      <c r="FQ137" s="468"/>
      <c r="FR137" s="468"/>
      <c r="FS137" s="468"/>
      <c r="FT137" s="468"/>
      <c r="FU137" s="468"/>
      <c r="FV137" s="468"/>
      <c r="FW137" s="468"/>
      <c r="FX137" s="468"/>
      <c r="FY137" s="468"/>
      <c r="FZ137" s="468"/>
      <c r="GA137" s="468"/>
      <c r="GB137" s="468"/>
      <c r="GC137" s="468"/>
      <c r="GD137" s="468"/>
      <c r="GE137" s="468"/>
      <c r="GF137" s="468"/>
      <c r="GG137" s="468"/>
      <c r="GH137" s="468"/>
      <c r="GI137" s="468"/>
      <c r="GJ137" s="468"/>
      <c r="GK137" s="468"/>
      <c r="GL137" s="468"/>
      <c r="GM137" s="468"/>
      <c r="GN137" s="468"/>
      <c r="GO137" s="468"/>
      <c r="GP137" s="468"/>
      <c r="GQ137" s="468"/>
      <c r="GR137" s="468"/>
      <c r="GS137" s="468"/>
      <c r="GT137" s="468"/>
      <c r="GU137" s="468"/>
      <c r="GV137" s="468"/>
      <c r="GW137" s="468"/>
      <c r="GX137" s="468"/>
      <c r="GY137" s="468"/>
      <c r="GZ137" s="468"/>
      <c r="HA137" s="468"/>
      <c r="HB137" s="468"/>
      <c r="HC137" s="468"/>
      <c r="HD137" s="468"/>
      <c r="HE137" s="468"/>
      <c r="HF137" s="468"/>
      <c r="HG137" s="468"/>
      <c r="HH137" s="468"/>
      <c r="HI137" s="468"/>
      <c r="HJ137" s="468"/>
      <c r="HK137" s="468"/>
      <c r="HL137" s="468"/>
      <c r="HM137" s="468"/>
      <c r="HN137" s="468"/>
      <c r="HO137" s="468"/>
      <c r="HP137" s="468"/>
      <c r="HQ137" s="468"/>
      <c r="HR137" s="468"/>
      <c r="HS137" s="468"/>
      <c r="HT137" s="468"/>
      <c r="HU137" s="468"/>
      <c r="HV137" s="468"/>
      <c r="HW137" s="468"/>
      <c r="HX137" s="468"/>
      <c r="HY137" s="468"/>
      <c r="HZ137" s="468"/>
      <c r="IA137" s="468"/>
      <c r="IB137" s="468"/>
      <c r="IC137" s="468"/>
      <c r="ID137" s="468"/>
      <c r="IE137" s="468"/>
      <c r="IF137" s="468"/>
      <c r="IG137" s="468"/>
      <c r="IH137" s="468"/>
      <c r="II137" s="468"/>
      <c r="IJ137" s="468"/>
      <c r="IK137" s="468"/>
      <c r="IL137" s="468"/>
      <c r="IM137" s="468"/>
      <c r="IN137" s="468"/>
      <c r="IO137" s="468"/>
      <c r="IP137" s="468"/>
      <c r="IQ137" s="468"/>
      <c r="IR137" s="468"/>
      <c r="IS137" s="468"/>
      <c r="IT137" s="468"/>
      <c r="IU137" s="468"/>
      <c r="IV137" s="468"/>
    </row>
    <row r="138" spans="1:256">
      <c r="A138" s="385"/>
      <c r="B138" s="385"/>
      <c r="C138" s="385"/>
      <c r="M138" s="385"/>
      <c r="N138" s="735"/>
      <c r="O138" s="735"/>
      <c r="P138" s="468"/>
      <c r="Q138" s="468"/>
      <c r="R138" s="468"/>
      <c r="S138" s="468"/>
      <c r="T138" s="468"/>
      <c r="U138" s="468"/>
      <c r="V138" s="468"/>
      <c r="W138" s="468"/>
      <c r="X138" s="468"/>
      <c r="Y138" s="468"/>
      <c r="Z138" s="468"/>
      <c r="AA138" s="468"/>
      <c r="AB138" s="468"/>
      <c r="AC138" s="468"/>
      <c r="AD138" s="468"/>
      <c r="AE138" s="468"/>
      <c r="AF138" s="468"/>
      <c r="AG138" s="468"/>
      <c r="AH138" s="468"/>
      <c r="AI138" s="468"/>
      <c r="AJ138" s="468"/>
      <c r="AK138" s="468"/>
      <c r="AL138" s="468"/>
      <c r="AM138" s="468"/>
      <c r="AN138" s="468"/>
      <c r="AO138" s="468"/>
      <c r="AP138" s="468"/>
      <c r="AQ138" s="468"/>
      <c r="AR138" s="468"/>
      <c r="AS138" s="468"/>
      <c r="AT138" s="468"/>
      <c r="AU138" s="468"/>
      <c r="AV138" s="468"/>
      <c r="AW138" s="468"/>
      <c r="AX138" s="468"/>
      <c r="AY138" s="468"/>
      <c r="AZ138" s="468"/>
      <c r="BA138" s="468"/>
      <c r="BB138" s="468"/>
      <c r="BC138" s="468"/>
      <c r="BD138" s="468"/>
      <c r="BE138" s="468"/>
      <c r="BF138" s="468"/>
      <c r="BG138" s="468"/>
      <c r="BH138" s="468"/>
      <c r="BI138" s="468"/>
      <c r="BJ138" s="468"/>
      <c r="BK138" s="468"/>
      <c r="BL138" s="468"/>
      <c r="BM138" s="468"/>
      <c r="BN138" s="468"/>
      <c r="BO138" s="468"/>
      <c r="BP138" s="468"/>
      <c r="BQ138" s="468"/>
      <c r="BR138" s="468"/>
      <c r="BS138" s="468"/>
      <c r="BT138" s="468"/>
      <c r="BU138" s="468"/>
      <c r="BV138" s="468"/>
      <c r="BW138" s="468"/>
      <c r="BX138" s="468"/>
      <c r="BY138" s="468"/>
      <c r="BZ138" s="468"/>
      <c r="CA138" s="468"/>
      <c r="CB138" s="468"/>
      <c r="CC138" s="468"/>
      <c r="CD138" s="468"/>
      <c r="CE138" s="468"/>
      <c r="CF138" s="468"/>
      <c r="CG138" s="468"/>
      <c r="CH138" s="468"/>
      <c r="CI138" s="468"/>
      <c r="CJ138" s="468"/>
      <c r="CK138" s="468"/>
      <c r="CL138" s="468"/>
      <c r="CM138" s="468"/>
      <c r="CN138" s="468"/>
      <c r="CO138" s="468"/>
      <c r="CP138" s="468"/>
      <c r="CQ138" s="468"/>
      <c r="CR138" s="468"/>
      <c r="CS138" s="468"/>
      <c r="CT138" s="468"/>
      <c r="CU138" s="468"/>
      <c r="CV138" s="468"/>
      <c r="CW138" s="468"/>
      <c r="CX138" s="468"/>
      <c r="CY138" s="468"/>
      <c r="CZ138" s="468"/>
      <c r="DA138" s="468"/>
      <c r="DB138" s="468"/>
      <c r="DC138" s="468"/>
      <c r="DD138" s="468"/>
      <c r="DE138" s="468"/>
      <c r="DF138" s="468"/>
      <c r="DG138" s="468"/>
      <c r="DH138" s="468"/>
      <c r="DI138" s="468"/>
      <c r="DJ138" s="468"/>
      <c r="DK138" s="468"/>
      <c r="DL138" s="468"/>
      <c r="DM138" s="468"/>
      <c r="DN138" s="468"/>
      <c r="DO138" s="468"/>
      <c r="DP138" s="468"/>
      <c r="DQ138" s="468"/>
      <c r="DR138" s="468"/>
      <c r="DS138" s="468"/>
      <c r="DT138" s="468"/>
      <c r="DU138" s="468"/>
      <c r="DV138" s="468"/>
      <c r="DW138" s="468"/>
      <c r="DX138" s="468"/>
      <c r="DY138" s="468"/>
      <c r="DZ138" s="468"/>
      <c r="EA138" s="468"/>
      <c r="EB138" s="468"/>
      <c r="EC138" s="468"/>
      <c r="ED138" s="468"/>
      <c r="EE138" s="468"/>
      <c r="EF138" s="468"/>
      <c r="EG138" s="468"/>
      <c r="EH138" s="468"/>
      <c r="EI138" s="468"/>
      <c r="EJ138" s="468"/>
      <c r="EK138" s="468"/>
      <c r="EL138" s="468"/>
      <c r="EM138" s="468"/>
      <c r="EN138" s="468"/>
      <c r="EO138" s="468"/>
      <c r="EP138" s="468"/>
      <c r="EQ138" s="468"/>
      <c r="ER138" s="468"/>
      <c r="ES138" s="468"/>
      <c r="ET138" s="468"/>
      <c r="EU138" s="468"/>
      <c r="EV138" s="468"/>
      <c r="EW138" s="468"/>
      <c r="EX138" s="468"/>
      <c r="EY138" s="468"/>
      <c r="EZ138" s="468"/>
      <c r="FA138" s="468"/>
      <c r="FB138" s="468"/>
      <c r="FC138" s="468"/>
      <c r="FD138" s="468"/>
      <c r="FE138" s="468"/>
      <c r="FF138" s="468"/>
      <c r="FG138" s="468"/>
      <c r="FH138" s="468"/>
      <c r="FI138" s="468"/>
      <c r="FJ138" s="468"/>
      <c r="FK138" s="468"/>
      <c r="FL138" s="468"/>
      <c r="FM138" s="468"/>
      <c r="FN138" s="468"/>
      <c r="FO138" s="468"/>
      <c r="FP138" s="468"/>
      <c r="FQ138" s="468"/>
      <c r="FR138" s="468"/>
      <c r="FS138" s="468"/>
      <c r="FT138" s="468"/>
      <c r="FU138" s="468"/>
      <c r="FV138" s="468"/>
      <c r="FW138" s="468"/>
      <c r="FX138" s="468"/>
      <c r="FY138" s="468"/>
      <c r="FZ138" s="468"/>
      <c r="GA138" s="468"/>
      <c r="GB138" s="468"/>
      <c r="GC138" s="468"/>
      <c r="GD138" s="468"/>
      <c r="GE138" s="468"/>
      <c r="GF138" s="468"/>
      <c r="GG138" s="468"/>
      <c r="GH138" s="468"/>
      <c r="GI138" s="468"/>
      <c r="GJ138" s="468"/>
      <c r="GK138" s="468"/>
      <c r="GL138" s="468"/>
      <c r="GM138" s="468"/>
      <c r="GN138" s="468"/>
      <c r="GO138" s="468"/>
      <c r="GP138" s="468"/>
      <c r="GQ138" s="468"/>
      <c r="GR138" s="468"/>
      <c r="GS138" s="468"/>
      <c r="GT138" s="468"/>
      <c r="GU138" s="468"/>
      <c r="GV138" s="468"/>
      <c r="GW138" s="468"/>
      <c r="GX138" s="468"/>
      <c r="GY138" s="468"/>
      <c r="GZ138" s="468"/>
      <c r="HA138" s="468"/>
      <c r="HB138" s="468"/>
      <c r="HC138" s="468"/>
      <c r="HD138" s="468"/>
      <c r="HE138" s="468"/>
      <c r="HF138" s="468"/>
      <c r="HG138" s="468"/>
      <c r="HH138" s="468"/>
      <c r="HI138" s="468"/>
      <c r="HJ138" s="468"/>
      <c r="HK138" s="468"/>
      <c r="HL138" s="468"/>
      <c r="HM138" s="468"/>
      <c r="HN138" s="468"/>
      <c r="HO138" s="468"/>
      <c r="HP138" s="468"/>
      <c r="HQ138" s="468"/>
      <c r="HR138" s="468"/>
      <c r="HS138" s="468"/>
      <c r="HT138" s="468"/>
      <c r="HU138" s="468"/>
      <c r="HV138" s="468"/>
      <c r="HW138" s="468"/>
      <c r="HX138" s="468"/>
      <c r="HY138" s="468"/>
      <c r="HZ138" s="468"/>
      <c r="IA138" s="468"/>
      <c r="IB138" s="468"/>
      <c r="IC138" s="468"/>
      <c r="ID138" s="468"/>
      <c r="IE138" s="468"/>
      <c r="IF138" s="468"/>
      <c r="IG138" s="468"/>
      <c r="IH138" s="468"/>
      <c r="II138" s="468"/>
      <c r="IJ138" s="468"/>
      <c r="IK138" s="468"/>
      <c r="IL138" s="468"/>
      <c r="IM138" s="468"/>
      <c r="IN138" s="468"/>
      <c r="IO138" s="468"/>
      <c r="IP138" s="468"/>
      <c r="IQ138" s="468"/>
      <c r="IR138" s="468"/>
      <c r="IS138" s="468"/>
      <c r="IT138" s="468"/>
      <c r="IU138" s="468"/>
      <c r="IV138" s="468"/>
    </row>
    <row r="139" spans="1:256">
      <c r="A139" s="385"/>
      <c r="B139" s="385"/>
      <c r="C139" s="385"/>
      <c r="M139" s="385"/>
      <c r="N139" s="735"/>
      <c r="O139" s="735"/>
      <c r="P139" s="468"/>
      <c r="Q139" s="468"/>
      <c r="R139" s="468"/>
      <c r="S139" s="468"/>
      <c r="T139" s="468"/>
      <c r="U139" s="468"/>
      <c r="V139" s="468"/>
      <c r="W139" s="468"/>
      <c r="X139" s="468"/>
      <c r="Y139" s="468"/>
      <c r="Z139" s="468"/>
      <c r="AA139" s="468"/>
      <c r="AB139" s="468"/>
      <c r="AC139" s="468"/>
      <c r="AD139" s="468"/>
      <c r="AE139" s="468"/>
      <c r="AF139" s="468"/>
      <c r="AG139" s="468"/>
      <c r="AH139" s="468"/>
      <c r="AI139" s="468"/>
      <c r="AJ139" s="468"/>
      <c r="AK139" s="468"/>
      <c r="AL139" s="468"/>
      <c r="AM139" s="468"/>
      <c r="AN139" s="468"/>
      <c r="AO139" s="468"/>
      <c r="AP139" s="468"/>
      <c r="AQ139" s="468"/>
      <c r="AR139" s="468"/>
      <c r="AS139" s="468"/>
      <c r="AT139" s="468"/>
      <c r="AU139" s="468"/>
      <c r="AV139" s="468"/>
      <c r="AW139" s="468"/>
      <c r="AX139" s="468"/>
      <c r="AY139" s="468"/>
      <c r="AZ139" s="468"/>
      <c r="BA139" s="468"/>
      <c r="BB139" s="468"/>
      <c r="BC139" s="468"/>
      <c r="BD139" s="468"/>
      <c r="BE139" s="468"/>
      <c r="BF139" s="468"/>
      <c r="BG139" s="468"/>
      <c r="BH139" s="468"/>
      <c r="BI139" s="468"/>
      <c r="BJ139" s="468"/>
      <c r="BK139" s="468"/>
      <c r="BL139" s="468"/>
      <c r="BM139" s="468"/>
      <c r="BN139" s="468"/>
      <c r="BO139" s="468"/>
      <c r="BP139" s="468"/>
      <c r="BQ139" s="468"/>
      <c r="BR139" s="468"/>
      <c r="BS139" s="468"/>
      <c r="BT139" s="468"/>
      <c r="BU139" s="468"/>
      <c r="BV139" s="468"/>
      <c r="BW139" s="468"/>
      <c r="BX139" s="468"/>
      <c r="BY139" s="468"/>
      <c r="BZ139" s="468"/>
      <c r="CA139" s="468"/>
      <c r="CB139" s="468"/>
      <c r="CC139" s="468"/>
      <c r="CD139" s="468"/>
      <c r="CE139" s="468"/>
      <c r="CF139" s="468"/>
      <c r="CG139" s="468"/>
      <c r="CH139" s="468"/>
      <c r="CI139" s="468"/>
      <c r="CJ139" s="468"/>
      <c r="CK139" s="468"/>
      <c r="CL139" s="468"/>
      <c r="CM139" s="468"/>
      <c r="CN139" s="468"/>
      <c r="CO139" s="468"/>
      <c r="CP139" s="468"/>
      <c r="CQ139" s="468"/>
      <c r="CR139" s="468"/>
      <c r="CS139" s="468"/>
      <c r="CT139" s="468"/>
      <c r="CU139" s="468"/>
      <c r="CV139" s="468"/>
      <c r="CW139" s="468"/>
      <c r="CX139" s="468"/>
      <c r="CY139" s="468"/>
      <c r="CZ139" s="468"/>
      <c r="DA139" s="468"/>
      <c r="DB139" s="468"/>
      <c r="DC139" s="468"/>
      <c r="DD139" s="468"/>
      <c r="DE139" s="468"/>
      <c r="DF139" s="468"/>
      <c r="DG139" s="468"/>
      <c r="DH139" s="468"/>
      <c r="DI139" s="468"/>
      <c r="DJ139" s="468"/>
      <c r="DK139" s="468"/>
      <c r="DL139" s="468"/>
      <c r="DM139" s="468"/>
      <c r="DN139" s="468"/>
      <c r="DO139" s="468"/>
      <c r="DP139" s="468"/>
      <c r="DQ139" s="468"/>
      <c r="DR139" s="468"/>
      <c r="DS139" s="468"/>
      <c r="DT139" s="468"/>
      <c r="DU139" s="468"/>
      <c r="DV139" s="468"/>
      <c r="DW139" s="468"/>
      <c r="DX139" s="468"/>
      <c r="DY139" s="468"/>
      <c r="DZ139" s="468"/>
      <c r="EA139" s="468"/>
      <c r="EB139" s="468"/>
      <c r="EC139" s="468"/>
      <c r="ED139" s="468"/>
      <c r="EE139" s="468"/>
      <c r="EF139" s="468"/>
      <c r="EG139" s="468"/>
      <c r="EH139" s="468"/>
      <c r="EI139" s="468"/>
      <c r="EJ139" s="468"/>
      <c r="EK139" s="468"/>
      <c r="EL139" s="468"/>
      <c r="EM139" s="468"/>
      <c r="EN139" s="468"/>
      <c r="EO139" s="468"/>
      <c r="EP139" s="468"/>
      <c r="EQ139" s="468"/>
      <c r="ER139" s="468"/>
      <c r="ES139" s="468"/>
      <c r="ET139" s="468"/>
      <c r="EU139" s="468"/>
      <c r="EV139" s="468"/>
      <c r="EW139" s="468"/>
      <c r="EX139" s="468"/>
      <c r="EY139" s="468"/>
      <c r="EZ139" s="468"/>
      <c r="FA139" s="468"/>
      <c r="FB139" s="468"/>
      <c r="FC139" s="468"/>
      <c r="FD139" s="468"/>
      <c r="FE139" s="468"/>
      <c r="FF139" s="468"/>
      <c r="FG139" s="468"/>
      <c r="FH139" s="468"/>
      <c r="FI139" s="468"/>
      <c r="FJ139" s="468"/>
      <c r="FK139" s="468"/>
      <c r="FL139" s="468"/>
      <c r="FM139" s="468"/>
      <c r="FN139" s="468"/>
      <c r="FO139" s="468"/>
      <c r="FP139" s="468"/>
      <c r="FQ139" s="468"/>
      <c r="FR139" s="468"/>
      <c r="FS139" s="468"/>
      <c r="FT139" s="468"/>
      <c r="FU139" s="468"/>
      <c r="FV139" s="468"/>
      <c r="FW139" s="468"/>
      <c r="FX139" s="468"/>
      <c r="FY139" s="468"/>
      <c r="FZ139" s="468"/>
      <c r="GA139" s="468"/>
      <c r="GB139" s="468"/>
      <c r="GC139" s="468"/>
      <c r="GD139" s="468"/>
      <c r="GE139" s="468"/>
      <c r="GF139" s="468"/>
      <c r="GG139" s="468"/>
      <c r="GH139" s="468"/>
      <c r="GI139" s="468"/>
      <c r="GJ139" s="468"/>
      <c r="GK139" s="468"/>
      <c r="GL139" s="468"/>
      <c r="GM139" s="468"/>
      <c r="GN139" s="468"/>
      <c r="GO139" s="468"/>
      <c r="GP139" s="468"/>
      <c r="GQ139" s="468"/>
      <c r="GR139" s="468"/>
      <c r="GS139" s="468"/>
      <c r="GT139" s="468"/>
      <c r="GU139" s="468"/>
      <c r="GV139" s="468"/>
      <c r="GW139" s="468"/>
      <c r="GX139" s="468"/>
      <c r="GY139" s="468"/>
      <c r="GZ139" s="468"/>
      <c r="HA139" s="468"/>
      <c r="HB139" s="468"/>
      <c r="HC139" s="468"/>
      <c r="HD139" s="468"/>
      <c r="HE139" s="468"/>
      <c r="HF139" s="468"/>
      <c r="HG139" s="468"/>
      <c r="HH139" s="468"/>
      <c r="HI139" s="468"/>
      <c r="HJ139" s="468"/>
      <c r="HK139" s="468"/>
      <c r="HL139" s="468"/>
      <c r="HM139" s="468"/>
      <c r="HN139" s="468"/>
      <c r="HO139" s="468"/>
      <c r="HP139" s="468"/>
      <c r="HQ139" s="468"/>
      <c r="HR139" s="468"/>
      <c r="HS139" s="468"/>
      <c r="HT139" s="468"/>
      <c r="HU139" s="468"/>
      <c r="HV139" s="468"/>
      <c r="HW139" s="468"/>
      <c r="HX139" s="468"/>
      <c r="HY139" s="468"/>
      <c r="HZ139" s="468"/>
      <c r="IA139" s="468"/>
      <c r="IB139" s="468"/>
      <c r="IC139" s="468"/>
      <c r="ID139" s="468"/>
      <c r="IE139" s="468"/>
      <c r="IF139" s="468"/>
      <c r="IG139" s="468"/>
      <c r="IH139" s="468"/>
      <c r="II139" s="468"/>
      <c r="IJ139" s="468"/>
      <c r="IK139" s="468"/>
      <c r="IL139" s="468"/>
      <c r="IM139" s="468"/>
      <c r="IN139" s="468"/>
      <c r="IO139" s="468"/>
      <c r="IP139" s="468"/>
      <c r="IQ139" s="468"/>
      <c r="IR139" s="468"/>
      <c r="IS139" s="468"/>
      <c r="IT139" s="468"/>
      <c r="IU139" s="468"/>
      <c r="IV139" s="468"/>
    </row>
    <row r="140" spans="1:256">
      <c r="A140" s="385"/>
      <c r="B140" s="385"/>
      <c r="C140" s="385"/>
      <c r="M140" s="385"/>
      <c r="N140" s="735"/>
      <c r="O140" s="735"/>
      <c r="P140" s="468"/>
      <c r="Q140" s="468"/>
      <c r="R140" s="468"/>
      <c r="S140" s="468"/>
      <c r="T140" s="468"/>
      <c r="U140" s="468"/>
      <c r="V140" s="468"/>
      <c r="W140" s="468"/>
      <c r="X140" s="468"/>
      <c r="Y140" s="468"/>
      <c r="Z140" s="468"/>
      <c r="AA140" s="468"/>
      <c r="AB140" s="468"/>
      <c r="AC140" s="468"/>
      <c r="AD140" s="468"/>
      <c r="AE140" s="468"/>
      <c r="AF140" s="468"/>
      <c r="AG140" s="468"/>
      <c r="AH140" s="468"/>
      <c r="AI140" s="468"/>
      <c r="AJ140" s="468"/>
      <c r="AK140" s="468"/>
      <c r="AL140" s="468"/>
      <c r="AM140" s="468"/>
      <c r="AN140" s="468"/>
      <c r="AO140" s="468"/>
      <c r="AP140" s="468"/>
      <c r="AQ140" s="468"/>
      <c r="AR140" s="468"/>
      <c r="AS140" s="468"/>
      <c r="AT140" s="468"/>
      <c r="AU140" s="468"/>
      <c r="AV140" s="468"/>
      <c r="AW140" s="468"/>
      <c r="AX140" s="468"/>
      <c r="AY140" s="468"/>
      <c r="AZ140" s="468"/>
      <c r="BA140" s="468"/>
      <c r="BB140" s="468"/>
      <c r="BC140" s="468"/>
      <c r="BD140" s="468"/>
      <c r="BE140" s="468"/>
      <c r="BF140" s="468"/>
      <c r="BG140" s="468"/>
      <c r="BH140" s="468"/>
      <c r="BI140" s="468"/>
      <c r="BJ140" s="468"/>
      <c r="BK140" s="468"/>
      <c r="BL140" s="468"/>
      <c r="BM140" s="468"/>
      <c r="BN140" s="468"/>
      <c r="BO140" s="468"/>
      <c r="BP140" s="468"/>
      <c r="BQ140" s="468"/>
      <c r="BR140" s="468"/>
      <c r="BS140" s="468"/>
      <c r="BT140" s="468"/>
      <c r="BU140" s="468"/>
      <c r="BV140" s="468"/>
      <c r="BW140" s="468"/>
      <c r="BX140" s="468"/>
      <c r="BY140" s="468"/>
      <c r="BZ140" s="468"/>
      <c r="CA140" s="468"/>
      <c r="CB140" s="468"/>
      <c r="CC140" s="468"/>
      <c r="CD140" s="468"/>
      <c r="CE140" s="468"/>
      <c r="CF140" s="468"/>
      <c r="CG140" s="468"/>
      <c r="CH140" s="468"/>
      <c r="CI140" s="468"/>
      <c r="CJ140" s="468"/>
      <c r="CK140" s="468"/>
      <c r="CL140" s="468"/>
      <c r="CM140" s="468"/>
      <c r="CN140" s="468"/>
      <c r="CO140" s="468"/>
      <c r="CP140" s="468"/>
      <c r="CQ140" s="468"/>
      <c r="CR140" s="468"/>
      <c r="CS140" s="468"/>
      <c r="CT140" s="468"/>
      <c r="CU140" s="468"/>
      <c r="CV140" s="468"/>
      <c r="CW140" s="468"/>
      <c r="CX140" s="468"/>
      <c r="CY140" s="468"/>
      <c r="CZ140" s="468"/>
      <c r="DA140" s="468"/>
      <c r="DB140" s="468"/>
      <c r="DC140" s="468"/>
      <c r="DD140" s="468"/>
      <c r="DE140" s="468"/>
      <c r="DF140" s="468"/>
      <c r="DG140" s="468"/>
      <c r="DH140" s="468"/>
      <c r="DI140" s="468"/>
      <c r="DJ140" s="468"/>
      <c r="DK140" s="468"/>
      <c r="DL140" s="468"/>
      <c r="DM140" s="468"/>
      <c r="DN140" s="468"/>
      <c r="DO140" s="468"/>
      <c r="DP140" s="468"/>
      <c r="DQ140" s="468"/>
      <c r="DR140" s="468"/>
      <c r="DS140" s="468"/>
      <c r="DT140" s="468"/>
      <c r="DU140" s="468"/>
      <c r="DV140" s="468"/>
      <c r="DW140" s="468"/>
      <c r="DX140" s="468"/>
      <c r="DY140" s="468"/>
      <c r="DZ140" s="468"/>
      <c r="EA140" s="468"/>
      <c r="EB140" s="468"/>
      <c r="EC140" s="468"/>
      <c r="ED140" s="468"/>
      <c r="EE140" s="468"/>
      <c r="EF140" s="468"/>
      <c r="EG140" s="468"/>
      <c r="EH140" s="468"/>
      <c r="EI140" s="468"/>
      <c r="EJ140" s="468"/>
      <c r="EK140" s="468"/>
      <c r="EL140" s="468"/>
      <c r="EM140" s="468"/>
      <c r="EN140" s="468"/>
      <c r="EO140" s="468"/>
      <c r="EP140" s="468"/>
      <c r="EQ140" s="468"/>
      <c r="ER140" s="468"/>
      <c r="ES140" s="468"/>
      <c r="ET140" s="468"/>
      <c r="EU140" s="468"/>
      <c r="EV140" s="468"/>
      <c r="EW140" s="468"/>
      <c r="EX140" s="468"/>
      <c r="EY140" s="468"/>
      <c r="EZ140" s="468"/>
      <c r="FA140" s="468"/>
      <c r="FB140" s="468"/>
      <c r="FC140" s="468"/>
      <c r="FD140" s="468"/>
      <c r="FE140" s="468"/>
      <c r="FF140" s="468"/>
      <c r="FG140" s="468"/>
      <c r="FH140" s="468"/>
      <c r="FI140" s="468"/>
      <c r="FJ140" s="468"/>
      <c r="FK140" s="468"/>
      <c r="FL140" s="468"/>
      <c r="FM140" s="468"/>
      <c r="FN140" s="468"/>
      <c r="FO140" s="468"/>
      <c r="FP140" s="468"/>
      <c r="FQ140" s="468"/>
      <c r="FR140" s="468"/>
      <c r="FS140" s="468"/>
      <c r="FT140" s="468"/>
      <c r="FU140" s="468"/>
      <c r="FV140" s="468"/>
      <c r="FW140" s="468"/>
      <c r="FX140" s="468"/>
      <c r="FY140" s="468"/>
      <c r="FZ140" s="468"/>
      <c r="GA140" s="468"/>
      <c r="GB140" s="468"/>
      <c r="GC140" s="468"/>
      <c r="GD140" s="468"/>
      <c r="GE140" s="468"/>
      <c r="GF140" s="468"/>
      <c r="GG140" s="468"/>
      <c r="GH140" s="468"/>
      <c r="GI140" s="468"/>
      <c r="GJ140" s="468"/>
      <c r="GK140" s="468"/>
      <c r="GL140" s="468"/>
      <c r="GM140" s="468"/>
      <c r="GN140" s="468"/>
      <c r="GO140" s="468"/>
      <c r="GP140" s="468"/>
      <c r="GQ140" s="468"/>
      <c r="GR140" s="468"/>
      <c r="GS140" s="468"/>
      <c r="GT140" s="468"/>
      <c r="GU140" s="468"/>
      <c r="GV140" s="468"/>
      <c r="GW140" s="468"/>
      <c r="GX140" s="468"/>
      <c r="GY140" s="468"/>
      <c r="GZ140" s="468"/>
      <c r="HA140" s="468"/>
      <c r="HB140" s="468"/>
      <c r="HC140" s="468"/>
      <c r="HD140" s="468"/>
      <c r="HE140" s="468"/>
      <c r="HF140" s="468"/>
      <c r="HG140" s="468"/>
      <c r="HH140" s="468"/>
      <c r="HI140" s="468"/>
      <c r="HJ140" s="468"/>
      <c r="HK140" s="468"/>
      <c r="HL140" s="468"/>
      <c r="HM140" s="468"/>
      <c r="HN140" s="468"/>
      <c r="HO140" s="468"/>
      <c r="HP140" s="468"/>
      <c r="HQ140" s="468"/>
      <c r="HR140" s="468"/>
      <c r="HS140" s="468"/>
      <c r="HT140" s="468"/>
      <c r="HU140" s="468"/>
      <c r="HV140" s="468"/>
      <c r="HW140" s="468"/>
      <c r="HX140" s="468"/>
      <c r="HY140" s="468"/>
      <c r="HZ140" s="468"/>
      <c r="IA140" s="468"/>
      <c r="IB140" s="468"/>
      <c r="IC140" s="468"/>
      <c r="ID140" s="468"/>
      <c r="IE140" s="468"/>
      <c r="IF140" s="468"/>
      <c r="IG140" s="468"/>
      <c r="IH140" s="468"/>
      <c r="II140" s="468"/>
      <c r="IJ140" s="468"/>
      <c r="IK140" s="468"/>
      <c r="IL140" s="468"/>
      <c r="IM140" s="468"/>
      <c r="IN140" s="468"/>
      <c r="IO140" s="468"/>
      <c r="IP140" s="468"/>
      <c r="IQ140" s="468"/>
      <c r="IR140" s="468"/>
      <c r="IS140" s="468"/>
      <c r="IT140" s="468"/>
      <c r="IU140" s="468"/>
      <c r="IV140" s="468"/>
    </row>
    <row r="141" spans="1:256">
      <c r="A141" s="385"/>
      <c r="B141" s="385"/>
      <c r="C141" s="385"/>
      <c r="M141" s="385"/>
      <c r="N141" s="735"/>
      <c r="O141" s="735"/>
      <c r="P141" s="468"/>
      <c r="Q141" s="468"/>
      <c r="R141" s="468"/>
      <c r="S141" s="468"/>
      <c r="T141" s="468"/>
      <c r="U141" s="468"/>
      <c r="V141" s="468"/>
      <c r="W141" s="468"/>
      <c r="X141" s="468"/>
      <c r="Y141" s="468"/>
      <c r="Z141" s="468"/>
      <c r="AA141" s="468"/>
      <c r="AB141" s="468"/>
      <c r="AC141" s="468"/>
      <c r="AD141" s="468"/>
      <c r="AE141" s="468"/>
      <c r="AF141" s="468"/>
      <c r="AG141" s="468"/>
      <c r="AH141" s="468"/>
      <c r="AI141" s="468"/>
      <c r="AJ141" s="468"/>
      <c r="AK141" s="468"/>
      <c r="AL141" s="468"/>
      <c r="AM141" s="468"/>
      <c r="AN141" s="468"/>
      <c r="AO141" s="468"/>
      <c r="AP141" s="468"/>
      <c r="AQ141" s="468"/>
      <c r="AR141" s="468"/>
      <c r="AS141" s="468"/>
      <c r="AT141" s="468"/>
      <c r="AU141" s="468"/>
      <c r="AV141" s="468"/>
      <c r="AW141" s="468"/>
      <c r="AX141" s="468"/>
      <c r="AY141" s="468"/>
      <c r="AZ141" s="468"/>
      <c r="BA141" s="468"/>
      <c r="BB141" s="468"/>
      <c r="BC141" s="468"/>
      <c r="BD141" s="468"/>
      <c r="BE141" s="468"/>
      <c r="BF141" s="468"/>
      <c r="BG141" s="468"/>
      <c r="BH141" s="468"/>
      <c r="BI141" s="468"/>
      <c r="BJ141" s="468"/>
      <c r="BK141" s="468"/>
      <c r="BL141" s="468"/>
      <c r="BM141" s="468"/>
      <c r="BN141" s="468"/>
      <c r="BO141" s="468"/>
      <c r="BP141" s="468"/>
      <c r="BQ141" s="468"/>
      <c r="BR141" s="468"/>
      <c r="BS141" s="468"/>
      <c r="BT141" s="468"/>
      <c r="BU141" s="468"/>
      <c r="BV141" s="468"/>
      <c r="BW141" s="468"/>
      <c r="BX141" s="468"/>
      <c r="BY141" s="468"/>
      <c r="BZ141" s="468"/>
      <c r="CA141" s="468"/>
      <c r="CB141" s="468"/>
      <c r="CC141" s="468"/>
      <c r="CD141" s="468"/>
      <c r="CE141" s="468"/>
      <c r="CF141" s="468"/>
      <c r="CG141" s="468"/>
      <c r="CH141" s="468"/>
      <c r="CI141" s="468"/>
      <c r="CJ141" s="468"/>
      <c r="CK141" s="468"/>
      <c r="CL141" s="468"/>
      <c r="CM141" s="468"/>
      <c r="CN141" s="468"/>
      <c r="CO141" s="468"/>
      <c r="CP141" s="468"/>
      <c r="CQ141" s="468"/>
      <c r="CR141" s="468"/>
      <c r="CS141" s="468"/>
      <c r="CT141" s="468"/>
      <c r="CU141" s="468"/>
      <c r="CV141" s="468"/>
      <c r="CW141" s="468"/>
      <c r="CX141" s="468"/>
      <c r="CY141" s="468"/>
      <c r="CZ141" s="468"/>
      <c r="DA141" s="468"/>
      <c r="DB141" s="468"/>
      <c r="DC141" s="468"/>
      <c r="DD141" s="468"/>
      <c r="DE141" s="468"/>
      <c r="DF141" s="468"/>
      <c r="DG141" s="468"/>
      <c r="DH141" s="468"/>
      <c r="DI141" s="468"/>
      <c r="DJ141" s="468"/>
      <c r="DK141" s="468"/>
      <c r="DL141" s="468"/>
      <c r="DM141" s="468"/>
      <c r="DN141" s="468"/>
      <c r="DO141" s="468"/>
      <c r="DP141" s="468"/>
      <c r="DQ141" s="468"/>
      <c r="DR141" s="468"/>
      <c r="DS141" s="468"/>
      <c r="DT141" s="468"/>
      <c r="DU141" s="468"/>
      <c r="DV141" s="468"/>
      <c r="DW141" s="468"/>
      <c r="DX141" s="468"/>
      <c r="DY141" s="468"/>
      <c r="DZ141" s="468"/>
      <c r="EA141" s="468"/>
      <c r="EB141" s="468"/>
      <c r="EC141" s="468"/>
      <c r="ED141" s="468"/>
      <c r="EE141" s="468"/>
      <c r="EF141" s="468"/>
      <c r="EG141" s="468"/>
      <c r="EH141" s="468"/>
      <c r="EI141" s="468"/>
      <c r="EJ141" s="468"/>
      <c r="EK141" s="468"/>
      <c r="EL141" s="468"/>
      <c r="EM141" s="468"/>
      <c r="EN141" s="468"/>
      <c r="EO141" s="468"/>
      <c r="EP141" s="468"/>
      <c r="EQ141" s="468"/>
      <c r="ER141" s="468"/>
      <c r="ES141" s="468"/>
      <c r="ET141" s="468"/>
      <c r="EU141" s="468"/>
      <c r="EV141" s="468"/>
      <c r="EW141" s="468"/>
      <c r="EX141" s="468"/>
      <c r="EY141" s="468"/>
      <c r="EZ141" s="468"/>
      <c r="FA141" s="468"/>
      <c r="FB141" s="468"/>
      <c r="FC141" s="468"/>
      <c r="FD141" s="468"/>
      <c r="FE141" s="468"/>
      <c r="FF141" s="468"/>
      <c r="FG141" s="468"/>
      <c r="FH141" s="468"/>
      <c r="FI141" s="468"/>
      <c r="FJ141" s="468"/>
      <c r="FK141" s="468"/>
      <c r="FL141" s="468"/>
      <c r="FM141" s="468"/>
      <c r="FN141" s="468"/>
      <c r="FO141" s="468"/>
      <c r="FP141" s="468"/>
      <c r="FQ141" s="468"/>
      <c r="FR141" s="468"/>
      <c r="FS141" s="468"/>
      <c r="FT141" s="468"/>
      <c r="FU141" s="468"/>
      <c r="FV141" s="468"/>
      <c r="FW141" s="468"/>
      <c r="FX141" s="468"/>
      <c r="FY141" s="468"/>
      <c r="FZ141" s="468"/>
      <c r="GA141" s="468"/>
      <c r="GB141" s="468"/>
      <c r="GC141" s="468"/>
      <c r="GD141" s="468"/>
      <c r="GE141" s="468"/>
      <c r="GF141" s="468"/>
      <c r="GG141" s="468"/>
      <c r="GH141" s="468"/>
      <c r="GI141" s="468"/>
      <c r="GJ141" s="468"/>
      <c r="GK141" s="468"/>
      <c r="GL141" s="468"/>
      <c r="GM141" s="468"/>
      <c r="GN141" s="468"/>
      <c r="GO141" s="468"/>
      <c r="GP141" s="468"/>
      <c r="GQ141" s="468"/>
      <c r="GR141" s="468"/>
      <c r="GS141" s="468"/>
      <c r="GT141" s="468"/>
      <c r="GU141" s="468"/>
      <c r="GV141" s="468"/>
      <c r="GW141" s="468"/>
      <c r="GX141" s="468"/>
      <c r="GY141" s="468"/>
      <c r="GZ141" s="468"/>
      <c r="HA141" s="468"/>
      <c r="HB141" s="468"/>
      <c r="HC141" s="468"/>
      <c r="HD141" s="468"/>
      <c r="HE141" s="468"/>
      <c r="HF141" s="468"/>
      <c r="HG141" s="468"/>
      <c r="HH141" s="468"/>
      <c r="HI141" s="468"/>
      <c r="HJ141" s="468"/>
      <c r="HK141" s="468"/>
      <c r="HL141" s="468"/>
      <c r="HM141" s="468"/>
      <c r="HN141" s="468"/>
      <c r="HO141" s="468"/>
      <c r="HP141" s="468"/>
      <c r="HQ141" s="468"/>
      <c r="HR141" s="468"/>
      <c r="HS141" s="468"/>
      <c r="HT141" s="468"/>
      <c r="HU141" s="468"/>
      <c r="HV141" s="468"/>
      <c r="HW141" s="468"/>
      <c r="HX141" s="468"/>
      <c r="HY141" s="468"/>
      <c r="HZ141" s="468"/>
      <c r="IA141" s="468"/>
      <c r="IB141" s="468"/>
      <c r="IC141" s="468"/>
      <c r="ID141" s="468"/>
      <c r="IE141" s="468"/>
      <c r="IF141" s="468"/>
      <c r="IG141" s="468"/>
      <c r="IH141" s="468"/>
      <c r="II141" s="468"/>
      <c r="IJ141" s="468"/>
      <c r="IK141" s="468"/>
      <c r="IL141" s="468"/>
      <c r="IM141" s="468"/>
      <c r="IN141" s="468"/>
      <c r="IO141" s="468"/>
      <c r="IP141" s="468"/>
      <c r="IQ141" s="468"/>
      <c r="IR141" s="468"/>
      <c r="IS141" s="468"/>
      <c r="IT141" s="468"/>
      <c r="IU141" s="468"/>
      <c r="IV141" s="468"/>
    </row>
    <row r="142" spans="1:256">
      <c r="A142" s="385"/>
      <c r="B142" s="385"/>
      <c r="C142" s="385"/>
      <c r="M142" s="385"/>
      <c r="N142" s="735"/>
      <c r="O142" s="735"/>
      <c r="P142" s="468"/>
      <c r="Q142" s="468"/>
      <c r="R142" s="468"/>
      <c r="S142" s="468"/>
      <c r="T142" s="468"/>
      <c r="U142" s="468"/>
      <c r="V142" s="468"/>
      <c r="W142" s="468"/>
      <c r="X142" s="468"/>
      <c r="Y142" s="468"/>
      <c r="Z142" s="468"/>
      <c r="AA142" s="468"/>
      <c r="AB142" s="468"/>
      <c r="AC142" s="468"/>
      <c r="AD142" s="468"/>
      <c r="AE142" s="468"/>
      <c r="AF142" s="468"/>
      <c r="AG142" s="468"/>
      <c r="AH142" s="468"/>
      <c r="AI142" s="468"/>
      <c r="AJ142" s="468"/>
      <c r="AK142" s="468"/>
      <c r="AL142" s="468"/>
      <c r="AM142" s="468"/>
      <c r="AN142" s="468"/>
      <c r="AO142" s="468"/>
      <c r="AP142" s="468"/>
      <c r="AQ142" s="468"/>
      <c r="AR142" s="468"/>
      <c r="AS142" s="468"/>
      <c r="AT142" s="468"/>
      <c r="AU142" s="468"/>
      <c r="AV142" s="468"/>
      <c r="AW142" s="468"/>
      <c r="AX142" s="468"/>
      <c r="AY142" s="468"/>
      <c r="AZ142" s="468"/>
      <c r="BA142" s="468"/>
      <c r="BB142" s="468"/>
      <c r="BC142" s="468"/>
      <c r="BD142" s="468"/>
      <c r="BE142" s="468"/>
      <c r="BF142" s="468"/>
      <c r="BG142" s="468"/>
      <c r="BH142" s="468"/>
      <c r="BI142" s="468"/>
      <c r="BJ142" s="468"/>
      <c r="BK142" s="468"/>
      <c r="BL142" s="468"/>
      <c r="BM142" s="468"/>
      <c r="BN142" s="468"/>
      <c r="BO142" s="468"/>
      <c r="BP142" s="468"/>
      <c r="BQ142" s="468"/>
      <c r="BR142" s="468"/>
      <c r="BS142" s="468"/>
      <c r="BT142" s="468"/>
      <c r="BU142" s="468"/>
      <c r="BV142" s="468"/>
      <c r="BW142" s="468"/>
      <c r="BX142" s="468"/>
      <c r="BY142" s="468"/>
      <c r="BZ142" s="468"/>
      <c r="CA142" s="468"/>
      <c r="CB142" s="468"/>
      <c r="CC142" s="468"/>
      <c r="CD142" s="468"/>
      <c r="CE142" s="468"/>
      <c r="CF142" s="468"/>
      <c r="CG142" s="468"/>
      <c r="CH142" s="468"/>
      <c r="CI142" s="468"/>
      <c r="CJ142" s="468"/>
      <c r="CK142" s="468"/>
      <c r="CL142" s="468"/>
      <c r="CM142" s="468"/>
      <c r="CN142" s="468"/>
      <c r="CO142" s="468"/>
      <c r="CP142" s="468"/>
      <c r="CQ142" s="468"/>
      <c r="CR142" s="468"/>
      <c r="CS142" s="468"/>
      <c r="CT142" s="468"/>
      <c r="CU142" s="468"/>
      <c r="CV142" s="468"/>
      <c r="CW142" s="468"/>
      <c r="CX142" s="468"/>
      <c r="CY142" s="468"/>
      <c r="CZ142" s="468"/>
      <c r="DA142" s="468"/>
      <c r="DB142" s="468"/>
      <c r="DC142" s="468"/>
      <c r="DD142" s="468"/>
      <c r="DE142" s="468"/>
      <c r="DF142" s="468"/>
      <c r="DG142" s="468"/>
      <c r="DH142" s="468"/>
      <c r="DI142" s="468"/>
      <c r="DJ142" s="468"/>
      <c r="DK142" s="468"/>
      <c r="DL142" s="468"/>
      <c r="DM142" s="468"/>
      <c r="DN142" s="468"/>
      <c r="DO142" s="468"/>
      <c r="DP142" s="468"/>
      <c r="DQ142" s="468"/>
      <c r="DR142" s="468"/>
      <c r="DS142" s="468"/>
      <c r="DT142" s="468"/>
      <c r="DU142" s="468"/>
      <c r="DV142" s="468"/>
      <c r="DW142" s="468"/>
      <c r="DX142" s="468"/>
      <c r="DY142" s="468"/>
      <c r="DZ142" s="468"/>
      <c r="EA142" s="468"/>
      <c r="EB142" s="468"/>
      <c r="EC142" s="468"/>
      <c r="ED142" s="468"/>
      <c r="EE142" s="468"/>
      <c r="EF142" s="468"/>
      <c r="EG142" s="468"/>
      <c r="EH142" s="468"/>
      <c r="EI142" s="468"/>
      <c r="EJ142" s="468"/>
      <c r="EK142" s="468"/>
      <c r="EL142" s="468"/>
      <c r="EM142" s="468"/>
      <c r="EN142" s="468"/>
      <c r="EO142" s="468"/>
      <c r="EP142" s="468"/>
      <c r="EQ142" s="468"/>
      <c r="ER142" s="468"/>
      <c r="ES142" s="468"/>
      <c r="ET142" s="468"/>
      <c r="EU142" s="468"/>
      <c r="EV142" s="468"/>
      <c r="EW142" s="468"/>
      <c r="EX142" s="468"/>
      <c r="EY142" s="468"/>
      <c r="EZ142" s="468"/>
      <c r="FA142" s="468"/>
      <c r="FB142" s="468"/>
      <c r="FC142" s="468"/>
      <c r="FD142" s="468"/>
      <c r="FE142" s="468"/>
      <c r="FF142" s="468"/>
      <c r="FG142" s="468"/>
      <c r="FH142" s="468"/>
      <c r="FI142" s="468"/>
      <c r="FJ142" s="468"/>
      <c r="FK142" s="468"/>
      <c r="FL142" s="468"/>
      <c r="FM142" s="468"/>
      <c r="FN142" s="468"/>
      <c r="FO142" s="468"/>
      <c r="FP142" s="468"/>
      <c r="FQ142" s="468"/>
      <c r="FR142" s="468"/>
      <c r="FS142" s="468"/>
      <c r="FT142" s="468"/>
      <c r="FU142" s="468"/>
      <c r="FV142" s="468"/>
      <c r="FW142" s="468"/>
      <c r="FX142" s="468"/>
      <c r="FY142" s="468"/>
      <c r="FZ142" s="468"/>
      <c r="GA142" s="468"/>
      <c r="GB142" s="468"/>
      <c r="GC142" s="468"/>
      <c r="GD142" s="468"/>
      <c r="GE142" s="468"/>
      <c r="GF142" s="468"/>
      <c r="GG142" s="468"/>
      <c r="GH142" s="468"/>
      <c r="GI142" s="468"/>
      <c r="GJ142" s="468"/>
      <c r="GK142" s="468"/>
      <c r="GL142" s="468"/>
      <c r="GM142" s="468"/>
      <c r="GN142" s="468"/>
      <c r="GO142" s="468"/>
      <c r="GP142" s="468"/>
      <c r="GQ142" s="468"/>
      <c r="GR142" s="468"/>
      <c r="GS142" s="468"/>
      <c r="GT142" s="468"/>
      <c r="GU142" s="468"/>
      <c r="GV142" s="468"/>
      <c r="GW142" s="468"/>
      <c r="GX142" s="468"/>
      <c r="GY142" s="468"/>
      <c r="GZ142" s="468"/>
      <c r="HA142" s="468"/>
      <c r="HB142" s="468"/>
      <c r="HC142" s="468"/>
      <c r="HD142" s="468"/>
      <c r="HE142" s="468"/>
      <c r="HF142" s="468"/>
      <c r="HG142" s="468"/>
      <c r="HH142" s="468"/>
      <c r="HI142" s="468"/>
      <c r="HJ142" s="468"/>
      <c r="HK142" s="468"/>
      <c r="HL142" s="468"/>
      <c r="HM142" s="468"/>
      <c r="HN142" s="468"/>
      <c r="HO142" s="468"/>
      <c r="HP142" s="468"/>
      <c r="HQ142" s="468"/>
      <c r="HR142" s="468"/>
      <c r="HS142" s="468"/>
      <c r="HT142" s="468"/>
      <c r="HU142" s="468"/>
      <c r="HV142" s="468"/>
      <c r="HW142" s="468"/>
      <c r="HX142" s="468"/>
      <c r="HY142" s="468"/>
      <c r="HZ142" s="468"/>
      <c r="IA142" s="468"/>
      <c r="IB142" s="468"/>
      <c r="IC142" s="468"/>
      <c r="ID142" s="468"/>
      <c r="IE142" s="468"/>
      <c r="IF142" s="468"/>
      <c r="IG142" s="468"/>
      <c r="IH142" s="468"/>
      <c r="II142" s="468"/>
      <c r="IJ142" s="468"/>
      <c r="IK142" s="468"/>
      <c r="IL142" s="468"/>
      <c r="IM142" s="468"/>
      <c r="IN142" s="468"/>
      <c r="IO142" s="468"/>
      <c r="IP142" s="468"/>
      <c r="IQ142" s="468"/>
      <c r="IR142" s="468"/>
      <c r="IS142" s="468"/>
      <c r="IT142" s="468"/>
      <c r="IU142" s="468"/>
      <c r="IV142" s="468"/>
    </row>
    <row r="143" spans="1:256">
      <c r="A143" s="385"/>
      <c r="B143" s="385"/>
      <c r="C143" s="385"/>
      <c r="M143" s="385"/>
      <c r="N143" s="735"/>
      <c r="O143" s="735"/>
      <c r="P143" s="468"/>
      <c r="Q143" s="468"/>
      <c r="R143" s="468"/>
      <c r="S143" s="468"/>
      <c r="T143" s="468"/>
      <c r="U143" s="468"/>
      <c r="V143" s="468"/>
      <c r="W143" s="468"/>
      <c r="X143" s="468"/>
      <c r="Y143" s="468"/>
      <c r="Z143" s="468"/>
      <c r="AA143" s="468"/>
      <c r="AB143" s="468"/>
      <c r="AC143" s="468"/>
      <c r="AD143" s="468"/>
      <c r="AE143" s="468"/>
      <c r="AF143" s="468"/>
      <c r="AG143" s="468"/>
      <c r="AH143" s="468"/>
      <c r="AI143" s="468"/>
      <c r="AJ143" s="468"/>
      <c r="AK143" s="468"/>
      <c r="AL143" s="468"/>
      <c r="AM143" s="468"/>
      <c r="AN143" s="468"/>
      <c r="AO143" s="468"/>
      <c r="AP143" s="468"/>
      <c r="AQ143" s="468"/>
      <c r="AR143" s="468"/>
      <c r="AS143" s="468"/>
      <c r="AT143" s="468"/>
      <c r="AU143" s="468"/>
      <c r="AV143" s="468"/>
      <c r="AW143" s="468"/>
      <c r="AX143" s="468"/>
      <c r="AY143" s="468"/>
      <c r="AZ143" s="468"/>
      <c r="BA143" s="468"/>
      <c r="BB143" s="468"/>
      <c r="BC143" s="468"/>
      <c r="BD143" s="468"/>
      <c r="BE143" s="468"/>
      <c r="BF143" s="468"/>
      <c r="BG143" s="468"/>
      <c r="BH143" s="468"/>
      <c r="BI143" s="468"/>
      <c r="BJ143" s="468"/>
      <c r="BK143" s="468"/>
      <c r="BL143" s="468"/>
      <c r="BM143" s="468"/>
      <c r="BN143" s="468"/>
      <c r="BO143" s="468"/>
      <c r="BP143" s="468"/>
      <c r="BQ143" s="468"/>
      <c r="BR143" s="468"/>
      <c r="BS143" s="468"/>
      <c r="BT143" s="468"/>
      <c r="BU143" s="468"/>
      <c r="BV143" s="468"/>
      <c r="BW143" s="468"/>
      <c r="BX143" s="468"/>
      <c r="BY143" s="468"/>
      <c r="BZ143" s="468"/>
      <c r="CA143" s="468"/>
      <c r="CB143" s="468"/>
      <c r="CC143" s="468"/>
      <c r="CD143" s="468"/>
      <c r="CE143" s="468"/>
      <c r="CF143" s="468"/>
      <c r="CG143" s="468"/>
      <c r="CH143" s="468"/>
      <c r="CI143" s="468"/>
      <c r="CJ143" s="468"/>
      <c r="CK143" s="468"/>
      <c r="CL143" s="468"/>
      <c r="CM143" s="468"/>
      <c r="CN143" s="468"/>
      <c r="CO143" s="468"/>
      <c r="CP143" s="468"/>
      <c r="CQ143" s="468"/>
      <c r="CR143" s="468"/>
      <c r="CS143" s="468"/>
      <c r="CT143" s="468"/>
      <c r="CU143" s="468"/>
      <c r="CV143" s="468"/>
      <c r="CW143" s="468"/>
      <c r="CX143" s="468"/>
      <c r="CY143" s="468"/>
      <c r="CZ143" s="468"/>
      <c r="DA143" s="468"/>
      <c r="DB143" s="468"/>
      <c r="DC143" s="468"/>
      <c r="DD143" s="468"/>
      <c r="DE143" s="468"/>
      <c r="DF143" s="468"/>
      <c r="DG143" s="468"/>
      <c r="DH143" s="468"/>
      <c r="DI143" s="468"/>
      <c r="DJ143" s="468"/>
      <c r="DK143" s="468"/>
      <c r="DL143" s="468"/>
      <c r="DM143" s="468"/>
      <c r="DN143" s="468"/>
      <c r="DO143" s="468"/>
      <c r="DP143" s="468"/>
      <c r="DQ143" s="468"/>
      <c r="DR143" s="468"/>
      <c r="DS143" s="468"/>
      <c r="DT143" s="468"/>
      <c r="DU143" s="468"/>
      <c r="DV143" s="468"/>
      <c r="DW143" s="468"/>
      <c r="DX143" s="468"/>
      <c r="DY143" s="468"/>
      <c r="DZ143" s="468"/>
      <c r="EA143" s="468"/>
      <c r="EB143" s="468"/>
      <c r="EC143" s="468"/>
      <c r="ED143" s="468"/>
      <c r="EE143" s="468"/>
      <c r="EF143" s="468"/>
      <c r="EG143" s="468"/>
      <c r="EH143" s="468"/>
      <c r="EI143" s="468"/>
      <c r="EJ143" s="468"/>
      <c r="EK143" s="468"/>
      <c r="EL143" s="468"/>
      <c r="EM143" s="468"/>
      <c r="EN143" s="468"/>
      <c r="EO143" s="468"/>
      <c r="EP143" s="468"/>
      <c r="EQ143" s="468"/>
      <c r="ER143" s="468"/>
      <c r="ES143" s="468"/>
      <c r="ET143" s="468"/>
      <c r="EU143" s="468"/>
      <c r="EV143" s="468"/>
      <c r="EW143" s="468"/>
      <c r="EX143" s="468"/>
      <c r="EY143" s="468"/>
      <c r="EZ143" s="468"/>
      <c r="FA143" s="468"/>
      <c r="FB143" s="468"/>
      <c r="FC143" s="468"/>
      <c r="FD143" s="468"/>
      <c r="FE143" s="468"/>
      <c r="FF143" s="468"/>
      <c r="FG143" s="468"/>
      <c r="FH143" s="468"/>
      <c r="FI143" s="468"/>
      <c r="FJ143" s="468"/>
      <c r="FK143" s="468"/>
      <c r="FL143" s="468"/>
      <c r="FM143" s="468"/>
      <c r="FN143" s="468"/>
      <c r="FO143" s="468"/>
      <c r="FP143" s="468"/>
      <c r="FQ143" s="468"/>
      <c r="FR143" s="468"/>
      <c r="FS143" s="468"/>
      <c r="FT143" s="468"/>
      <c r="FU143" s="468"/>
      <c r="FV143" s="468"/>
      <c r="FW143" s="468"/>
      <c r="FX143" s="468"/>
      <c r="FY143" s="468"/>
      <c r="FZ143" s="468"/>
      <c r="GA143" s="468"/>
      <c r="GB143" s="468"/>
      <c r="GC143" s="468"/>
      <c r="GD143" s="468"/>
      <c r="GE143" s="468"/>
      <c r="GF143" s="468"/>
      <c r="GG143" s="468"/>
      <c r="GH143" s="468"/>
      <c r="GI143" s="468"/>
      <c r="GJ143" s="468"/>
      <c r="GK143" s="468"/>
      <c r="GL143" s="468"/>
      <c r="GM143" s="468"/>
      <c r="GN143" s="468"/>
      <c r="GO143" s="468"/>
      <c r="GP143" s="468"/>
      <c r="GQ143" s="468"/>
      <c r="GR143" s="468"/>
      <c r="GS143" s="468"/>
      <c r="GT143" s="468"/>
      <c r="GU143" s="468"/>
      <c r="GV143" s="468"/>
      <c r="GW143" s="468"/>
      <c r="GX143" s="468"/>
      <c r="GY143" s="468"/>
      <c r="GZ143" s="468"/>
      <c r="HA143" s="468"/>
      <c r="HB143" s="468"/>
      <c r="HC143" s="468"/>
      <c r="HD143" s="468"/>
      <c r="HE143" s="468"/>
      <c r="HF143" s="468"/>
      <c r="HG143" s="468"/>
      <c r="HH143" s="468"/>
      <c r="HI143" s="468"/>
      <c r="HJ143" s="468"/>
      <c r="HK143" s="468"/>
      <c r="HL143" s="468"/>
      <c r="HM143" s="468"/>
      <c r="HN143" s="468"/>
      <c r="HO143" s="468"/>
      <c r="HP143" s="468"/>
      <c r="HQ143" s="468"/>
      <c r="HR143" s="468"/>
      <c r="HS143" s="468"/>
      <c r="HT143" s="468"/>
      <c r="HU143" s="468"/>
      <c r="HV143" s="468"/>
      <c r="HW143" s="468"/>
      <c r="HX143" s="468"/>
      <c r="HY143" s="468"/>
      <c r="HZ143" s="468"/>
      <c r="IA143" s="468"/>
      <c r="IB143" s="468"/>
      <c r="IC143" s="468"/>
      <c r="ID143" s="468"/>
      <c r="IE143" s="468"/>
      <c r="IF143" s="468"/>
      <c r="IG143" s="468"/>
      <c r="IH143" s="468"/>
      <c r="II143" s="468"/>
      <c r="IJ143" s="468"/>
      <c r="IK143" s="468"/>
      <c r="IL143" s="468"/>
      <c r="IM143" s="468"/>
      <c r="IN143" s="468"/>
      <c r="IO143" s="468"/>
      <c r="IP143" s="468"/>
      <c r="IQ143" s="468"/>
      <c r="IR143" s="468"/>
      <c r="IS143" s="468"/>
      <c r="IT143" s="468"/>
      <c r="IU143" s="468"/>
      <c r="IV143" s="468"/>
    </row>
    <row r="144" spans="1:256">
      <c r="A144" s="385"/>
      <c r="B144" s="385"/>
      <c r="C144" s="385"/>
      <c r="M144" s="385"/>
      <c r="N144" s="735"/>
      <c r="O144" s="735"/>
      <c r="P144" s="468"/>
      <c r="Q144" s="468"/>
      <c r="R144" s="468"/>
      <c r="S144" s="468"/>
      <c r="T144" s="468"/>
      <c r="U144" s="468"/>
      <c r="V144" s="468"/>
      <c r="W144" s="468"/>
      <c r="X144" s="468"/>
      <c r="Y144" s="468"/>
      <c r="Z144" s="468"/>
      <c r="AA144" s="468"/>
      <c r="AB144" s="468"/>
      <c r="AC144" s="468"/>
      <c r="AD144" s="468"/>
      <c r="AE144" s="468"/>
      <c r="AF144" s="468"/>
      <c r="AG144" s="468"/>
      <c r="AH144" s="468"/>
      <c r="AI144" s="468"/>
      <c r="AJ144" s="468"/>
      <c r="AK144" s="468"/>
      <c r="AL144" s="468"/>
      <c r="AM144" s="468"/>
      <c r="AN144" s="468"/>
      <c r="AO144" s="468"/>
      <c r="AP144" s="468"/>
      <c r="AQ144" s="468"/>
      <c r="AR144" s="468"/>
      <c r="AS144" s="468"/>
      <c r="AT144" s="468"/>
      <c r="AU144" s="468"/>
      <c r="AV144" s="468"/>
      <c r="AW144" s="468"/>
      <c r="AX144" s="468"/>
      <c r="AY144" s="468"/>
      <c r="AZ144" s="468"/>
      <c r="BA144" s="468"/>
      <c r="BB144" s="468"/>
      <c r="BC144" s="468"/>
      <c r="BD144" s="468"/>
      <c r="BE144" s="468"/>
      <c r="BF144" s="468"/>
      <c r="BG144" s="468"/>
      <c r="BH144" s="468"/>
      <c r="BI144" s="468"/>
      <c r="BJ144" s="468"/>
      <c r="BK144" s="468"/>
      <c r="BL144" s="468"/>
      <c r="BM144" s="468"/>
      <c r="BN144" s="468"/>
      <c r="BO144" s="468"/>
      <c r="BP144" s="468"/>
      <c r="BQ144" s="468"/>
      <c r="BR144" s="468"/>
      <c r="BS144" s="468"/>
      <c r="BT144" s="468"/>
      <c r="BU144" s="468"/>
      <c r="BV144" s="468"/>
      <c r="BW144" s="468"/>
      <c r="BX144" s="468"/>
      <c r="BY144" s="468"/>
      <c r="BZ144" s="468"/>
      <c r="CA144" s="468"/>
      <c r="CB144" s="468"/>
      <c r="CC144" s="468"/>
      <c r="CD144" s="468"/>
      <c r="CE144" s="468"/>
      <c r="CF144" s="468"/>
      <c r="CG144" s="468"/>
      <c r="CH144" s="468"/>
      <c r="CI144" s="468"/>
      <c r="CJ144" s="468"/>
      <c r="CK144" s="468"/>
      <c r="CL144" s="468"/>
      <c r="CM144" s="468"/>
      <c r="CN144" s="468"/>
      <c r="CO144" s="468"/>
      <c r="CP144" s="468"/>
      <c r="CQ144" s="468"/>
      <c r="CR144" s="468"/>
      <c r="CS144" s="468"/>
      <c r="CT144" s="468"/>
      <c r="CU144" s="468"/>
      <c r="CV144" s="468"/>
      <c r="CW144" s="468"/>
      <c r="CX144" s="468"/>
      <c r="CY144" s="468"/>
      <c r="CZ144" s="468"/>
      <c r="DA144" s="468"/>
      <c r="DB144" s="468"/>
      <c r="DC144" s="468"/>
      <c r="DD144" s="468"/>
      <c r="DE144" s="468"/>
      <c r="DF144" s="468"/>
      <c r="DG144" s="468"/>
      <c r="DH144" s="468"/>
      <c r="DI144" s="468"/>
      <c r="DJ144" s="468"/>
      <c r="DK144" s="468"/>
      <c r="DL144" s="468"/>
      <c r="DM144" s="468"/>
      <c r="DN144" s="468"/>
      <c r="DO144" s="468"/>
      <c r="DP144" s="468"/>
      <c r="DQ144" s="468"/>
      <c r="DR144" s="468"/>
      <c r="DS144" s="468"/>
      <c r="DT144" s="468"/>
      <c r="DU144" s="468"/>
      <c r="DV144" s="468"/>
      <c r="DW144" s="468"/>
      <c r="DX144" s="468"/>
      <c r="DY144" s="468"/>
      <c r="DZ144" s="468"/>
      <c r="EA144" s="468"/>
      <c r="EB144" s="468"/>
      <c r="EC144" s="468"/>
      <c r="ED144" s="468"/>
      <c r="EE144" s="468"/>
      <c r="EF144" s="468"/>
      <c r="EG144" s="468"/>
      <c r="EH144" s="468"/>
      <c r="EI144" s="468"/>
      <c r="EJ144" s="468"/>
      <c r="EK144" s="468"/>
      <c r="EL144" s="468"/>
      <c r="EM144" s="468"/>
      <c r="EN144" s="468"/>
      <c r="EO144" s="468"/>
      <c r="EP144" s="468"/>
      <c r="EQ144" s="468"/>
      <c r="ER144" s="468"/>
      <c r="ES144" s="468"/>
      <c r="ET144" s="468"/>
      <c r="EU144" s="468"/>
      <c r="EV144" s="468"/>
      <c r="EW144" s="468"/>
      <c r="EX144" s="468"/>
      <c r="EY144" s="468"/>
      <c r="EZ144" s="468"/>
      <c r="FA144" s="468"/>
      <c r="FB144" s="468"/>
      <c r="FC144" s="468"/>
      <c r="FD144" s="468"/>
      <c r="FE144" s="468"/>
      <c r="FF144" s="468"/>
      <c r="FG144" s="468"/>
      <c r="FH144" s="468"/>
      <c r="FI144" s="468"/>
      <c r="FJ144" s="468"/>
      <c r="FK144" s="468"/>
      <c r="FL144" s="468"/>
      <c r="FM144" s="468"/>
      <c r="FN144" s="468"/>
      <c r="FO144" s="468"/>
      <c r="FP144" s="468"/>
      <c r="FQ144" s="468"/>
      <c r="FR144" s="468"/>
      <c r="FS144" s="468"/>
      <c r="FT144" s="468"/>
      <c r="FU144" s="468"/>
      <c r="FV144" s="468"/>
      <c r="FW144" s="468"/>
      <c r="FX144" s="468"/>
      <c r="FY144" s="468"/>
      <c r="FZ144" s="468"/>
      <c r="GA144" s="468"/>
      <c r="GB144" s="468"/>
      <c r="GC144" s="468"/>
      <c r="GD144" s="468"/>
      <c r="GE144" s="468"/>
      <c r="GF144" s="468"/>
      <c r="GG144" s="468"/>
      <c r="GH144" s="468"/>
      <c r="GI144" s="468"/>
      <c r="GJ144" s="468"/>
      <c r="GK144" s="468"/>
      <c r="GL144" s="468"/>
      <c r="GM144" s="468"/>
      <c r="GN144" s="468"/>
      <c r="GO144" s="468"/>
      <c r="GP144" s="468"/>
      <c r="GQ144" s="468"/>
      <c r="GR144" s="468"/>
      <c r="GS144" s="468"/>
      <c r="GT144" s="468"/>
      <c r="GU144" s="468"/>
      <c r="GV144" s="468"/>
      <c r="GW144" s="468"/>
      <c r="GX144" s="468"/>
      <c r="GY144" s="468"/>
      <c r="GZ144" s="468"/>
      <c r="HA144" s="468"/>
      <c r="HB144" s="468"/>
      <c r="HC144" s="468"/>
      <c r="HD144" s="468"/>
      <c r="HE144" s="468"/>
      <c r="HF144" s="468"/>
      <c r="HG144" s="468"/>
      <c r="HH144" s="468"/>
      <c r="HI144" s="468"/>
      <c r="HJ144" s="468"/>
      <c r="HK144" s="468"/>
      <c r="HL144" s="468"/>
      <c r="HM144" s="468"/>
      <c r="HN144" s="468"/>
      <c r="HO144" s="468"/>
      <c r="HP144" s="468"/>
      <c r="HQ144" s="468"/>
      <c r="HR144" s="468"/>
      <c r="HS144" s="468"/>
      <c r="HT144" s="468"/>
      <c r="HU144" s="468"/>
      <c r="HV144" s="468"/>
      <c r="HW144" s="468"/>
      <c r="HX144" s="468"/>
      <c r="HY144" s="468"/>
      <c r="HZ144" s="468"/>
      <c r="IA144" s="468"/>
      <c r="IB144" s="468"/>
      <c r="IC144" s="468"/>
      <c r="ID144" s="468"/>
      <c r="IE144" s="468"/>
      <c r="IF144" s="468"/>
      <c r="IG144" s="468"/>
      <c r="IH144" s="468"/>
      <c r="II144" s="468"/>
      <c r="IJ144" s="468"/>
      <c r="IK144" s="468"/>
      <c r="IL144" s="468"/>
      <c r="IM144" s="468"/>
      <c r="IN144" s="468"/>
      <c r="IO144" s="468"/>
      <c r="IP144" s="468"/>
      <c r="IQ144" s="468"/>
      <c r="IR144" s="468"/>
      <c r="IS144" s="468"/>
      <c r="IT144" s="468"/>
      <c r="IU144" s="468"/>
      <c r="IV144" s="468"/>
    </row>
    <row r="145" spans="1:256">
      <c r="A145" s="385"/>
      <c r="B145" s="385"/>
      <c r="C145" s="385"/>
      <c r="M145" s="385"/>
      <c r="N145" s="735"/>
      <c r="O145" s="735"/>
      <c r="P145" s="468"/>
      <c r="Q145" s="468"/>
      <c r="R145" s="468"/>
      <c r="S145" s="468"/>
      <c r="T145" s="468"/>
      <c r="U145" s="468"/>
      <c r="V145" s="468"/>
      <c r="W145" s="468"/>
      <c r="X145" s="468"/>
      <c r="Y145" s="468"/>
      <c r="Z145" s="468"/>
      <c r="AA145" s="468"/>
      <c r="AB145" s="468"/>
      <c r="AC145" s="468"/>
      <c r="AD145" s="468"/>
      <c r="AE145" s="468"/>
      <c r="AF145" s="468"/>
      <c r="AG145" s="468"/>
      <c r="AH145" s="468"/>
      <c r="AI145" s="468"/>
      <c r="AJ145" s="468"/>
      <c r="AK145" s="468"/>
      <c r="AL145" s="468"/>
      <c r="AM145" s="468"/>
      <c r="AN145" s="468"/>
      <c r="AO145" s="468"/>
      <c r="AP145" s="468"/>
      <c r="AQ145" s="468"/>
      <c r="AR145" s="468"/>
      <c r="AS145" s="468"/>
      <c r="AT145" s="468"/>
      <c r="AU145" s="468"/>
      <c r="AV145" s="468"/>
      <c r="AW145" s="468"/>
      <c r="AX145" s="468"/>
      <c r="AY145" s="468"/>
      <c r="AZ145" s="468"/>
      <c r="BA145" s="468"/>
      <c r="BB145" s="468"/>
      <c r="BC145" s="468"/>
      <c r="BD145" s="468"/>
      <c r="BE145" s="468"/>
      <c r="BF145" s="468"/>
      <c r="BG145" s="468"/>
      <c r="BH145" s="468"/>
      <c r="BI145" s="468"/>
      <c r="BJ145" s="468"/>
      <c r="BK145" s="468"/>
      <c r="BL145" s="468"/>
      <c r="BM145" s="468"/>
      <c r="BN145" s="468"/>
      <c r="BO145" s="468"/>
      <c r="BP145" s="468"/>
      <c r="BQ145" s="468"/>
      <c r="BR145" s="468"/>
      <c r="BS145" s="468"/>
      <c r="BT145" s="468"/>
      <c r="BU145" s="468"/>
      <c r="BV145" s="468"/>
      <c r="BW145" s="468"/>
      <c r="BX145" s="468"/>
      <c r="BY145" s="468"/>
      <c r="BZ145" s="468"/>
      <c r="CA145" s="468"/>
      <c r="CB145" s="468"/>
      <c r="CC145" s="468"/>
      <c r="CD145" s="468"/>
      <c r="CE145" s="468"/>
      <c r="CF145" s="468"/>
      <c r="CG145" s="468"/>
      <c r="CH145" s="468"/>
      <c r="CI145" s="468"/>
      <c r="CJ145" s="468"/>
      <c r="CK145" s="468"/>
      <c r="CL145" s="468"/>
      <c r="CM145" s="468"/>
      <c r="CN145" s="468"/>
      <c r="CO145" s="468"/>
      <c r="CP145" s="468"/>
      <c r="CQ145" s="468"/>
      <c r="CR145" s="468"/>
      <c r="CS145" s="468"/>
      <c r="CT145" s="468"/>
      <c r="CU145" s="468"/>
      <c r="CV145" s="468"/>
      <c r="CW145" s="468"/>
      <c r="CX145" s="468"/>
      <c r="CY145" s="468"/>
      <c r="CZ145" s="468"/>
      <c r="DA145" s="468"/>
      <c r="DB145" s="468"/>
      <c r="DC145" s="468"/>
      <c r="DD145" s="468"/>
      <c r="DE145" s="468"/>
      <c r="DF145" s="468"/>
      <c r="DG145" s="468"/>
      <c r="DH145" s="468"/>
      <c r="DI145" s="468"/>
      <c r="DJ145" s="468"/>
      <c r="DK145" s="468"/>
      <c r="DL145" s="468"/>
      <c r="DM145" s="468"/>
      <c r="DN145" s="468"/>
      <c r="DO145" s="468"/>
      <c r="DP145" s="468"/>
      <c r="DQ145" s="468"/>
      <c r="DR145" s="468"/>
      <c r="DS145" s="468"/>
      <c r="DT145" s="468"/>
      <c r="DU145" s="468"/>
      <c r="DV145" s="468"/>
      <c r="DW145" s="468"/>
      <c r="DX145" s="468"/>
      <c r="DY145" s="468"/>
      <c r="DZ145" s="468"/>
      <c r="EA145" s="468"/>
      <c r="EB145" s="468"/>
      <c r="EC145" s="468"/>
      <c r="ED145" s="468"/>
      <c r="EE145" s="468"/>
      <c r="EF145" s="468"/>
      <c r="EG145" s="468"/>
      <c r="EH145" s="468"/>
      <c r="EI145" s="468"/>
      <c r="EJ145" s="468"/>
      <c r="EK145" s="468"/>
      <c r="EL145" s="468"/>
      <c r="EM145" s="468"/>
      <c r="EN145" s="468"/>
      <c r="EO145" s="468"/>
      <c r="EP145" s="468"/>
      <c r="EQ145" s="468"/>
      <c r="ER145" s="468"/>
      <c r="ES145" s="468"/>
      <c r="ET145" s="468"/>
      <c r="EU145" s="468"/>
      <c r="EV145" s="468"/>
      <c r="EW145" s="468"/>
      <c r="EX145" s="468"/>
      <c r="EY145" s="468"/>
      <c r="EZ145" s="468"/>
      <c r="FA145" s="468"/>
      <c r="FB145" s="468"/>
      <c r="FC145" s="468"/>
      <c r="FD145" s="468"/>
      <c r="FE145" s="468"/>
      <c r="FF145" s="468"/>
      <c r="FG145" s="468"/>
      <c r="FH145" s="468"/>
      <c r="FI145" s="468"/>
      <c r="FJ145" s="468"/>
      <c r="FK145" s="468"/>
      <c r="FL145" s="468"/>
      <c r="FM145" s="468"/>
      <c r="FN145" s="468"/>
      <c r="FO145" s="468"/>
      <c r="FP145" s="468"/>
      <c r="FQ145" s="468"/>
      <c r="FR145" s="468"/>
      <c r="FS145" s="468"/>
      <c r="FT145" s="468"/>
      <c r="FU145" s="468"/>
      <c r="FV145" s="468"/>
      <c r="FW145" s="468"/>
      <c r="FX145" s="468"/>
      <c r="FY145" s="468"/>
      <c r="FZ145" s="468"/>
      <c r="GA145" s="468"/>
      <c r="GB145" s="468"/>
      <c r="GC145" s="468"/>
      <c r="GD145" s="468"/>
      <c r="GE145" s="468"/>
      <c r="GF145" s="468"/>
      <c r="GG145" s="468"/>
      <c r="GH145" s="468"/>
      <c r="GI145" s="468"/>
      <c r="GJ145" s="468"/>
      <c r="GK145" s="468"/>
      <c r="GL145" s="468"/>
      <c r="GM145" s="468"/>
      <c r="GN145" s="468"/>
      <c r="GO145" s="468"/>
      <c r="GP145" s="468"/>
      <c r="GQ145" s="468"/>
      <c r="GR145" s="468"/>
      <c r="GS145" s="468"/>
      <c r="GT145" s="468"/>
      <c r="GU145" s="468"/>
      <c r="GV145" s="468"/>
      <c r="GW145" s="468"/>
      <c r="GX145" s="468"/>
      <c r="GY145" s="468"/>
      <c r="GZ145" s="468"/>
      <c r="HA145" s="468"/>
      <c r="HB145" s="468"/>
      <c r="HC145" s="468"/>
      <c r="HD145" s="468"/>
      <c r="HE145" s="468"/>
      <c r="HF145" s="468"/>
      <c r="HG145" s="468"/>
      <c r="HH145" s="468"/>
      <c r="HI145" s="468"/>
      <c r="HJ145" s="468"/>
      <c r="HK145" s="468"/>
      <c r="HL145" s="468"/>
      <c r="HM145" s="468"/>
      <c r="HN145" s="468"/>
      <c r="HO145" s="468"/>
      <c r="HP145" s="468"/>
      <c r="HQ145" s="468"/>
      <c r="HR145" s="468"/>
      <c r="HS145" s="468"/>
      <c r="HT145" s="468"/>
      <c r="HU145" s="468"/>
      <c r="HV145" s="468"/>
      <c r="HW145" s="468"/>
      <c r="HX145" s="468"/>
      <c r="HY145" s="468"/>
      <c r="HZ145" s="468"/>
      <c r="IA145" s="468"/>
      <c r="IB145" s="468"/>
      <c r="IC145" s="468"/>
      <c r="ID145" s="468"/>
      <c r="IE145" s="468"/>
      <c r="IF145" s="468"/>
      <c r="IG145" s="468"/>
      <c r="IH145" s="468"/>
      <c r="II145" s="468"/>
      <c r="IJ145" s="468"/>
      <c r="IK145" s="468"/>
      <c r="IL145" s="468"/>
      <c r="IM145" s="468"/>
      <c r="IN145" s="468"/>
      <c r="IO145" s="468"/>
      <c r="IP145" s="468"/>
      <c r="IQ145" s="468"/>
      <c r="IR145" s="468"/>
      <c r="IS145" s="468"/>
      <c r="IT145" s="468"/>
      <c r="IU145" s="468"/>
      <c r="IV145" s="468"/>
    </row>
    <row r="146" spans="1:256">
      <c r="A146" s="385"/>
      <c r="B146" s="385"/>
      <c r="C146" s="385"/>
      <c r="M146" s="385"/>
      <c r="N146" s="735"/>
      <c r="O146" s="735"/>
      <c r="P146" s="468"/>
      <c r="Q146" s="468"/>
      <c r="R146" s="468"/>
      <c r="S146" s="468"/>
      <c r="T146" s="468"/>
      <c r="U146" s="468"/>
      <c r="V146" s="468"/>
      <c r="W146" s="468"/>
      <c r="X146" s="468"/>
      <c r="Y146" s="468"/>
      <c r="Z146" s="468"/>
      <c r="AA146" s="468"/>
      <c r="AB146" s="468"/>
      <c r="AC146" s="468"/>
      <c r="AD146" s="468"/>
      <c r="AE146" s="468"/>
      <c r="AF146" s="468"/>
      <c r="AG146" s="468"/>
      <c r="AH146" s="468"/>
      <c r="AI146" s="468"/>
      <c r="AJ146" s="468"/>
      <c r="AK146" s="468"/>
      <c r="AL146" s="468"/>
      <c r="AM146" s="468"/>
      <c r="AN146" s="468"/>
      <c r="AO146" s="468"/>
      <c r="AP146" s="468"/>
      <c r="AQ146" s="468"/>
      <c r="AR146" s="468"/>
      <c r="AS146" s="468"/>
      <c r="AT146" s="468"/>
      <c r="AU146" s="468"/>
      <c r="AV146" s="468"/>
      <c r="AW146" s="468"/>
      <c r="AX146" s="468"/>
      <c r="AY146" s="468"/>
      <c r="AZ146" s="468"/>
      <c r="BA146" s="468"/>
      <c r="BB146" s="468"/>
      <c r="BC146" s="468"/>
      <c r="BD146" s="468"/>
      <c r="BE146" s="468"/>
      <c r="BF146" s="468"/>
      <c r="BG146" s="468"/>
      <c r="BH146" s="468"/>
      <c r="BI146" s="468"/>
      <c r="BJ146" s="468"/>
      <c r="BK146" s="468"/>
      <c r="BL146" s="468"/>
      <c r="BM146" s="468"/>
      <c r="BN146" s="468"/>
      <c r="BO146" s="468"/>
      <c r="BP146" s="468"/>
      <c r="BQ146" s="468"/>
      <c r="BR146" s="468"/>
      <c r="BS146" s="468"/>
      <c r="BT146" s="468"/>
      <c r="BU146" s="468"/>
      <c r="BV146" s="468"/>
      <c r="BW146" s="468"/>
      <c r="BX146" s="468"/>
      <c r="BY146" s="468"/>
      <c r="BZ146" s="468"/>
      <c r="CA146" s="468"/>
      <c r="CB146" s="468"/>
      <c r="CC146" s="468"/>
      <c r="CD146" s="468"/>
      <c r="CE146" s="468"/>
      <c r="CF146" s="468"/>
      <c r="CG146" s="468"/>
      <c r="CH146" s="468"/>
      <c r="CI146" s="468"/>
      <c r="CJ146" s="468"/>
      <c r="CK146" s="468"/>
      <c r="CL146" s="468"/>
      <c r="CM146" s="468"/>
      <c r="CN146" s="468"/>
      <c r="CO146" s="468"/>
      <c r="CP146" s="468"/>
      <c r="CQ146" s="468"/>
      <c r="CR146" s="468"/>
      <c r="CS146" s="468"/>
      <c r="CT146" s="468"/>
      <c r="CU146" s="468"/>
      <c r="CV146" s="468"/>
      <c r="CW146" s="468"/>
      <c r="CX146" s="468"/>
      <c r="CY146" s="468"/>
      <c r="CZ146" s="468"/>
      <c r="DA146" s="468"/>
      <c r="DB146" s="468"/>
      <c r="DC146" s="468"/>
      <c r="DD146" s="468"/>
      <c r="DE146" s="468"/>
      <c r="DF146" s="468"/>
      <c r="DG146" s="468"/>
      <c r="DH146" s="468"/>
      <c r="DI146" s="468"/>
      <c r="DJ146" s="468"/>
      <c r="DK146" s="468"/>
      <c r="DL146" s="468"/>
      <c r="DM146" s="468"/>
      <c r="DN146" s="468"/>
      <c r="DO146" s="468"/>
      <c r="DP146" s="468"/>
      <c r="DQ146" s="468"/>
      <c r="DR146" s="468"/>
      <c r="DS146" s="468"/>
      <c r="DT146" s="468"/>
      <c r="DU146" s="468"/>
      <c r="DV146" s="468"/>
      <c r="DW146" s="468"/>
      <c r="DX146" s="468"/>
      <c r="DY146" s="468"/>
      <c r="DZ146" s="468"/>
      <c r="EA146" s="468"/>
      <c r="EB146" s="468"/>
      <c r="EC146" s="468"/>
      <c r="ED146" s="468"/>
      <c r="EE146" s="468"/>
      <c r="EF146" s="468"/>
      <c r="EG146" s="468"/>
      <c r="EH146" s="468"/>
      <c r="EI146" s="468"/>
      <c r="EJ146" s="468"/>
      <c r="EK146" s="468"/>
      <c r="EL146" s="468"/>
      <c r="EM146" s="468"/>
      <c r="EN146" s="468"/>
      <c r="EO146" s="468"/>
      <c r="EP146" s="468"/>
      <c r="EQ146" s="468"/>
      <c r="ER146" s="468"/>
      <c r="ES146" s="468"/>
      <c r="ET146" s="468"/>
      <c r="EU146" s="468"/>
      <c r="EV146" s="468"/>
      <c r="EW146" s="468"/>
      <c r="EX146" s="468"/>
      <c r="EY146" s="468"/>
      <c r="EZ146" s="468"/>
      <c r="FA146" s="468"/>
      <c r="FB146" s="468"/>
      <c r="FC146" s="468"/>
      <c r="FD146" s="468"/>
      <c r="FE146" s="468"/>
      <c r="FF146" s="468"/>
      <c r="FG146" s="468"/>
      <c r="FH146" s="468"/>
      <c r="FI146" s="468"/>
      <c r="FJ146" s="468"/>
      <c r="FK146" s="468"/>
      <c r="FL146" s="468"/>
      <c r="FM146" s="468"/>
      <c r="FN146" s="468"/>
      <c r="FO146" s="468"/>
      <c r="FP146" s="468"/>
      <c r="FQ146" s="468"/>
      <c r="FR146" s="468"/>
      <c r="FS146" s="468"/>
      <c r="FT146" s="468"/>
      <c r="FU146" s="468"/>
      <c r="FV146" s="468"/>
      <c r="FW146" s="468"/>
      <c r="FX146" s="468"/>
      <c r="FY146" s="468"/>
      <c r="FZ146" s="468"/>
      <c r="GA146" s="468"/>
      <c r="GB146" s="468"/>
      <c r="GC146" s="468"/>
      <c r="GD146" s="468"/>
      <c r="GE146" s="468"/>
      <c r="GF146" s="468"/>
      <c r="GG146" s="468"/>
      <c r="GH146" s="468"/>
      <c r="GI146" s="468"/>
      <c r="GJ146" s="468"/>
      <c r="GK146" s="468"/>
      <c r="GL146" s="468"/>
      <c r="GM146" s="468"/>
      <c r="GN146" s="468"/>
      <c r="GO146" s="468"/>
      <c r="GP146" s="468"/>
      <c r="GQ146" s="468"/>
      <c r="GR146" s="468"/>
      <c r="GS146" s="468"/>
      <c r="GT146" s="468"/>
      <c r="GU146" s="468"/>
      <c r="GV146" s="468"/>
      <c r="GW146" s="468"/>
      <c r="GX146" s="468"/>
      <c r="GY146" s="468"/>
      <c r="GZ146" s="468"/>
      <c r="HA146" s="468"/>
      <c r="HB146" s="468"/>
      <c r="HC146" s="468"/>
      <c r="HD146" s="468"/>
      <c r="HE146" s="468"/>
      <c r="HF146" s="468"/>
      <c r="HG146" s="468"/>
      <c r="HH146" s="468"/>
      <c r="HI146" s="468"/>
      <c r="HJ146" s="468"/>
      <c r="HK146" s="468"/>
      <c r="HL146" s="468"/>
      <c r="HM146" s="468"/>
      <c r="HN146" s="468"/>
      <c r="HO146" s="468"/>
      <c r="HP146" s="468"/>
      <c r="HQ146" s="468"/>
      <c r="HR146" s="468"/>
      <c r="HS146" s="468"/>
      <c r="HT146" s="468"/>
      <c r="HU146" s="468"/>
      <c r="HV146" s="468"/>
      <c r="HW146" s="468"/>
      <c r="HX146" s="468"/>
      <c r="HY146" s="468"/>
      <c r="HZ146" s="468"/>
      <c r="IA146" s="468"/>
      <c r="IB146" s="468"/>
      <c r="IC146" s="468"/>
      <c r="ID146" s="468"/>
      <c r="IE146" s="468"/>
      <c r="IF146" s="468"/>
      <c r="IG146" s="468"/>
      <c r="IH146" s="468"/>
      <c r="II146" s="468"/>
      <c r="IJ146" s="468"/>
      <c r="IK146" s="468"/>
      <c r="IL146" s="468"/>
      <c r="IM146" s="468"/>
      <c r="IN146" s="468"/>
      <c r="IO146" s="468"/>
      <c r="IP146" s="468"/>
      <c r="IQ146" s="468"/>
      <c r="IR146" s="468"/>
      <c r="IS146" s="468"/>
      <c r="IT146" s="468"/>
      <c r="IU146" s="468"/>
      <c r="IV146" s="468"/>
    </row>
    <row r="147" spans="1:256">
      <c r="A147" s="385"/>
      <c r="B147" s="385"/>
      <c r="C147" s="385"/>
      <c r="M147" s="385"/>
      <c r="N147" s="735"/>
      <c r="O147" s="735"/>
      <c r="P147" s="468"/>
      <c r="Q147" s="468"/>
      <c r="R147" s="468"/>
      <c r="S147" s="468"/>
      <c r="T147" s="468"/>
      <c r="U147" s="468"/>
      <c r="V147" s="468"/>
      <c r="W147" s="468"/>
      <c r="X147" s="468"/>
      <c r="Y147" s="468"/>
      <c r="Z147" s="468"/>
      <c r="AA147" s="468"/>
      <c r="AB147" s="468"/>
      <c r="AC147" s="468"/>
      <c r="AD147" s="468"/>
      <c r="AE147" s="468"/>
      <c r="AF147" s="468"/>
      <c r="AG147" s="468"/>
      <c r="AH147" s="468"/>
      <c r="AI147" s="468"/>
      <c r="AJ147" s="468"/>
      <c r="AK147" s="468"/>
      <c r="AL147" s="468"/>
      <c r="AM147" s="468"/>
      <c r="AN147" s="468"/>
      <c r="AO147" s="468"/>
      <c r="AP147" s="468"/>
      <c r="AQ147" s="468"/>
      <c r="AR147" s="468"/>
      <c r="AS147" s="468"/>
      <c r="AT147" s="468"/>
      <c r="AU147" s="468"/>
      <c r="AV147" s="468"/>
      <c r="AW147" s="468"/>
      <c r="AX147" s="468"/>
      <c r="AY147" s="468"/>
      <c r="AZ147" s="468"/>
      <c r="BA147" s="468"/>
      <c r="BB147" s="468"/>
      <c r="BC147" s="468"/>
      <c r="BD147" s="468"/>
      <c r="BE147" s="468"/>
      <c r="BF147" s="468"/>
      <c r="BG147" s="468"/>
      <c r="BH147" s="468"/>
      <c r="BI147" s="468"/>
      <c r="BJ147" s="468"/>
      <c r="BK147" s="468"/>
      <c r="BL147" s="468"/>
      <c r="BM147" s="468"/>
      <c r="BN147" s="468"/>
      <c r="BO147" s="468"/>
      <c r="BP147" s="468"/>
      <c r="BQ147" s="468"/>
      <c r="BR147" s="468"/>
      <c r="BS147" s="468"/>
      <c r="BT147" s="468"/>
      <c r="BU147" s="468"/>
      <c r="BV147" s="468"/>
      <c r="BW147" s="468"/>
      <c r="BX147" s="468"/>
      <c r="BY147" s="468"/>
      <c r="BZ147" s="468"/>
      <c r="CA147" s="468"/>
      <c r="CB147" s="468"/>
      <c r="CC147" s="468"/>
      <c r="CD147" s="468"/>
      <c r="CE147" s="468"/>
      <c r="CF147" s="468"/>
      <c r="CG147" s="468"/>
      <c r="CH147" s="468"/>
      <c r="CI147" s="468"/>
      <c r="CJ147" s="468"/>
      <c r="CK147" s="468"/>
      <c r="CL147" s="468"/>
      <c r="CM147" s="468"/>
      <c r="CN147" s="468"/>
      <c r="CO147" s="468"/>
      <c r="CP147" s="468"/>
      <c r="CQ147" s="468"/>
      <c r="CR147" s="468"/>
      <c r="CS147" s="468"/>
      <c r="CT147" s="468"/>
      <c r="CU147" s="468"/>
      <c r="CV147" s="468"/>
      <c r="CW147" s="468"/>
      <c r="CX147" s="468"/>
      <c r="CY147" s="468"/>
      <c r="CZ147" s="468"/>
      <c r="DA147" s="468"/>
      <c r="DB147" s="468"/>
      <c r="DC147" s="468"/>
      <c r="DD147" s="468"/>
      <c r="DE147" s="468"/>
      <c r="DF147" s="468"/>
      <c r="DG147" s="468"/>
      <c r="DH147" s="468"/>
      <c r="DI147" s="468"/>
      <c r="DJ147" s="468"/>
      <c r="DK147" s="468"/>
      <c r="DL147" s="468"/>
      <c r="DM147" s="468"/>
      <c r="DN147" s="468"/>
      <c r="DO147" s="468"/>
      <c r="DP147" s="468"/>
      <c r="DQ147" s="468"/>
      <c r="DR147" s="468"/>
      <c r="DS147" s="468"/>
      <c r="DT147" s="468"/>
      <c r="DU147" s="468"/>
      <c r="DV147" s="468"/>
      <c r="DW147" s="468"/>
      <c r="DX147" s="468"/>
      <c r="DY147" s="468"/>
      <c r="DZ147" s="468"/>
      <c r="EA147" s="468"/>
      <c r="EB147" s="468"/>
      <c r="EC147" s="468"/>
      <c r="ED147" s="468"/>
      <c r="EE147" s="468"/>
      <c r="EF147" s="468"/>
      <c r="EG147" s="468"/>
      <c r="EH147" s="468"/>
      <c r="EI147" s="468"/>
      <c r="EJ147" s="468"/>
      <c r="EK147" s="468"/>
      <c r="EL147" s="468"/>
      <c r="EM147" s="468"/>
      <c r="EN147" s="468"/>
      <c r="EO147" s="468"/>
      <c r="EP147" s="468"/>
      <c r="EQ147" s="468"/>
      <c r="ER147" s="468"/>
      <c r="ES147" s="468"/>
      <c r="ET147" s="468"/>
      <c r="EU147" s="468"/>
      <c r="EV147" s="468"/>
      <c r="EW147" s="468"/>
      <c r="EX147" s="468"/>
      <c r="EY147" s="468"/>
      <c r="EZ147" s="468"/>
      <c r="FA147" s="468"/>
      <c r="FB147" s="468"/>
      <c r="FC147" s="468"/>
      <c r="FD147" s="468"/>
      <c r="FE147" s="468"/>
      <c r="FF147" s="468"/>
      <c r="FG147" s="468"/>
      <c r="FH147" s="468"/>
      <c r="FI147" s="468"/>
      <c r="FJ147" s="468"/>
      <c r="FK147" s="468"/>
      <c r="FL147" s="468"/>
      <c r="FM147" s="468"/>
      <c r="FN147" s="468"/>
      <c r="FO147" s="468"/>
      <c r="FP147" s="468"/>
      <c r="FQ147" s="468"/>
      <c r="FR147" s="468"/>
      <c r="FS147" s="468"/>
      <c r="FT147" s="468"/>
      <c r="FU147" s="468"/>
      <c r="FV147" s="468"/>
      <c r="FW147" s="468"/>
      <c r="FX147" s="468"/>
      <c r="FY147" s="468"/>
      <c r="FZ147" s="468"/>
      <c r="GA147" s="468"/>
      <c r="GB147" s="468"/>
      <c r="GC147" s="468"/>
      <c r="GD147" s="468"/>
      <c r="GE147" s="468"/>
      <c r="GF147" s="468"/>
      <c r="GG147" s="468"/>
      <c r="GH147" s="468"/>
      <c r="GI147" s="468"/>
      <c r="GJ147" s="468"/>
      <c r="GK147" s="468"/>
      <c r="GL147" s="468"/>
      <c r="GM147" s="468"/>
      <c r="GN147" s="468"/>
      <c r="GO147" s="468"/>
      <c r="GP147" s="468"/>
      <c r="GQ147" s="468"/>
      <c r="GR147" s="468"/>
      <c r="GS147" s="468"/>
      <c r="GT147" s="468"/>
      <c r="GU147" s="468"/>
      <c r="GV147" s="468"/>
      <c r="GW147" s="468"/>
      <c r="GX147" s="468"/>
      <c r="GY147" s="468"/>
      <c r="GZ147" s="468"/>
      <c r="HA147" s="468"/>
      <c r="HB147" s="468"/>
      <c r="HC147" s="468"/>
      <c r="HD147" s="468"/>
      <c r="HE147" s="468"/>
      <c r="HF147" s="468"/>
      <c r="HG147" s="468"/>
      <c r="HH147" s="468"/>
      <c r="HI147" s="468"/>
      <c r="HJ147" s="468"/>
      <c r="HK147" s="468"/>
      <c r="HL147" s="468"/>
      <c r="HM147" s="468"/>
      <c r="HN147" s="468"/>
      <c r="HO147" s="468"/>
      <c r="HP147" s="468"/>
      <c r="HQ147" s="468"/>
      <c r="HR147" s="468"/>
      <c r="HS147" s="468"/>
      <c r="HT147" s="468"/>
      <c r="HU147" s="468"/>
      <c r="HV147" s="468"/>
      <c r="HW147" s="468"/>
      <c r="HX147" s="468"/>
      <c r="HY147" s="468"/>
      <c r="HZ147" s="468"/>
      <c r="IA147" s="468"/>
      <c r="IB147" s="468"/>
      <c r="IC147" s="468"/>
      <c r="ID147" s="468"/>
      <c r="IE147" s="468"/>
      <c r="IF147" s="468"/>
      <c r="IG147" s="468"/>
      <c r="IH147" s="468"/>
      <c r="II147" s="468"/>
      <c r="IJ147" s="468"/>
      <c r="IK147" s="468"/>
      <c r="IL147" s="468"/>
      <c r="IM147" s="468"/>
      <c r="IN147" s="468"/>
      <c r="IO147" s="468"/>
      <c r="IP147" s="468"/>
      <c r="IQ147" s="468"/>
      <c r="IR147" s="468"/>
      <c r="IS147" s="468"/>
      <c r="IT147" s="468"/>
      <c r="IU147" s="468"/>
      <c r="IV147" s="468"/>
    </row>
    <row r="148" spans="1:256">
      <c r="A148" s="385"/>
      <c r="B148" s="385"/>
      <c r="C148" s="385"/>
      <c r="M148" s="385"/>
      <c r="N148" s="735"/>
      <c r="O148" s="735"/>
      <c r="P148" s="468"/>
      <c r="Q148" s="468"/>
      <c r="R148" s="468"/>
      <c r="S148" s="468"/>
      <c r="T148" s="468"/>
      <c r="U148" s="468"/>
      <c r="V148" s="468"/>
      <c r="W148" s="468"/>
      <c r="X148" s="468"/>
      <c r="Y148" s="468"/>
      <c r="Z148" s="468"/>
      <c r="AA148" s="468"/>
      <c r="AB148" s="468"/>
      <c r="AC148" s="468"/>
      <c r="AD148" s="468"/>
      <c r="AE148" s="468"/>
      <c r="AF148" s="468"/>
      <c r="AG148" s="468"/>
      <c r="AH148" s="468"/>
      <c r="AI148" s="468"/>
      <c r="AJ148" s="468"/>
      <c r="AK148" s="468"/>
      <c r="AL148" s="468"/>
      <c r="AM148" s="468"/>
      <c r="AN148" s="468"/>
      <c r="AO148" s="468"/>
      <c r="AP148" s="468"/>
      <c r="AQ148" s="468"/>
      <c r="AR148" s="468"/>
      <c r="AS148" s="468"/>
      <c r="AT148" s="468"/>
      <c r="AU148" s="468"/>
      <c r="AV148" s="468"/>
      <c r="AW148" s="468"/>
      <c r="AX148" s="468"/>
      <c r="AY148" s="468"/>
      <c r="AZ148" s="468"/>
      <c r="BA148" s="468"/>
      <c r="BB148" s="468"/>
      <c r="BC148" s="468"/>
      <c r="BD148" s="468"/>
      <c r="BE148" s="468"/>
      <c r="BF148" s="468"/>
      <c r="BG148" s="468"/>
      <c r="BH148" s="468"/>
      <c r="BI148" s="468"/>
      <c r="BJ148" s="468"/>
      <c r="BK148" s="468"/>
      <c r="BL148" s="468"/>
      <c r="BM148" s="468"/>
      <c r="BN148" s="468"/>
      <c r="BO148" s="468"/>
      <c r="BP148" s="468"/>
      <c r="BQ148" s="468"/>
      <c r="BR148" s="468"/>
      <c r="BS148" s="468"/>
      <c r="BT148" s="468"/>
      <c r="BU148" s="468"/>
      <c r="BV148" s="468"/>
      <c r="BW148" s="468"/>
      <c r="BX148" s="468"/>
      <c r="BY148" s="468"/>
      <c r="BZ148" s="468"/>
      <c r="CA148" s="468"/>
      <c r="CB148" s="468"/>
      <c r="CC148" s="468"/>
      <c r="CD148" s="468"/>
      <c r="CE148" s="468"/>
      <c r="CF148" s="468"/>
      <c r="CG148" s="468"/>
      <c r="CH148" s="468"/>
      <c r="CI148" s="468"/>
      <c r="CJ148" s="468"/>
      <c r="CK148" s="468"/>
      <c r="CL148" s="468"/>
      <c r="CM148" s="468"/>
      <c r="CN148" s="468"/>
      <c r="CO148" s="468"/>
      <c r="CP148" s="468"/>
      <c r="CQ148" s="468"/>
      <c r="CR148" s="468"/>
      <c r="CS148" s="468"/>
      <c r="CT148" s="468"/>
      <c r="CU148" s="468"/>
      <c r="CV148" s="468"/>
      <c r="CW148" s="468"/>
      <c r="CX148" s="468"/>
      <c r="CY148" s="468"/>
      <c r="CZ148" s="468"/>
      <c r="DA148" s="468"/>
      <c r="DB148" s="468"/>
      <c r="DC148" s="468"/>
      <c r="DD148" s="468"/>
      <c r="DE148" s="468"/>
      <c r="DF148" s="468"/>
      <c r="DG148" s="468"/>
      <c r="DH148" s="468"/>
      <c r="DI148" s="468"/>
      <c r="DJ148" s="468"/>
      <c r="DK148" s="468"/>
      <c r="DL148" s="468"/>
      <c r="DM148" s="468"/>
      <c r="DN148" s="468"/>
      <c r="DO148" s="468"/>
      <c r="DP148" s="468"/>
      <c r="DQ148" s="468"/>
      <c r="DR148" s="468"/>
      <c r="DS148" s="468"/>
      <c r="DT148" s="468"/>
      <c r="DU148" s="468"/>
      <c r="DV148" s="468"/>
      <c r="DW148" s="468"/>
      <c r="DX148" s="468"/>
      <c r="DY148" s="468"/>
      <c r="DZ148" s="468"/>
      <c r="EA148" s="468"/>
      <c r="EB148" s="468"/>
      <c r="EC148" s="468"/>
      <c r="ED148" s="468"/>
      <c r="EE148" s="468"/>
      <c r="EF148" s="468"/>
      <c r="EG148" s="468"/>
      <c r="EH148" s="468"/>
      <c r="EI148" s="468"/>
      <c r="EJ148" s="468"/>
      <c r="EK148" s="468"/>
      <c r="EL148" s="468"/>
      <c r="EM148" s="468"/>
      <c r="EN148" s="468"/>
      <c r="EO148" s="468"/>
      <c r="EP148" s="468"/>
      <c r="EQ148" s="468"/>
      <c r="ER148" s="468"/>
      <c r="ES148" s="468"/>
      <c r="ET148" s="468"/>
      <c r="EU148" s="468"/>
      <c r="EV148" s="468"/>
      <c r="EW148" s="468"/>
      <c r="EX148" s="468"/>
      <c r="EY148" s="468"/>
      <c r="EZ148" s="468"/>
      <c r="FA148" s="468"/>
      <c r="FB148" s="468"/>
      <c r="FC148" s="468"/>
      <c r="FD148" s="468"/>
      <c r="FE148" s="468"/>
      <c r="FF148" s="468"/>
      <c r="FG148" s="468"/>
      <c r="FH148" s="468"/>
      <c r="FI148" s="468"/>
      <c r="FJ148" s="468"/>
      <c r="FK148" s="468"/>
      <c r="FL148" s="468"/>
      <c r="FM148" s="468"/>
      <c r="FN148" s="468"/>
      <c r="FO148" s="468"/>
      <c r="FP148" s="468"/>
      <c r="FQ148" s="468"/>
      <c r="FR148" s="468"/>
      <c r="FS148" s="468"/>
      <c r="FT148" s="468"/>
      <c r="FU148" s="468"/>
      <c r="FV148" s="468"/>
      <c r="FW148" s="468"/>
      <c r="FX148" s="468"/>
      <c r="FY148" s="468"/>
      <c r="FZ148" s="468"/>
      <c r="GA148" s="468"/>
      <c r="GB148" s="468"/>
      <c r="GC148" s="468"/>
      <c r="GD148" s="468"/>
      <c r="GE148" s="468"/>
      <c r="GF148" s="468"/>
      <c r="GG148" s="468"/>
      <c r="GH148" s="468"/>
      <c r="GI148" s="468"/>
      <c r="GJ148" s="468"/>
      <c r="GK148" s="468"/>
      <c r="GL148" s="468"/>
      <c r="GM148" s="468"/>
      <c r="GN148" s="468"/>
      <c r="GO148" s="468"/>
      <c r="GP148" s="468"/>
      <c r="GQ148" s="468"/>
      <c r="GR148" s="468"/>
      <c r="GS148" s="468"/>
      <c r="GT148" s="468"/>
      <c r="GU148" s="468"/>
      <c r="GV148" s="468"/>
      <c r="GW148" s="468"/>
      <c r="GX148" s="468"/>
      <c r="GY148" s="468"/>
      <c r="GZ148" s="468"/>
      <c r="HA148" s="468"/>
      <c r="HB148" s="468"/>
      <c r="HC148" s="468"/>
      <c r="HD148" s="468"/>
      <c r="HE148" s="468"/>
      <c r="HF148" s="468"/>
      <c r="HG148" s="468"/>
      <c r="HH148" s="468"/>
      <c r="HI148" s="468"/>
      <c r="HJ148" s="468"/>
      <c r="HK148" s="468"/>
      <c r="HL148" s="468"/>
      <c r="HM148" s="468"/>
      <c r="HN148" s="468"/>
      <c r="HO148" s="468"/>
      <c r="HP148" s="468"/>
      <c r="HQ148" s="468"/>
      <c r="HR148" s="468"/>
      <c r="HS148" s="468"/>
      <c r="HT148" s="468"/>
      <c r="HU148" s="468"/>
      <c r="HV148" s="468"/>
      <c r="HW148" s="468"/>
      <c r="HX148" s="468"/>
      <c r="HY148" s="468"/>
      <c r="HZ148" s="468"/>
      <c r="IA148" s="468"/>
      <c r="IB148" s="468"/>
      <c r="IC148" s="468"/>
      <c r="ID148" s="468"/>
      <c r="IE148" s="468"/>
      <c r="IF148" s="468"/>
      <c r="IG148" s="468"/>
      <c r="IH148" s="468"/>
      <c r="II148" s="468"/>
      <c r="IJ148" s="468"/>
      <c r="IK148" s="468"/>
      <c r="IL148" s="468"/>
      <c r="IM148" s="468"/>
      <c r="IN148" s="468"/>
      <c r="IO148" s="468"/>
      <c r="IP148" s="468"/>
      <c r="IQ148" s="468"/>
      <c r="IR148" s="468"/>
      <c r="IS148" s="468"/>
      <c r="IT148" s="468"/>
      <c r="IU148" s="468"/>
      <c r="IV148" s="468"/>
    </row>
    <row r="149" spans="1:256">
      <c r="A149" s="385"/>
      <c r="B149" s="385"/>
      <c r="C149" s="385"/>
      <c r="M149" s="385"/>
      <c r="N149" s="735"/>
      <c r="O149" s="735"/>
      <c r="P149" s="468"/>
      <c r="Q149" s="468"/>
      <c r="R149" s="468"/>
      <c r="S149" s="468"/>
      <c r="T149" s="468"/>
      <c r="U149" s="468"/>
      <c r="V149" s="468"/>
      <c r="W149" s="468"/>
      <c r="X149" s="468"/>
      <c r="Y149" s="468"/>
      <c r="Z149" s="468"/>
      <c r="AA149" s="468"/>
      <c r="AB149" s="468"/>
      <c r="AC149" s="468"/>
      <c r="AD149" s="468"/>
      <c r="AE149" s="468"/>
      <c r="AF149" s="468"/>
      <c r="AG149" s="468"/>
      <c r="AH149" s="468"/>
      <c r="AI149" s="468"/>
      <c r="AJ149" s="468"/>
      <c r="AK149" s="468"/>
      <c r="AL149" s="468"/>
      <c r="AM149" s="468"/>
      <c r="AN149" s="468"/>
      <c r="AO149" s="468"/>
      <c r="AP149" s="468"/>
      <c r="AQ149" s="468"/>
      <c r="AR149" s="468"/>
      <c r="AS149" s="468"/>
      <c r="AT149" s="468"/>
      <c r="AU149" s="468"/>
      <c r="AV149" s="468"/>
      <c r="AW149" s="468"/>
      <c r="AX149" s="468"/>
      <c r="AY149" s="468"/>
      <c r="AZ149" s="468"/>
      <c r="BA149" s="468"/>
      <c r="BB149" s="468"/>
      <c r="BC149" s="468"/>
      <c r="BD149" s="468"/>
      <c r="BE149" s="468"/>
      <c r="BF149" s="468"/>
      <c r="BG149" s="468"/>
      <c r="BH149" s="468"/>
      <c r="BI149" s="468"/>
      <c r="BJ149" s="468"/>
      <c r="BK149" s="468"/>
      <c r="BL149" s="468"/>
      <c r="BM149" s="468"/>
      <c r="BN149" s="468"/>
      <c r="BO149" s="468"/>
      <c r="BP149" s="468"/>
      <c r="BQ149" s="468"/>
      <c r="BR149" s="468"/>
      <c r="BS149" s="468"/>
      <c r="BT149" s="468"/>
      <c r="BU149" s="468"/>
      <c r="BV149" s="468"/>
      <c r="BW149" s="468"/>
      <c r="BX149" s="468"/>
      <c r="BY149" s="468"/>
      <c r="BZ149" s="468"/>
      <c r="CA149" s="468"/>
      <c r="CB149" s="468"/>
      <c r="CC149" s="468"/>
      <c r="CD149" s="468"/>
      <c r="CE149" s="468"/>
      <c r="CF149" s="468"/>
      <c r="CG149" s="468"/>
      <c r="CH149" s="468"/>
      <c r="CI149" s="468"/>
      <c r="CJ149" s="468"/>
      <c r="CK149" s="468"/>
      <c r="CL149" s="468"/>
      <c r="CM149" s="468"/>
      <c r="CN149" s="468"/>
      <c r="CO149" s="468"/>
      <c r="CP149" s="468"/>
      <c r="CQ149" s="468"/>
      <c r="CR149" s="468"/>
      <c r="CS149" s="468"/>
      <c r="CT149" s="468"/>
      <c r="CU149" s="468"/>
      <c r="CV149" s="468"/>
      <c r="CW149" s="468"/>
      <c r="CX149" s="468"/>
      <c r="CY149" s="468"/>
      <c r="CZ149" s="468"/>
      <c r="DA149" s="468"/>
      <c r="DB149" s="468"/>
      <c r="DC149" s="468"/>
      <c r="DD149" s="468"/>
      <c r="DE149" s="468"/>
      <c r="DF149" s="468"/>
      <c r="DG149" s="468"/>
      <c r="DH149" s="468"/>
      <c r="DI149" s="468"/>
      <c r="DJ149" s="468"/>
      <c r="DK149" s="468"/>
      <c r="DL149" s="468"/>
      <c r="DM149" s="468"/>
      <c r="DN149" s="468"/>
      <c r="DO149" s="468"/>
      <c r="DP149" s="468"/>
      <c r="DQ149" s="468"/>
      <c r="DR149" s="468"/>
      <c r="DS149" s="468"/>
      <c r="DT149" s="468"/>
      <c r="DU149" s="468"/>
      <c r="DV149" s="468"/>
      <c r="DW149" s="468"/>
      <c r="DX149" s="468"/>
      <c r="DY149" s="468"/>
      <c r="DZ149" s="468"/>
      <c r="EA149" s="468"/>
      <c r="EB149" s="468"/>
      <c r="EC149" s="468"/>
      <c r="ED149" s="468"/>
      <c r="EE149" s="468"/>
      <c r="EF149" s="468"/>
      <c r="EG149" s="468"/>
      <c r="EH149" s="468"/>
      <c r="EI149" s="468"/>
      <c r="EJ149" s="468"/>
      <c r="EK149" s="468"/>
      <c r="EL149" s="468"/>
      <c r="EM149" s="468"/>
      <c r="EN149" s="468"/>
      <c r="EO149" s="468"/>
      <c r="EP149" s="468"/>
      <c r="EQ149" s="468"/>
      <c r="ER149" s="468"/>
      <c r="ES149" s="468"/>
      <c r="ET149" s="468"/>
      <c r="EU149" s="468"/>
      <c r="EV149" s="468"/>
      <c r="EW149" s="468"/>
      <c r="EX149" s="468"/>
      <c r="EY149" s="468"/>
      <c r="EZ149" s="468"/>
      <c r="FA149" s="468"/>
      <c r="FB149" s="468"/>
      <c r="FC149" s="468"/>
      <c r="FD149" s="468"/>
      <c r="FE149" s="468"/>
      <c r="FF149" s="468"/>
      <c r="FG149" s="468"/>
      <c r="FH149" s="468"/>
      <c r="FI149" s="468"/>
      <c r="FJ149" s="468"/>
      <c r="FK149" s="468"/>
      <c r="FL149" s="468"/>
      <c r="FM149" s="468"/>
      <c r="FN149" s="468"/>
      <c r="FO149" s="468"/>
      <c r="FP149" s="468"/>
      <c r="FQ149" s="468"/>
      <c r="FR149" s="468"/>
      <c r="FS149" s="468"/>
      <c r="FT149" s="468"/>
      <c r="FU149" s="468"/>
      <c r="FV149" s="468"/>
      <c r="FW149" s="468"/>
      <c r="FX149" s="468"/>
      <c r="FY149" s="468"/>
      <c r="FZ149" s="468"/>
      <c r="GA149" s="468"/>
      <c r="GB149" s="468"/>
      <c r="GC149" s="468"/>
      <c r="GD149" s="468"/>
      <c r="GE149" s="468"/>
      <c r="GF149" s="468"/>
      <c r="GG149" s="468"/>
      <c r="GH149" s="468"/>
      <c r="GI149" s="468"/>
      <c r="GJ149" s="468"/>
      <c r="GK149" s="468"/>
      <c r="GL149" s="468"/>
      <c r="GM149" s="468"/>
      <c r="GN149" s="468"/>
      <c r="GO149" s="468"/>
      <c r="GP149" s="468"/>
      <c r="GQ149" s="468"/>
      <c r="GR149" s="468"/>
      <c r="GS149" s="468"/>
      <c r="GT149" s="468"/>
      <c r="GU149" s="468"/>
      <c r="GV149" s="468"/>
      <c r="GW149" s="468"/>
      <c r="GX149" s="468"/>
      <c r="GY149" s="468"/>
      <c r="GZ149" s="468"/>
      <c r="HA149" s="468"/>
      <c r="HB149" s="468"/>
      <c r="HC149" s="468"/>
      <c r="HD149" s="468"/>
      <c r="HE149" s="468"/>
      <c r="HF149" s="468"/>
      <c r="HG149" s="468"/>
      <c r="HH149" s="468"/>
      <c r="HI149" s="468"/>
      <c r="HJ149" s="468"/>
      <c r="HK149" s="468"/>
      <c r="HL149" s="468"/>
      <c r="HM149" s="468"/>
      <c r="HN149" s="468"/>
      <c r="HO149" s="468"/>
      <c r="HP149" s="468"/>
      <c r="HQ149" s="468"/>
      <c r="HR149" s="468"/>
      <c r="HS149" s="468"/>
      <c r="HT149" s="468"/>
      <c r="HU149" s="468"/>
      <c r="HV149" s="468"/>
      <c r="HW149" s="468"/>
      <c r="HX149" s="468"/>
      <c r="HY149" s="468"/>
      <c r="HZ149" s="468"/>
      <c r="IA149" s="468"/>
      <c r="IB149" s="468"/>
      <c r="IC149" s="468"/>
      <c r="ID149" s="468"/>
      <c r="IE149" s="468"/>
      <c r="IF149" s="468"/>
      <c r="IG149" s="468"/>
      <c r="IH149" s="468"/>
      <c r="II149" s="468"/>
      <c r="IJ149" s="468"/>
      <c r="IK149" s="468"/>
      <c r="IL149" s="468"/>
      <c r="IM149" s="468"/>
      <c r="IN149" s="468"/>
      <c r="IO149" s="468"/>
      <c r="IP149" s="468"/>
      <c r="IQ149" s="468"/>
      <c r="IR149" s="468"/>
      <c r="IS149" s="468"/>
      <c r="IT149" s="468"/>
      <c r="IU149" s="468"/>
      <c r="IV149" s="468"/>
    </row>
    <row r="150" spans="1:256">
      <c r="A150" s="385"/>
      <c r="B150" s="385"/>
      <c r="C150" s="385"/>
      <c r="M150" s="385"/>
      <c r="N150" s="735"/>
      <c r="O150" s="735"/>
      <c r="P150" s="468"/>
      <c r="Q150" s="468"/>
      <c r="R150" s="468"/>
      <c r="S150" s="468"/>
      <c r="T150" s="468"/>
      <c r="U150" s="468"/>
      <c r="V150" s="468"/>
      <c r="W150" s="468"/>
      <c r="X150" s="468"/>
      <c r="Y150" s="468"/>
      <c r="Z150" s="468"/>
      <c r="AA150" s="468"/>
      <c r="AB150" s="468"/>
      <c r="AC150" s="468"/>
      <c r="AD150" s="468"/>
      <c r="AE150" s="468"/>
      <c r="AF150" s="468"/>
      <c r="AG150" s="468"/>
      <c r="AH150" s="468"/>
      <c r="AI150" s="468"/>
      <c r="AJ150" s="468"/>
      <c r="AK150" s="468"/>
      <c r="AL150" s="468"/>
      <c r="AM150" s="468"/>
      <c r="AN150" s="468"/>
      <c r="AO150" s="468"/>
      <c r="AP150" s="468"/>
      <c r="AQ150" s="468"/>
      <c r="AR150" s="468"/>
      <c r="AS150" s="468"/>
      <c r="AT150" s="468"/>
      <c r="AU150" s="468"/>
      <c r="AV150" s="468"/>
      <c r="AW150" s="468"/>
      <c r="AX150" s="468"/>
      <c r="AY150" s="468"/>
      <c r="AZ150" s="468"/>
      <c r="BA150" s="468"/>
      <c r="BB150" s="468"/>
      <c r="BC150" s="468"/>
      <c r="BD150" s="468"/>
      <c r="BE150" s="468"/>
      <c r="BF150" s="468"/>
      <c r="BG150" s="468"/>
      <c r="BH150" s="468"/>
      <c r="BI150" s="468"/>
      <c r="BJ150" s="468"/>
      <c r="BK150" s="468"/>
      <c r="BL150" s="468"/>
      <c r="BM150" s="468"/>
      <c r="BN150" s="468"/>
      <c r="BO150" s="468"/>
      <c r="BP150" s="468"/>
      <c r="BQ150" s="468"/>
      <c r="BR150" s="468"/>
      <c r="BS150" s="468"/>
      <c r="BT150" s="468"/>
      <c r="BU150" s="468"/>
      <c r="BV150" s="468"/>
      <c r="BW150" s="468"/>
      <c r="BX150" s="468"/>
      <c r="BY150" s="468"/>
      <c r="BZ150" s="468"/>
      <c r="CA150" s="468"/>
      <c r="CB150" s="468"/>
      <c r="CC150" s="468"/>
      <c r="CD150" s="468"/>
      <c r="CE150" s="468"/>
      <c r="CF150" s="468"/>
      <c r="CG150" s="468"/>
      <c r="CH150" s="468"/>
      <c r="CI150" s="468"/>
      <c r="CJ150" s="468"/>
      <c r="CK150" s="468"/>
      <c r="CL150" s="468"/>
      <c r="CM150" s="468"/>
      <c r="CN150" s="468"/>
      <c r="CO150" s="468"/>
      <c r="CP150" s="468"/>
      <c r="CQ150" s="468"/>
      <c r="CR150" s="468"/>
      <c r="CS150" s="468"/>
      <c r="CT150" s="468"/>
      <c r="CU150" s="468"/>
      <c r="CV150" s="468"/>
      <c r="CW150" s="468"/>
      <c r="CX150" s="468"/>
      <c r="CY150" s="468"/>
      <c r="CZ150" s="468"/>
      <c r="DA150" s="468"/>
      <c r="DB150" s="468"/>
      <c r="DC150" s="468"/>
      <c r="DD150" s="468"/>
      <c r="DE150" s="468"/>
      <c r="DF150" s="468"/>
      <c r="DG150" s="468"/>
      <c r="DH150" s="468"/>
      <c r="DI150" s="468"/>
      <c r="DJ150" s="468"/>
      <c r="DK150" s="468"/>
      <c r="DL150" s="468"/>
      <c r="DM150" s="468"/>
      <c r="DN150" s="468"/>
      <c r="DO150" s="468"/>
      <c r="DP150" s="468"/>
      <c r="DQ150" s="468"/>
      <c r="DR150" s="468"/>
      <c r="DS150" s="468"/>
      <c r="DT150" s="468"/>
      <c r="DU150" s="468"/>
      <c r="DV150" s="468"/>
      <c r="DW150" s="468"/>
      <c r="DX150" s="468"/>
      <c r="DY150" s="468"/>
      <c r="DZ150" s="468"/>
      <c r="EA150" s="468"/>
      <c r="EB150" s="468"/>
      <c r="EC150" s="468"/>
      <c r="ED150" s="468"/>
      <c r="EE150" s="468"/>
      <c r="EF150" s="468"/>
      <c r="EG150" s="468"/>
      <c r="EH150" s="468"/>
      <c r="EI150" s="468"/>
      <c r="EJ150" s="468"/>
      <c r="EK150" s="468"/>
      <c r="EL150" s="468"/>
      <c r="EM150" s="468"/>
      <c r="EN150" s="468"/>
      <c r="EO150" s="468"/>
      <c r="EP150" s="468"/>
      <c r="EQ150" s="468"/>
      <c r="ER150" s="468"/>
      <c r="ES150" s="468"/>
      <c r="ET150" s="468"/>
      <c r="EU150" s="468"/>
      <c r="EV150" s="468"/>
      <c r="EW150" s="468"/>
      <c r="EX150" s="468"/>
      <c r="EY150" s="468"/>
      <c r="EZ150" s="468"/>
      <c r="FA150" s="468"/>
      <c r="FB150" s="468"/>
      <c r="FC150" s="468"/>
      <c r="FD150" s="468"/>
      <c r="FE150" s="468"/>
      <c r="FF150" s="468"/>
      <c r="FG150" s="468"/>
      <c r="FH150" s="468"/>
      <c r="FI150" s="468"/>
      <c r="FJ150" s="468"/>
      <c r="FK150" s="468"/>
      <c r="FL150" s="468"/>
      <c r="FM150" s="468"/>
      <c r="FN150" s="468"/>
      <c r="FO150" s="468"/>
      <c r="FP150" s="468"/>
      <c r="FQ150" s="468"/>
      <c r="FR150" s="468"/>
      <c r="FS150" s="468"/>
      <c r="FT150" s="468"/>
      <c r="FU150" s="468"/>
      <c r="FV150" s="468"/>
      <c r="FW150" s="468"/>
      <c r="FX150" s="468"/>
      <c r="FY150" s="468"/>
      <c r="FZ150" s="468"/>
      <c r="GA150" s="468"/>
      <c r="GB150" s="468"/>
      <c r="GC150" s="468"/>
      <c r="GD150" s="468"/>
      <c r="GE150" s="468"/>
      <c r="GF150" s="468"/>
      <c r="GG150" s="468"/>
      <c r="GH150" s="468"/>
      <c r="GI150" s="468"/>
      <c r="GJ150" s="468"/>
      <c r="GK150" s="468"/>
      <c r="GL150" s="468"/>
      <c r="GM150" s="468"/>
      <c r="GN150" s="468"/>
      <c r="GO150" s="468"/>
      <c r="GP150" s="468"/>
      <c r="GQ150" s="468"/>
      <c r="GR150" s="468"/>
      <c r="GS150" s="468"/>
      <c r="GT150" s="468"/>
      <c r="GU150" s="468"/>
      <c r="GV150" s="468"/>
      <c r="GW150" s="468"/>
      <c r="GX150" s="468"/>
      <c r="GY150" s="468"/>
      <c r="GZ150" s="468"/>
      <c r="HA150" s="468"/>
      <c r="HB150" s="468"/>
      <c r="HC150" s="468"/>
      <c r="HD150" s="468"/>
      <c r="HE150" s="468"/>
      <c r="HF150" s="468"/>
      <c r="HG150" s="468"/>
      <c r="HH150" s="468"/>
      <c r="HI150" s="468"/>
      <c r="HJ150" s="468"/>
      <c r="HK150" s="468"/>
      <c r="HL150" s="468"/>
      <c r="HM150" s="468"/>
      <c r="HN150" s="468"/>
      <c r="HO150" s="468"/>
      <c r="HP150" s="468"/>
      <c r="HQ150" s="468"/>
      <c r="HR150" s="468"/>
      <c r="HS150" s="468"/>
      <c r="HT150" s="468"/>
      <c r="HU150" s="468"/>
      <c r="HV150" s="468"/>
      <c r="HW150" s="468"/>
      <c r="HX150" s="468"/>
      <c r="HY150" s="468"/>
      <c r="HZ150" s="468"/>
      <c r="IA150" s="468"/>
      <c r="IB150" s="468"/>
      <c r="IC150" s="468"/>
      <c r="ID150" s="468"/>
      <c r="IE150" s="468"/>
      <c r="IF150" s="468"/>
      <c r="IG150" s="468"/>
      <c r="IH150" s="468"/>
      <c r="II150" s="468"/>
      <c r="IJ150" s="468"/>
      <c r="IK150" s="468"/>
      <c r="IL150" s="468"/>
      <c r="IM150" s="468"/>
      <c r="IN150" s="468"/>
      <c r="IO150" s="468"/>
      <c r="IP150" s="468"/>
      <c r="IQ150" s="468"/>
      <c r="IR150" s="468"/>
      <c r="IS150" s="468"/>
      <c r="IT150" s="468"/>
      <c r="IU150" s="468"/>
      <c r="IV150" s="468"/>
    </row>
    <row r="151" spans="1:256">
      <c r="A151" s="385"/>
      <c r="B151" s="385"/>
      <c r="C151" s="385"/>
      <c r="M151" s="385"/>
      <c r="N151" s="735"/>
      <c r="O151" s="735"/>
      <c r="P151" s="468"/>
      <c r="Q151" s="468"/>
      <c r="R151" s="468"/>
      <c r="S151" s="468"/>
      <c r="T151" s="468"/>
      <c r="U151" s="468"/>
      <c r="V151" s="468"/>
      <c r="W151" s="468"/>
      <c r="X151" s="468"/>
      <c r="Y151" s="468"/>
      <c r="Z151" s="468"/>
      <c r="AA151" s="468"/>
      <c r="AB151" s="468"/>
      <c r="AC151" s="468"/>
      <c r="AD151" s="468"/>
      <c r="AE151" s="468"/>
      <c r="AF151" s="468"/>
      <c r="AG151" s="468"/>
      <c r="AH151" s="468"/>
      <c r="AI151" s="468"/>
      <c r="AJ151" s="468"/>
      <c r="AK151" s="468"/>
      <c r="AL151" s="468"/>
      <c r="AM151" s="468"/>
      <c r="AN151" s="468"/>
      <c r="AO151" s="468"/>
      <c r="AP151" s="468"/>
      <c r="AQ151" s="468"/>
      <c r="AR151" s="468"/>
      <c r="AS151" s="468"/>
      <c r="AT151" s="468"/>
      <c r="AU151" s="468"/>
      <c r="AV151" s="468"/>
      <c r="AW151" s="468"/>
      <c r="AX151" s="468"/>
      <c r="AY151" s="468"/>
      <c r="AZ151" s="468"/>
      <c r="BA151" s="468"/>
      <c r="BB151" s="468"/>
      <c r="BC151" s="468"/>
      <c r="BD151" s="468"/>
      <c r="BE151" s="468"/>
      <c r="BF151" s="468"/>
      <c r="BG151" s="468"/>
      <c r="BH151" s="468"/>
      <c r="BI151" s="468"/>
      <c r="BJ151" s="468"/>
      <c r="BK151" s="468"/>
      <c r="BL151" s="468"/>
      <c r="BM151" s="468"/>
      <c r="BN151" s="468"/>
      <c r="BO151" s="468"/>
      <c r="BP151" s="468"/>
      <c r="BQ151" s="468"/>
      <c r="BR151" s="468"/>
      <c r="BS151" s="468"/>
      <c r="BT151" s="468"/>
      <c r="BU151" s="468"/>
      <c r="BV151" s="468"/>
      <c r="BW151" s="468"/>
      <c r="BX151" s="468"/>
      <c r="BY151" s="468"/>
      <c r="BZ151" s="468"/>
      <c r="CA151" s="468"/>
      <c r="CB151" s="468"/>
      <c r="CC151" s="468"/>
      <c r="CD151" s="468"/>
      <c r="CE151" s="468"/>
      <c r="CF151" s="468"/>
      <c r="CG151" s="468"/>
      <c r="CH151" s="468"/>
      <c r="CI151" s="468"/>
      <c r="CJ151" s="468"/>
      <c r="CK151" s="468"/>
      <c r="CL151" s="468"/>
      <c r="CM151" s="468"/>
      <c r="CN151" s="468"/>
      <c r="CO151" s="468"/>
      <c r="CP151" s="468"/>
      <c r="CQ151" s="468"/>
      <c r="CR151" s="468"/>
      <c r="CS151" s="468"/>
      <c r="CT151" s="468"/>
      <c r="CU151" s="468"/>
      <c r="CV151" s="468"/>
      <c r="CW151" s="468"/>
      <c r="CX151" s="468"/>
      <c r="CY151" s="468"/>
      <c r="CZ151" s="468"/>
      <c r="DA151" s="468"/>
      <c r="DB151" s="468"/>
      <c r="DC151" s="468"/>
      <c r="DD151" s="468"/>
      <c r="DE151" s="468"/>
      <c r="DF151" s="468"/>
      <c r="DG151" s="468"/>
      <c r="DH151" s="468"/>
      <c r="DI151" s="468"/>
      <c r="DJ151" s="468"/>
      <c r="DK151" s="468"/>
      <c r="DL151" s="468"/>
      <c r="DM151" s="468"/>
      <c r="DN151" s="468"/>
      <c r="DO151" s="468"/>
      <c r="DP151" s="468"/>
      <c r="DQ151" s="468"/>
      <c r="DR151" s="468"/>
      <c r="DS151" s="468"/>
      <c r="DT151" s="468"/>
      <c r="DU151" s="468"/>
      <c r="DV151" s="468"/>
      <c r="DW151" s="468"/>
      <c r="DX151" s="468"/>
      <c r="DY151" s="468"/>
      <c r="DZ151" s="468"/>
      <c r="EA151" s="468"/>
      <c r="EB151" s="468"/>
      <c r="EC151" s="468"/>
      <c r="ED151" s="468"/>
      <c r="EE151" s="468"/>
      <c r="EF151" s="468"/>
      <c r="EG151" s="468"/>
      <c r="EH151" s="468"/>
      <c r="EI151" s="468"/>
      <c r="EJ151" s="468"/>
      <c r="EK151" s="468"/>
      <c r="EL151" s="468"/>
      <c r="EM151" s="468"/>
      <c r="EN151" s="468"/>
      <c r="EO151" s="468"/>
      <c r="EP151" s="468"/>
      <c r="EQ151" s="468"/>
      <c r="ER151" s="468"/>
      <c r="ES151" s="468"/>
      <c r="ET151" s="468"/>
      <c r="EU151" s="468"/>
      <c r="EV151" s="468"/>
      <c r="EW151" s="468"/>
      <c r="EX151" s="468"/>
      <c r="EY151" s="468"/>
      <c r="EZ151" s="468"/>
      <c r="FA151" s="468"/>
      <c r="FB151" s="468"/>
      <c r="FC151" s="468"/>
      <c r="FD151" s="468"/>
      <c r="FE151" s="468"/>
      <c r="FF151" s="468"/>
      <c r="FG151" s="468"/>
      <c r="FH151" s="468"/>
      <c r="FI151" s="468"/>
      <c r="FJ151" s="468"/>
      <c r="FK151" s="468"/>
      <c r="FL151" s="468"/>
      <c r="FM151" s="468"/>
      <c r="FN151" s="468"/>
      <c r="FO151" s="468"/>
      <c r="FP151" s="468"/>
      <c r="FQ151" s="468"/>
      <c r="FR151" s="468"/>
      <c r="FS151" s="468"/>
      <c r="FT151" s="468"/>
      <c r="FU151" s="468"/>
      <c r="FV151" s="468"/>
      <c r="FW151" s="468"/>
      <c r="FX151" s="468"/>
      <c r="FY151" s="468"/>
      <c r="FZ151" s="468"/>
      <c r="GA151" s="468"/>
      <c r="GB151" s="468"/>
      <c r="GC151" s="468"/>
      <c r="GD151" s="468"/>
      <c r="GE151" s="468"/>
      <c r="GF151" s="468"/>
      <c r="GG151" s="468"/>
      <c r="GH151" s="468"/>
      <c r="GI151" s="468"/>
      <c r="GJ151" s="468"/>
      <c r="GK151" s="468"/>
      <c r="GL151" s="468"/>
      <c r="GM151" s="468"/>
      <c r="GN151" s="468"/>
      <c r="GO151" s="468"/>
      <c r="GP151" s="468"/>
      <c r="GQ151" s="468"/>
      <c r="GR151" s="468"/>
      <c r="GS151" s="468"/>
      <c r="GT151" s="468"/>
      <c r="GU151" s="468"/>
      <c r="GV151" s="468"/>
      <c r="GW151" s="468"/>
      <c r="GX151" s="468"/>
      <c r="GY151" s="468"/>
      <c r="GZ151" s="468"/>
      <c r="HA151" s="468"/>
      <c r="HB151" s="468"/>
      <c r="HC151" s="468"/>
      <c r="HD151" s="468"/>
      <c r="HE151" s="468"/>
      <c r="HF151" s="468"/>
      <c r="HG151" s="468"/>
      <c r="HH151" s="468"/>
      <c r="HI151" s="468"/>
      <c r="HJ151" s="468"/>
      <c r="HK151" s="468"/>
      <c r="HL151" s="468"/>
      <c r="HM151" s="468"/>
      <c r="HN151" s="468"/>
      <c r="HO151" s="468"/>
      <c r="HP151" s="468"/>
      <c r="HQ151" s="468"/>
      <c r="HR151" s="468"/>
      <c r="HS151" s="468"/>
      <c r="HT151" s="468"/>
      <c r="HU151" s="468"/>
      <c r="HV151" s="468"/>
      <c r="HW151" s="468"/>
      <c r="HX151" s="468"/>
      <c r="HY151" s="468"/>
      <c r="HZ151" s="468"/>
      <c r="IA151" s="468"/>
      <c r="IB151" s="468"/>
      <c r="IC151" s="468"/>
      <c r="ID151" s="468"/>
      <c r="IE151" s="468"/>
      <c r="IF151" s="468"/>
      <c r="IG151" s="468"/>
      <c r="IH151" s="468"/>
      <c r="II151" s="468"/>
      <c r="IJ151" s="468"/>
      <c r="IK151" s="468"/>
      <c r="IL151" s="468"/>
      <c r="IM151" s="468"/>
      <c r="IN151" s="468"/>
      <c r="IO151" s="468"/>
      <c r="IP151" s="468"/>
      <c r="IQ151" s="468"/>
      <c r="IR151" s="468"/>
      <c r="IS151" s="468"/>
      <c r="IT151" s="468"/>
      <c r="IU151" s="468"/>
      <c r="IV151" s="468"/>
    </row>
    <row r="152" spans="1:256">
      <c r="A152" s="385"/>
      <c r="B152" s="385"/>
      <c r="C152" s="385"/>
      <c r="M152" s="385"/>
      <c r="N152" s="735"/>
      <c r="O152" s="735"/>
      <c r="P152" s="468"/>
      <c r="Q152" s="468"/>
      <c r="R152" s="468"/>
      <c r="S152" s="468"/>
      <c r="T152" s="468"/>
      <c r="U152" s="468"/>
      <c r="V152" s="468"/>
      <c r="W152" s="468"/>
      <c r="X152" s="468"/>
      <c r="Y152" s="468"/>
      <c r="Z152" s="468"/>
      <c r="AA152" s="468"/>
      <c r="AB152" s="468"/>
      <c r="AC152" s="468"/>
      <c r="AD152" s="468"/>
      <c r="AE152" s="468"/>
      <c r="AF152" s="468"/>
      <c r="AG152" s="468"/>
      <c r="AH152" s="468"/>
      <c r="AI152" s="468"/>
      <c r="AJ152" s="468"/>
      <c r="AK152" s="468"/>
      <c r="AL152" s="468"/>
      <c r="AM152" s="468"/>
      <c r="AN152" s="468"/>
      <c r="AO152" s="468"/>
      <c r="AP152" s="468"/>
      <c r="AQ152" s="468"/>
      <c r="AR152" s="468"/>
      <c r="AS152" s="468"/>
      <c r="AT152" s="468"/>
      <c r="AU152" s="468"/>
      <c r="AV152" s="468"/>
      <c r="AW152" s="468"/>
      <c r="AX152" s="468"/>
      <c r="AY152" s="468"/>
      <c r="AZ152" s="468"/>
      <c r="BA152" s="468"/>
      <c r="BB152" s="468"/>
      <c r="BC152" s="468"/>
      <c r="BD152" s="468"/>
      <c r="BE152" s="468"/>
      <c r="BF152" s="468"/>
      <c r="BG152" s="468"/>
      <c r="BH152" s="468"/>
      <c r="BI152" s="468"/>
      <c r="BJ152" s="468"/>
      <c r="BK152" s="468"/>
      <c r="BL152" s="468"/>
      <c r="BM152" s="468"/>
      <c r="BN152" s="468"/>
      <c r="BO152" s="468"/>
      <c r="BP152" s="468"/>
      <c r="BQ152" s="468"/>
      <c r="BR152" s="468"/>
      <c r="BS152" s="468"/>
      <c r="BT152" s="468"/>
      <c r="BU152" s="468"/>
      <c r="BV152" s="468"/>
      <c r="BW152" s="468"/>
      <c r="BX152" s="468"/>
      <c r="BY152" s="468"/>
      <c r="BZ152" s="468"/>
      <c r="CA152" s="468"/>
      <c r="CB152" s="468"/>
      <c r="CC152" s="468"/>
      <c r="CD152" s="468"/>
      <c r="CE152" s="468"/>
      <c r="CF152" s="468"/>
      <c r="CG152" s="468"/>
      <c r="CH152" s="468"/>
      <c r="CI152" s="468"/>
      <c r="CJ152" s="468"/>
      <c r="CK152" s="468"/>
      <c r="CL152" s="468"/>
      <c r="CM152" s="468"/>
      <c r="CN152" s="468"/>
      <c r="CO152" s="468"/>
      <c r="CP152" s="468"/>
      <c r="CQ152" s="468"/>
      <c r="CR152" s="468"/>
      <c r="CS152" s="468"/>
      <c r="CT152" s="468"/>
      <c r="CU152" s="468"/>
      <c r="CV152" s="468"/>
      <c r="CW152" s="468"/>
      <c r="CX152" s="468"/>
      <c r="CY152" s="468"/>
      <c r="CZ152" s="468"/>
      <c r="DA152" s="468"/>
      <c r="DB152" s="468"/>
      <c r="DC152" s="468"/>
      <c r="DD152" s="468"/>
      <c r="DE152" s="468"/>
      <c r="DF152" s="468"/>
      <c r="DG152" s="468"/>
      <c r="DH152" s="468"/>
      <c r="DI152" s="468"/>
      <c r="DJ152" s="468"/>
      <c r="DK152" s="468"/>
      <c r="DL152" s="468"/>
      <c r="DM152" s="468"/>
      <c r="DN152" s="468"/>
      <c r="DO152" s="468"/>
      <c r="DP152" s="468"/>
      <c r="DQ152" s="468"/>
      <c r="DR152" s="468"/>
      <c r="DS152" s="468"/>
      <c r="DT152" s="468"/>
      <c r="DU152" s="468"/>
      <c r="DV152" s="468"/>
      <c r="DW152" s="468"/>
      <c r="DX152" s="468"/>
      <c r="DY152" s="468"/>
      <c r="DZ152" s="468"/>
      <c r="EA152" s="468"/>
      <c r="EB152" s="468"/>
      <c r="EC152" s="468"/>
      <c r="ED152" s="468"/>
      <c r="EE152" s="468"/>
      <c r="EF152" s="468"/>
      <c r="EG152" s="468"/>
      <c r="EH152" s="468"/>
      <c r="EI152" s="468"/>
      <c r="EJ152" s="468"/>
      <c r="EK152" s="468"/>
      <c r="EL152" s="468"/>
      <c r="EM152" s="468"/>
      <c r="EN152" s="468"/>
      <c r="EO152" s="468"/>
      <c r="EP152" s="468"/>
      <c r="EQ152" s="468"/>
      <c r="ER152" s="468"/>
      <c r="ES152" s="468"/>
      <c r="ET152" s="468"/>
      <c r="EU152" s="468"/>
      <c r="EV152" s="468"/>
      <c r="EW152" s="468"/>
      <c r="EX152" s="468"/>
      <c r="EY152" s="468"/>
      <c r="EZ152" s="468"/>
      <c r="FA152" s="468"/>
      <c r="FB152" s="468"/>
      <c r="FC152" s="468"/>
      <c r="FD152" s="468"/>
      <c r="FE152" s="468"/>
      <c r="FF152" s="468"/>
      <c r="FG152" s="468"/>
      <c r="FH152" s="468"/>
      <c r="FI152" s="468"/>
      <c r="FJ152" s="468"/>
      <c r="FK152" s="468"/>
      <c r="FL152" s="468"/>
      <c r="FM152" s="468"/>
      <c r="FN152" s="468"/>
      <c r="FO152" s="468"/>
      <c r="FP152" s="468"/>
      <c r="FQ152" s="468"/>
      <c r="FR152" s="468"/>
      <c r="FS152" s="468"/>
      <c r="FT152" s="468"/>
      <c r="FU152" s="468"/>
      <c r="FV152" s="468"/>
      <c r="FW152" s="468"/>
      <c r="FX152" s="468"/>
      <c r="FY152" s="468"/>
      <c r="FZ152" s="468"/>
      <c r="GA152" s="468"/>
      <c r="GB152" s="468"/>
      <c r="GC152" s="468"/>
      <c r="GD152" s="468"/>
      <c r="GE152" s="468"/>
      <c r="GF152" s="468"/>
      <c r="GG152" s="468"/>
      <c r="GH152" s="468"/>
      <c r="GI152" s="468"/>
      <c r="GJ152" s="468"/>
      <c r="GK152" s="468"/>
      <c r="GL152" s="468"/>
      <c r="GM152" s="468"/>
      <c r="GN152" s="468"/>
      <c r="GO152" s="468"/>
      <c r="GP152" s="468"/>
      <c r="GQ152" s="468"/>
      <c r="GR152" s="468"/>
      <c r="GS152" s="468"/>
      <c r="GT152" s="468"/>
      <c r="GU152" s="468"/>
      <c r="GV152" s="468"/>
      <c r="GW152" s="468"/>
      <c r="GX152" s="468"/>
      <c r="GY152" s="468"/>
      <c r="GZ152" s="468"/>
      <c r="HA152" s="468"/>
      <c r="HB152" s="468"/>
      <c r="HC152" s="468"/>
      <c r="HD152" s="468"/>
      <c r="HE152" s="468"/>
      <c r="HF152" s="468"/>
      <c r="HG152" s="468"/>
      <c r="HH152" s="468"/>
      <c r="HI152" s="468"/>
      <c r="HJ152" s="468"/>
      <c r="HK152" s="468"/>
      <c r="HL152" s="468"/>
      <c r="HM152" s="468"/>
      <c r="HN152" s="468"/>
      <c r="HO152" s="468"/>
      <c r="HP152" s="468"/>
      <c r="HQ152" s="468"/>
      <c r="HR152" s="468"/>
      <c r="HS152" s="468"/>
      <c r="HT152" s="468"/>
      <c r="HU152" s="468"/>
      <c r="HV152" s="468"/>
      <c r="HW152" s="468"/>
      <c r="HX152" s="468"/>
      <c r="HY152" s="468"/>
      <c r="HZ152" s="468"/>
      <c r="IA152" s="468"/>
      <c r="IB152" s="468"/>
      <c r="IC152" s="468"/>
      <c r="ID152" s="468"/>
      <c r="IE152" s="468"/>
      <c r="IF152" s="468"/>
      <c r="IG152" s="468"/>
      <c r="IH152" s="468"/>
      <c r="II152" s="468"/>
      <c r="IJ152" s="468"/>
      <c r="IK152" s="468"/>
      <c r="IL152" s="468"/>
      <c r="IM152" s="468"/>
      <c r="IN152" s="468"/>
      <c r="IO152" s="468"/>
      <c r="IP152" s="468"/>
      <c r="IQ152" s="468"/>
      <c r="IR152" s="468"/>
      <c r="IS152" s="468"/>
      <c r="IT152" s="468"/>
      <c r="IU152" s="468"/>
      <c r="IV152" s="468"/>
    </row>
    <row r="153" spans="1:256">
      <c r="A153" s="385"/>
      <c r="B153" s="385"/>
      <c r="C153" s="385"/>
      <c r="M153" s="385"/>
      <c r="N153" s="735"/>
      <c r="O153" s="735"/>
      <c r="P153" s="468"/>
      <c r="Q153" s="468"/>
      <c r="R153" s="468"/>
      <c r="S153" s="468"/>
      <c r="T153" s="468"/>
      <c r="U153" s="468"/>
      <c r="V153" s="468"/>
      <c r="W153" s="468"/>
      <c r="X153" s="468"/>
      <c r="Y153" s="468"/>
      <c r="Z153" s="468"/>
      <c r="AA153" s="468"/>
      <c r="AB153" s="468"/>
      <c r="AC153" s="468"/>
      <c r="AD153" s="468"/>
      <c r="AE153" s="468"/>
      <c r="AF153" s="468"/>
      <c r="AG153" s="468"/>
      <c r="AH153" s="468"/>
      <c r="AI153" s="468"/>
      <c r="AJ153" s="468"/>
      <c r="AK153" s="468"/>
      <c r="AL153" s="468"/>
      <c r="AM153" s="468"/>
      <c r="AN153" s="468"/>
      <c r="AO153" s="468"/>
      <c r="AP153" s="468"/>
      <c r="AQ153" s="468"/>
      <c r="AR153" s="468"/>
      <c r="AS153" s="468"/>
      <c r="AT153" s="468"/>
      <c r="AU153" s="468"/>
      <c r="AV153" s="468"/>
      <c r="AW153" s="468"/>
      <c r="AX153" s="468"/>
      <c r="AY153" s="468"/>
      <c r="AZ153" s="468"/>
      <c r="BA153" s="468"/>
      <c r="BB153" s="468"/>
      <c r="BC153" s="468"/>
      <c r="BD153" s="468"/>
      <c r="BE153" s="468"/>
      <c r="BF153" s="468"/>
      <c r="BG153" s="468"/>
      <c r="BH153" s="468"/>
      <c r="BI153" s="468"/>
      <c r="BJ153" s="468"/>
      <c r="BK153" s="468"/>
      <c r="BL153" s="468"/>
      <c r="BM153" s="468"/>
      <c r="BN153" s="468"/>
      <c r="BO153" s="468"/>
      <c r="BP153" s="468"/>
      <c r="BQ153" s="468"/>
      <c r="BR153" s="468"/>
      <c r="BS153" s="468"/>
      <c r="BT153" s="468"/>
      <c r="BU153" s="468"/>
      <c r="BV153" s="468"/>
      <c r="BW153" s="468"/>
      <c r="BX153" s="468"/>
      <c r="BY153" s="468"/>
      <c r="BZ153" s="468"/>
      <c r="CA153" s="468"/>
      <c r="CB153" s="468"/>
      <c r="CC153" s="468"/>
      <c r="CD153" s="468"/>
      <c r="CE153" s="468"/>
      <c r="CF153" s="468"/>
      <c r="CG153" s="468"/>
      <c r="CH153" s="468"/>
      <c r="CI153" s="468"/>
      <c r="CJ153" s="468"/>
      <c r="CK153" s="468"/>
      <c r="CL153" s="468"/>
      <c r="CM153" s="468"/>
      <c r="CN153" s="468"/>
      <c r="CO153" s="468"/>
      <c r="CP153" s="468"/>
      <c r="CQ153" s="468"/>
      <c r="CR153" s="468"/>
      <c r="CS153" s="468"/>
      <c r="CT153" s="468"/>
      <c r="CU153" s="468"/>
      <c r="CV153" s="468"/>
      <c r="CW153" s="468"/>
      <c r="CX153" s="468"/>
      <c r="CY153" s="468"/>
      <c r="CZ153" s="468"/>
      <c r="DA153" s="468"/>
      <c r="DB153" s="468"/>
      <c r="DC153" s="468"/>
      <c r="DD153" s="468"/>
      <c r="DE153" s="468"/>
      <c r="DF153" s="468"/>
      <c r="DG153" s="468"/>
      <c r="DH153" s="468"/>
      <c r="DI153" s="468"/>
      <c r="DJ153" s="468"/>
      <c r="DK153" s="468"/>
      <c r="DL153" s="468"/>
      <c r="DM153" s="468"/>
      <c r="DN153" s="468"/>
      <c r="DO153" s="468"/>
      <c r="DP153" s="468"/>
      <c r="DQ153" s="468"/>
      <c r="DR153" s="468"/>
      <c r="DS153" s="468"/>
      <c r="DT153" s="468"/>
      <c r="DU153" s="468"/>
      <c r="DV153" s="468"/>
      <c r="DW153" s="468"/>
      <c r="DX153" s="468"/>
      <c r="DY153" s="468"/>
      <c r="DZ153" s="468"/>
      <c r="EA153" s="468"/>
      <c r="EB153" s="468"/>
      <c r="EC153" s="468"/>
      <c r="ED153" s="468"/>
      <c r="EE153" s="468"/>
      <c r="EF153" s="468"/>
      <c r="EG153" s="468"/>
      <c r="EH153" s="468"/>
      <c r="EI153" s="468"/>
      <c r="EJ153" s="468"/>
      <c r="EK153" s="468"/>
      <c r="EL153" s="468"/>
      <c r="EM153" s="468"/>
      <c r="EN153" s="468"/>
      <c r="EO153" s="468"/>
      <c r="EP153" s="468"/>
      <c r="EQ153" s="468"/>
      <c r="ER153" s="468"/>
      <c r="ES153" s="468"/>
      <c r="ET153" s="468"/>
      <c r="EU153" s="468"/>
      <c r="EV153" s="468"/>
      <c r="EW153" s="468"/>
      <c r="EX153" s="468"/>
      <c r="EY153" s="468"/>
      <c r="EZ153" s="468"/>
      <c r="FA153" s="468"/>
      <c r="FB153" s="468"/>
      <c r="FC153" s="468"/>
      <c r="FD153" s="468"/>
      <c r="FE153" s="468"/>
      <c r="FF153" s="468"/>
      <c r="FG153" s="468"/>
      <c r="FH153" s="468"/>
      <c r="FI153" s="468"/>
      <c r="FJ153" s="468"/>
      <c r="FK153" s="468"/>
      <c r="FL153" s="468"/>
      <c r="FM153" s="468"/>
      <c r="FN153" s="468"/>
      <c r="FO153" s="468"/>
      <c r="FP153" s="468"/>
      <c r="FQ153" s="468"/>
      <c r="FR153" s="468"/>
      <c r="FS153" s="468"/>
      <c r="FT153" s="468"/>
      <c r="FU153" s="468"/>
      <c r="FV153" s="468"/>
      <c r="FW153" s="468"/>
      <c r="FX153" s="468"/>
      <c r="FY153" s="468"/>
      <c r="FZ153" s="468"/>
      <c r="GA153" s="468"/>
      <c r="GB153" s="468"/>
      <c r="GC153" s="468"/>
      <c r="GD153" s="468"/>
      <c r="GE153" s="468"/>
      <c r="GF153" s="468"/>
      <c r="GG153" s="468"/>
      <c r="GH153" s="468"/>
      <c r="GI153" s="468"/>
      <c r="GJ153" s="468"/>
      <c r="GK153" s="468"/>
      <c r="GL153" s="468"/>
      <c r="GM153" s="468"/>
      <c r="GN153" s="468"/>
      <c r="GO153" s="468"/>
      <c r="GP153" s="468"/>
      <c r="GQ153" s="468"/>
      <c r="GR153" s="468"/>
      <c r="GS153" s="468"/>
      <c r="GT153" s="468"/>
      <c r="GU153" s="468"/>
      <c r="GV153" s="468"/>
      <c r="GW153" s="468"/>
      <c r="GX153" s="468"/>
      <c r="GY153" s="468"/>
      <c r="GZ153" s="468"/>
      <c r="HA153" s="468"/>
      <c r="HB153" s="468"/>
      <c r="HC153" s="468"/>
      <c r="HD153" s="468"/>
      <c r="HE153" s="468"/>
      <c r="HF153" s="468"/>
      <c r="HG153" s="468"/>
      <c r="HH153" s="468"/>
      <c r="HI153" s="468"/>
      <c r="HJ153" s="468"/>
      <c r="HK153" s="468"/>
      <c r="HL153" s="468"/>
      <c r="HM153" s="468"/>
      <c r="HN153" s="468"/>
      <c r="HO153" s="468"/>
      <c r="HP153" s="468"/>
      <c r="HQ153" s="468"/>
      <c r="HR153" s="468"/>
      <c r="HS153" s="468"/>
      <c r="HT153" s="468"/>
      <c r="HU153" s="468"/>
      <c r="HV153" s="468"/>
      <c r="HW153" s="468"/>
      <c r="HX153" s="468"/>
      <c r="HY153" s="468"/>
      <c r="HZ153" s="468"/>
      <c r="IA153" s="468"/>
      <c r="IB153" s="468"/>
      <c r="IC153" s="468"/>
      <c r="ID153" s="468"/>
      <c r="IE153" s="468"/>
      <c r="IF153" s="468"/>
      <c r="IG153" s="468"/>
      <c r="IH153" s="468"/>
      <c r="II153" s="468"/>
      <c r="IJ153" s="468"/>
      <c r="IK153" s="468"/>
      <c r="IL153" s="468"/>
      <c r="IM153" s="468"/>
      <c r="IN153" s="468"/>
      <c r="IO153" s="468"/>
      <c r="IP153" s="468"/>
      <c r="IQ153" s="468"/>
      <c r="IR153" s="468"/>
      <c r="IS153" s="468"/>
      <c r="IT153" s="468"/>
      <c r="IU153" s="468"/>
      <c r="IV153" s="468"/>
    </row>
    <row r="154" spans="1:256">
      <c r="A154" s="385"/>
      <c r="B154" s="385"/>
      <c r="C154" s="385"/>
      <c r="M154" s="385"/>
      <c r="N154" s="735"/>
      <c r="O154" s="735"/>
      <c r="P154" s="468"/>
      <c r="Q154" s="468"/>
      <c r="R154" s="468"/>
      <c r="S154" s="468"/>
      <c r="T154" s="468"/>
      <c r="U154" s="468"/>
      <c r="V154" s="468"/>
      <c r="W154" s="468"/>
      <c r="X154" s="468"/>
      <c r="Y154" s="468"/>
      <c r="Z154" s="468"/>
      <c r="AA154" s="468"/>
      <c r="AB154" s="468"/>
      <c r="AC154" s="468"/>
      <c r="AD154" s="468"/>
      <c r="AE154" s="468"/>
      <c r="AF154" s="468"/>
      <c r="AG154" s="468"/>
      <c r="AH154" s="468"/>
      <c r="AI154" s="468"/>
      <c r="AJ154" s="468"/>
      <c r="AK154" s="468"/>
      <c r="AL154" s="468"/>
      <c r="AM154" s="468"/>
      <c r="AN154" s="468"/>
      <c r="AO154" s="468"/>
      <c r="AP154" s="468"/>
      <c r="AQ154" s="468"/>
      <c r="AR154" s="468"/>
      <c r="AS154" s="468"/>
      <c r="AT154" s="468"/>
      <c r="AU154" s="468"/>
      <c r="AV154" s="468"/>
      <c r="AW154" s="468"/>
      <c r="AX154" s="468"/>
      <c r="AY154" s="468"/>
      <c r="AZ154" s="468"/>
      <c r="BA154" s="468"/>
      <c r="BB154" s="468"/>
      <c r="BC154" s="468"/>
      <c r="BD154" s="468"/>
      <c r="BE154" s="468"/>
      <c r="BF154" s="468"/>
      <c r="BG154" s="468"/>
      <c r="BH154" s="468"/>
      <c r="BI154" s="468"/>
      <c r="BJ154" s="468"/>
      <c r="BK154" s="468"/>
      <c r="BL154" s="468"/>
      <c r="BM154" s="468"/>
      <c r="BN154" s="468"/>
      <c r="BO154" s="468"/>
      <c r="BP154" s="468"/>
      <c r="BQ154" s="468"/>
      <c r="BR154" s="468"/>
      <c r="BS154" s="468"/>
      <c r="BT154" s="468"/>
      <c r="BU154" s="468"/>
      <c r="BV154" s="468"/>
      <c r="BW154" s="468"/>
      <c r="BX154" s="468"/>
      <c r="BY154" s="468"/>
      <c r="BZ154" s="468"/>
      <c r="CA154" s="468"/>
      <c r="CB154" s="468"/>
      <c r="CC154" s="468"/>
      <c r="CD154" s="468"/>
      <c r="CE154" s="468"/>
      <c r="CF154" s="468"/>
      <c r="CG154" s="468"/>
      <c r="CH154" s="468"/>
      <c r="CI154" s="468"/>
      <c r="CJ154" s="468"/>
      <c r="CK154" s="468"/>
      <c r="CL154" s="468"/>
      <c r="CM154" s="468"/>
      <c r="CN154" s="468"/>
      <c r="CO154" s="468"/>
      <c r="CP154" s="468"/>
      <c r="CQ154" s="468"/>
      <c r="CR154" s="468"/>
      <c r="CS154" s="468"/>
      <c r="CT154" s="468"/>
      <c r="CU154" s="468"/>
      <c r="CV154" s="468"/>
      <c r="CW154" s="468"/>
      <c r="CX154" s="468"/>
      <c r="CY154" s="468"/>
      <c r="CZ154" s="468"/>
      <c r="DA154" s="468"/>
      <c r="DB154" s="468"/>
      <c r="DC154" s="468"/>
      <c r="DD154" s="468"/>
      <c r="DE154" s="468"/>
      <c r="DF154" s="468"/>
      <c r="DG154" s="468"/>
      <c r="DH154" s="468"/>
      <c r="DI154" s="468"/>
      <c r="DJ154" s="468"/>
      <c r="DK154" s="468"/>
      <c r="DL154" s="468"/>
      <c r="DM154" s="468"/>
      <c r="DN154" s="468"/>
      <c r="DO154" s="468"/>
      <c r="DP154" s="468"/>
      <c r="DQ154" s="468"/>
      <c r="DR154" s="468"/>
      <c r="DS154" s="468"/>
      <c r="DT154" s="468"/>
      <c r="DU154" s="468"/>
      <c r="DV154" s="468"/>
      <c r="DW154" s="468"/>
      <c r="DX154" s="468"/>
      <c r="DY154" s="468"/>
      <c r="DZ154" s="468"/>
      <c r="EA154" s="468"/>
      <c r="EB154" s="468"/>
      <c r="EC154" s="468"/>
      <c r="ED154" s="468"/>
      <c r="EE154" s="468"/>
      <c r="EF154" s="468"/>
      <c r="EG154" s="468"/>
      <c r="EH154" s="468"/>
      <c r="EI154" s="468"/>
      <c r="EJ154" s="468"/>
      <c r="EK154" s="468"/>
      <c r="EL154" s="468"/>
      <c r="EM154" s="468"/>
      <c r="EN154" s="468"/>
      <c r="EO154" s="468"/>
      <c r="EP154" s="468"/>
      <c r="EQ154" s="468"/>
      <c r="ER154" s="468"/>
      <c r="ES154" s="468"/>
      <c r="ET154" s="468"/>
      <c r="EU154" s="468"/>
      <c r="EV154" s="468"/>
      <c r="EW154" s="468"/>
      <c r="EX154" s="468"/>
      <c r="EY154" s="468"/>
      <c r="EZ154" s="468"/>
      <c r="FA154" s="468"/>
      <c r="FB154" s="468"/>
      <c r="FC154" s="468"/>
      <c r="FD154" s="468"/>
      <c r="FE154" s="468"/>
      <c r="FF154" s="468"/>
      <c r="FG154" s="468"/>
      <c r="FH154" s="468"/>
      <c r="FI154" s="468"/>
      <c r="FJ154" s="468"/>
      <c r="FK154" s="468"/>
      <c r="FL154" s="468"/>
      <c r="FM154" s="468"/>
      <c r="FN154" s="468"/>
      <c r="FO154" s="468"/>
      <c r="FP154" s="468"/>
      <c r="FQ154" s="468"/>
      <c r="FR154" s="468"/>
      <c r="FS154" s="468"/>
      <c r="FT154" s="468"/>
      <c r="FU154" s="468"/>
      <c r="FV154" s="468"/>
      <c r="FW154" s="468"/>
      <c r="FX154" s="468"/>
      <c r="FY154" s="468"/>
      <c r="FZ154" s="468"/>
      <c r="GA154" s="468"/>
      <c r="GB154" s="468"/>
      <c r="GC154" s="468"/>
      <c r="GD154" s="468"/>
      <c r="GE154" s="468"/>
      <c r="GF154" s="468"/>
      <c r="GG154" s="468"/>
      <c r="GH154" s="468"/>
      <c r="GI154" s="468"/>
      <c r="GJ154" s="468"/>
      <c r="GK154" s="468"/>
      <c r="GL154" s="468"/>
      <c r="GM154" s="468"/>
      <c r="GN154" s="468"/>
      <c r="GO154" s="468"/>
      <c r="GP154" s="468"/>
      <c r="GQ154" s="468"/>
      <c r="GR154" s="468"/>
      <c r="GS154" s="468"/>
      <c r="GT154" s="468"/>
      <c r="GU154" s="468"/>
      <c r="GV154" s="468"/>
      <c r="GW154" s="468"/>
      <c r="GX154" s="468"/>
      <c r="GY154" s="468"/>
      <c r="GZ154" s="468"/>
      <c r="HA154" s="468"/>
      <c r="HB154" s="468"/>
      <c r="HC154" s="468"/>
      <c r="HD154" s="468"/>
      <c r="HE154" s="468"/>
      <c r="HF154" s="468"/>
      <c r="HG154" s="468"/>
      <c r="HH154" s="468"/>
      <c r="HI154" s="468"/>
      <c r="HJ154" s="468"/>
      <c r="HK154" s="468"/>
      <c r="HL154" s="468"/>
      <c r="HM154" s="468"/>
      <c r="HN154" s="468"/>
      <c r="HO154" s="468"/>
      <c r="HP154" s="468"/>
      <c r="HQ154" s="468"/>
      <c r="HR154" s="468"/>
      <c r="HS154" s="468"/>
      <c r="HT154" s="468"/>
      <c r="HU154" s="468"/>
      <c r="HV154" s="468"/>
      <c r="HW154" s="468"/>
      <c r="HX154" s="468"/>
      <c r="HY154" s="468"/>
      <c r="HZ154" s="468"/>
      <c r="IA154" s="468"/>
      <c r="IB154" s="468"/>
      <c r="IC154" s="468"/>
      <c r="ID154" s="468"/>
      <c r="IE154" s="468"/>
      <c r="IF154" s="468"/>
      <c r="IG154" s="468"/>
      <c r="IH154" s="468"/>
      <c r="II154" s="468"/>
      <c r="IJ154" s="468"/>
      <c r="IK154" s="468"/>
      <c r="IL154" s="468"/>
      <c r="IM154" s="468"/>
      <c r="IN154" s="468"/>
      <c r="IO154" s="468"/>
      <c r="IP154" s="468"/>
      <c r="IQ154" s="468"/>
      <c r="IR154" s="468"/>
      <c r="IS154" s="468"/>
      <c r="IT154" s="468"/>
      <c r="IU154" s="468"/>
      <c r="IV154" s="468"/>
    </row>
    <row r="155" spans="1:256">
      <c r="A155" s="385"/>
      <c r="B155" s="385"/>
      <c r="C155" s="385"/>
      <c r="M155" s="385"/>
      <c r="N155" s="735"/>
      <c r="O155" s="735"/>
      <c r="P155" s="468"/>
      <c r="Q155" s="468"/>
      <c r="R155" s="468"/>
      <c r="S155" s="468"/>
      <c r="T155" s="468"/>
      <c r="U155" s="468"/>
      <c r="V155" s="468"/>
      <c r="W155" s="468"/>
      <c r="X155" s="468"/>
      <c r="Y155" s="468"/>
      <c r="Z155" s="468"/>
      <c r="AA155" s="468"/>
      <c r="AB155" s="468"/>
      <c r="AC155" s="468"/>
      <c r="AD155" s="468"/>
      <c r="AE155" s="468"/>
      <c r="AF155" s="468"/>
      <c r="AG155" s="468"/>
      <c r="AH155" s="468"/>
      <c r="AI155" s="468"/>
      <c r="AJ155" s="468"/>
      <c r="AK155" s="468"/>
      <c r="AL155" s="468"/>
      <c r="AM155" s="468"/>
      <c r="AN155" s="468"/>
      <c r="AO155" s="468"/>
      <c r="AP155" s="468"/>
      <c r="AQ155" s="468"/>
      <c r="AR155" s="468"/>
      <c r="AS155" s="468"/>
      <c r="AT155" s="468"/>
      <c r="AU155" s="468"/>
      <c r="AV155" s="468"/>
      <c r="AW155" s="468"/>
      <c r="AX155" s="468"/>
      <c r="AY155" s="468"/>
      <c r="AZ155" s="468"/>
      <c r="BA155" s="468"/>
      <c r="BB155" s="468"/>
      <c r="BC155" s="468"/>
      <c r="BD155" s="468"/>
      <c r="BE155" s="468"/>
      <c r="BF155" s="468"/>
      <c r="BG155" s="468"/>
      <c r="BH155" s="468"/>
      <c r="BI155" s="468"/>
      <c r="BJ155" s="468"/>
      <c r="BK155" s="468"/>
      <c r="BL155" s="468"/>
      <c r="BM155" s="468"/>
      <c r="BN155" s="468"/>
      <c r="BO155" s="468"/>
      <c r="BP155" s="468"/>
      <c r="BQ155" s="468"/>
      <c r="BR155" s="468"/>
      <c r="BS155" s="468"/>
      <c r="BT155" s="468"/>
      <c r="BU155" s="468"/>
      <c r="BV155" s="468"/>
      <c r="BW155" s="468"/>
      <c r="BX155" s="468"/>
      <c r="BY155" s="468"/>
      <c r="BZ155" s="468"/>
      <c r="CA155" s="468"/>
      <c r="CB155" s="468"/>
      <c r="CC155" s="468"/>
      <c r="CD155" s="468"/>
      <c r="CE155" s="468"/>
      <c r="CF155" s="468"/>
      <c r="CG155" s="468"/>
      <c r="CH155" s="468"/>
      <c r="CI155" s="468"/>
      <c r="CJ155" s="468"/>
      <c r="CK155" s="468"/>
      <c r="CL155" s="468"/>
      <c r="CM155" s="468"/>
      <c r="CN155" s="468"/>
      <c r="CO155" s="468"/>
      <c r="CP155" s="468"/>
      <c r="CQ155" s="468"/>
      <c r="CR155" s="468"/>
      <c r="CS155" s="468"/>
      <c r="CT155" s="468"/>
      <c r="CU155" s="468"/>
      <c r="CV155" s="468"/>
      <c r="CW155" s="468"/>
      <c r="CX155" s="468"/>
      <c r="CY155" s="468"/>
      <c r="CZ155" s="468"/>
      <c r="DA155" s="468"/>
      <c r="DB155" s="468"/>
      <c r="DC155" s="468"/>
      <c r="DD155" s="468"/>
      <c r="DE155" s="468"/>
      <c r="DF155" s="468"/>
      <c r="DG155" s="468"/>
      <c r="DH155" s="468"/>
      <c r="DI155" s="468"/>
      <c r="DJ155" s="468"/>
      <c r="DK155" s="468"/>
      <c r="DL155" s="468"/>
      <c r="DM155" s="468"/>
      <c r="DN155" s="468"/>
      <c r="DO155" s="468"/>
      <c r="DP155" s="468"/>
      <c r="DQ155" s="468"/>
      <c r="DR155" s="468"/>
      <c r="DS155" s="468"/>
      <c r="DT155" s="468"/>
      <c r="DU155" s="468"/>
      <c r="DV155" s="468"/>
      <c r="DW155" s="468"/>
      <c r="DX155" s="468"/>
      <c r="DY155" s="468"/>
      <c r="DZ155" s="468"/>
      <c r="EA155" s="468"/>
      <c r="EB155" s="468"/>
      <c r="EC155" s="468"/>
      <c r="ED155" s="468"/>
      <c r="EE155" s="468"/>
      <c r="EF155" s="468"/>
      <c r="EG155" s="468"/>
      <c r="EH155" s="468"/>
      <c r="EI155" s="468"/>
      <c r="EJ155" s="468"/>
      <c r="EK155" s="468"/>
      <c r="EL155" s="468"/>
      <c r="EM155" s="468"/>
      <c r="EN155" s="468"/>
      <c r="EO155" s="468"/>
      <c r="EP155" s="468"/>
      <c r="EQ155" s="468"/>
      <c r="ER155" s="468"/>
      <c r="ES155" s="468"/>
      <c r="ET155" s="468"/>
      <c r="EU155" s="468"/>
      <c r="EV155" s="468"/>
      <c r="EW155" s="468"/>
      <c r="EX155" s="468"/>
      <c r="EY155" s="468"/>
      <c r="EZ155" s="468"/>
      <c r="FA155" s="468"/>
      <c r="FB155" s="468"/>
      <c r="FC155" s="468"/>
      <c r="FD155" s="468"/>
      <c r="FE155" s="468"/>
      <c r="FF155" s="468"/>
      <c r="FG155" s="468"/>
      <c r="FH155" s="468"/>
      <c r="FI155" s="468"/>
      <c r="FJ155" s="468"/>
      <c r="FK155" s="468"/>
      <c r="FL155" s="468"/>
      <c r="FM155" s="468"/>
      <c r="FN155" s="468"/>
      <c r="FO155" s="468"/>
      <c r="FP155" s="468"/>
      <c r="FQ155" s="468"/>
      <c r="FR155" s="468"/>
      <c r="FS155" s="468"/>
      <c r="FT155" s="468"/>
      <c r="FU155" s="468"/>
      <c r="FV155" s="468"/>
      <c r="FW155" s="468"/>
      <c r="FX155" s="468"/>
      <c r="FY155" s="468"/>
      <c r="FZ155" s="468"/>
      <c r="GA155" s="468"/>
      <c r="GB155" s="468"/>
      <c r="GC155" s="468"/>
      <c r="GD155" s="468"/>
      <c r="GE155" s="468"/>
      <c r="GF155" s="468"/>
      <c r="GG155" s="468"/>
      <c r="GH155" s="468"/>
      <c r="GI155" s="468"/>
      <c r="GJ155" s="468"/>
      <c r="GK155" s="468"/>
      <c r="GL155" s="468"/>
      <c r="GM155" s="468"/>
      <c r="GN155" s="468"/>
      <c r="GO155" s="468"/>
      <c r="GP155" s="468"/>
      <c r="GQ155" s="468"/>
      <c r="GR155" s="468"/>
      <c r="GS155" s="468"/>
      <c r="GT155" s="468"/>
      <c r="GU155" s="468"/>
      <c r="GV155" s="468"/>
      <c r="GW155" s="468"/>
      <c r="GX155" s="468"/>
      <c r="GY155" s="468"/>
      <c r="GZ155" s="468"/>
      <c r="HA155" s="468"/>
      <c r="HB155" s="468"/>
      <c r="HC155" s="468"/>
      <c r="HD155" s="468"/>
      <c r="HE155" s="468"/>
      <c r="HF155" s="468"/>
      <c r="HG155" s="468"/>
      <c r="HH155" s="468"/>
      <c r="HI155" s="468"/>
      <c r="HJ155" s="468"/>
      <c r="HK155" s="468"/>
      <c r="HL155" s="468"/>
      <c r="HM155" s="468"/>
      <c r="HN155" s="468"/>
      <c r="HO155" s="468"/>
      <c r="HP155" s="468"/>
      <c r="HQ155" s="468"/>
      <c r="HR155" s="468"/>
      <c r="HS155" s="468"/>
      <c r="HT155" s="468"/>
      <c r="HU155" s="468"/>
      <c r="HV155" s="468"/>
      <c r="HW155" s="468"/>
      <c r="HX155" s="468"/>
      <c r="HY155" s="468"/>
      <c r="HZ155" s="468"/>
      <c r="IA155" s="468"/>
      <c r="IB155" s="468"/>
      <c r="IC155" s="468"/>
      <c r="ID155" s="468"/>
      <c r="IE155" s="468"/>
      <c r="IF155" s="468"/>
      <c r="IG155" s="468"/>
      <c r="IH155" s="468"/>
      <c r="II155" s="468"/>
      <c r="IJ155" s="468"/>
      <c r="IK155" s="468"/>
      <c r="IL155" s="468"/>
      <c r="IM155" s="468"/>
      <c r="IN155" s="468"/>
      <c r="IO155" s="468"/>
      <c r="IP155" s="468"/>
      <c r="IQ155" s="468"/>
      <c r="IR155" s="468"/>
      <c r="IS155" s="468"/>
      <c r="IT155" s="468"/>
      <c r="IU155" s="468"/>
      <c r="IV155" s="468"/>
    </row>
    <row r="156" spans="1:256">
      <c r="A156" s="385"/>
      <c r="B156" s="385"/>
      <c r="C156" s="385"/>
      <c r="M156" s="385"/>
      <c r="N156" s="735"/>
      <c r="O156" s="735"/>
      <c r="P156" s="468"/>
      <c r="Q156" s="468"/>
      <c r="R156" s="468"/>
      <c r="S156" s="468"/>
      <c r="T156" s="468"/>
      <c r="U156" s="468"/>
      <c r="V156" s="468"/>
      <c r="W156" s="468"/>
      <c r="X156" s="468"/>
      <c r="Y156" s="468"/>
      <c r="Z156" s="468"/>
      <c r="AA156" s="468"/>
      <c r="AB156" s="468"/>
      <c r="AC156" s="468"/>
      <c r="AD156" s="468"/>
      <c r="AE156" s="468"/>
      <c r="AF156" s="468"/>
      <c r="AG156" s="468"/>
      <c r="AH156" s="468"/>
      <c r="AI156" s="468"/>
      <c r="AJ156" s="468"/>
      <c r="AK156" s="468"/>
      <c r="AL156" s="468"/>
      <c r="AM156" s="468"/>
      <c r="AN156" s="468"/>
      <c r="AO156" s="468"/>
      <c r="AP156" s="468"/>
      <c r="AQ156" s="468"/>
      <c r="AR156" s="468"/>
      <c r="AS156" s="468"/>
      <c r="AT156" s="468"/>
      <c r="AU156" s="468"/>
      <c r="AV156" s="468"/>
      <c r="AW156" s="468"/>
      <c r="AX156" s="468"/>
      <c r="AY156" s="468"/>
      <c r="AZ156" s="468"/>
      <c r="BA156" s="468"/>
      <c r="BB156" s="468"/>
      <c r="BC156" s="468"/>
      <c r="BD156" s="468"/>
      <c r="BE156" s="468"/>
      <c r="BF156" s="468"/>
      <c r="BG156" s="468"/>
      <c r="BH156" s="468"/>
      <c r="BI156" s="468"/>
      <c r="BJ156" s="468"/>
      <c r="BK156" s="468"/>
      <c r="BL156" s="468"/>
      <c r="BM156" s="468"/>
      <c r="BN156" s="468"/>
      <c r="BO156" s="468"/>
      <c r="BP156" s="468"/>
      <c r="BQ156" s="468"/>
      <c r="BR156" s="468"/>
      <c r="BS156" s="468"/>
      <c r="BT156" s="468"/>
      <c r="BU156" s="468"/>
      <c r="BV156" s="468"/>
      <c r="BW156" s="468"/>
      <c r="BX156" s="468"/>
      <c r="BY156" s="468"/>
      <c r="BZ156" s="468"/>
      <c r="CA156" s="468"/>
      <c r="CB156" s="468"/>
      <c r="CC156" s="468"/>
      <c r="CD156" s="468"/>
      <c r="CE156" s="468"/>
      <c r="CF156" s="468"/>
      <c r="CG156" s="468"/>
      <c r="CH156" s="468"/>
      <c r="CI156" s="468"/>
      <c r="CJ156" s="468"/>
      <c r="CK156" s="468"/>
      <c r="CL156" s="468"/>
      <c r="CM156" s="468"/>
      <c r="CN156" s="468"/>
      <c r="CO156" s="468"/>
      <c r="CP156" s="468"/>
      <c r="CQ156" s="468"/>
      <c r="CR156" s="468"/>
      <c r="CS156" s="468"/>
      <c r="CT156" s="468"/>
      <c r="CU156" s="468"/>
      <c r="CV156" s="468"/>
      <c r="CW156" s="468"/>
      <c r="CX156" s="468"/>
      <c r="CY156" s="468"/>
      <c r="CZ156" s="468"/>
      <c r="DA156" s="468"/>
      <c r="DB156" s="468"/>
      <c r="DC156" s="468"/>
      <c r="DD156" s="468"/>
      <c r="DE156" s="468"/>
      <c r="DF156" s="468"/>
      <c r="DG156" s="468"/>
      <c r="DH156" s="468"/>
      <c r="DI156" s="468"/>
      <c r="DJ156" s="468"/>
      <c r="DK156" s="468"/>
      <c r="DL156" s="468"/>
      <c r="DM156" s="468"/>
      <c r="DN156" s="468"/>
      <c r="DO156" s="468"/>
      <c r="DP156" s="468"/>
      <c r="DQ156" s="468"/>
      <c r="DR156" s="468"/>
      <c r="DS156" s="468"/>
      <c r="DT156" s="468"/>
      <c r="DU156" s="468"/>
      <c r="DV156" s="468"/>
      <c r="DW156" s="468"/>
      <c r="DX156" s="468"/>
      <c r="DY156" s="468"/>
      <c r="DZ156" s="468"/>
      <c r="EA156" s="468"/>
      <c r="EB156" s="468"/>
      <c r="EC156" s="468"/>
      <c r="ED156" s="468"/>
      <c r="EE156" s="468"/>
      <c r="EF156" s="468"/>
      <c r="EG156" s="468"/>
      <c r="EH156" s="468"/>
      <c r="EI156" s="468"/>
      <c r="EJ156" s="468"/>
      <c r="EK156" s="468"/>
      <c r="EL156" s="468"/>
      <c r="EM156" s="468"/>
      <c r="EN156" s="468"/>
      <c r="EO156" s="468"/>
      <c r="EP156" s="468"/>
      <c r="EQ156" s="468"/>
      <c r="ER156" s="468"/>
      <c r="ES156" s="468"/>
      <c r="ET156" s="468"/>
      <c r="EU156" s="468"/>
      <c r="EV156" s="468"/>
      <c r="EW156" s="468"/>
      <c r="EX156" s="468"/>
      <c r="EY156" s="468"/>
      <c r="EZ156" s="468"/>
      <c r="FA156" s="468"/>
      <c r="FB156" s="468"/>
      <c r="FC156" s="468"/>
      <c r="FD156" s="468"/>
      <c r="FE156" s="468"/>
      <c r="FF156" s="468"/>
      <c r="FG156" s="468"/>
      <c r="FH156" s="468"/>
      <c r="FI156" s="468"/>
      <c r="FJ156" s="468"/>
      <c r="FK156" s="468"/>
      <c r="FL156" s="468"/>
      <c r="FM156" s="468"/>
      <c r="FN156" s="468"/>
      <c r="FO156" s="468"/>
      <c r="FP156" s="468"/>
      <c r="FQ156" s="468"/>
      <c r="FR156" s="468"/>
      <c r="FS156" s="468"/>
      <c r="FT156" s="468"/>
      <c r="FU156" s="468"/>
      <c r="FV156" s="468"/>
      <c r="FW156" s="468"/>
      <c r="FX156" s="468"/>
      <c r="FY156" s="468"/>
      <c r="FZ156" s="468"/>
      <c r="GA156" s="468"/>
      <c r="GB156" s="468"/>
      <c r="GC156" s="468"/>
      <c r="GD156" s="468"/>
      <c r="GE156" s="468"/>
      <c r="GF156" s="468"/>
      <c r="GG156" s="468"/>
      <c r="GH156" s="468"/>
      <c r="GI156" s="468"/>
      <c r="GJ156" s="468"/>
      <c r="GK156" s="468"/>
      <c r="GL156" s="468"/>
      <c r="GM156" s="468"/>
      <c r="GN156" s="468"/>
      <c r="GO156" s="468"/>
      <c r="GP156" s="468"/>
      <c r="GQ156" s="468"/>
      <c r="GR156" s="468"/>
      <c r="GS156" s="468"/>
      <c r="GT156" s="468"/>
      <c r="GU156" s="468"/>
      <c r="GV156" s="468"/>
      <c r="GW156" s="468"/>
      <c r="GX156" s="468"/>
      <c r="GY156" s="468"/>
      <c r="GZ156" s="468"/>
      <c r="HA156" s="468"/>
      <c r="HB156" s="468"/>
      <c r="HC156" s="468"/>
      <c r="HD156" s="468"/>
      <c r="HE156" s="468"/>
      <c r="HF156" s="468"/>
      <c r="HG156" s="468"/>
      <c r="HH156" s="468"/>
      <c r="HI156" s="468"/>
      <c r="HJ156" s="468"/>
      <c r="HK156" s="468"/>
      <c r="HL156" s="468"/>
      <c r="HM156" s="468"/>
      <c r="HN156" s="468"/>
      <c r="HO156" s="468"/>
      <c r="HP156" s="468"/>
      <c r="HQ156" s="468"/>
      <c r="HR156" s="468"/>
      <c r="HS156" s="468"/>
      <c r="HT156" s="468"/>
      <c r="HU156" s="468"/>
      <c r="HV156" s="468"/>
      <c r="HW156" s="468"/>
      <c r="HX156" s="468"/>
      <c r="HY156" s="468"/>
      <c r="HZ156" s="468"/>
      <c r="IA156" s="468"/>
      <c r="IB156" s="468"/>
      <c r="IC156" s="468"/>
      <c r="ID156" s="468"/>
      <c r="IE156" s="468"/>
      <c r="IF156" s="468"/>
      <c r="IG156" s="468"/>
      <c r="IH156" s="468"/>
      <c r="II156" s="468"/>
      <c r="IJ156" s="468"/>
      <c r="IK156" s="468"/>
      <c r="IL156" s="468"/>
      <c r="IM156" s="468"/>
      <c r="IN156" s="468"/>
      <c r="IO156" s="468"/>
      <c r="IP156" s="468"/>
      <c r="IQ156" s="468"/>
      <c r="IR156" s="468"/>
      <c r="IS156" s="468"/>
      <c r="IT156" s="468"/>
      <c r="IU156" s="468"/>
      <c r="IV156" s="468"/>
    </row>
    <row r="157" spans="1:256">
      <c r="A157" s="385"/>
      <c r="B157" s="385"/>
      <c r="C157" s="385"/>
      <c r="M157" s="385"/>
      <c r="N157" s="735"/>
      <c r="O157" s="735"/>
      <c r="P157" s="468"/>
      <c r="Q157" s="468"/>
      <c r="R157" s="468"/>
      <c r="S157" s="468"/>
      <c r="T157" s="468"/>
      <c r="U157" s="468"/>
      <c r="V157" s="468"/>
      <c r="W157" s="468"/>
      <c r="X157" s="468"/>
      <c r="Y157" s="468"/>
      <c r="Z157" s="468"/>
      <c r="AA157" s="468"/>
      <c r="AB157" s="468"/>
      <c r="AC157" s="468"/>
      <c r="AD157" s="468"/>
      <c r="AE157" s="468"/>
      <c r="AF157" s="468"/>
      <c r="AG157" s="468"/>
      <c r="AH157" s="468"/>
      <c r="AI157" s="468"/>
      <c r="AJ157" s="468"/>
      <c r="AK157" s="468"/>
      <c r="AL157" s="468"/>
      <c r="AM157" s="468"/>
      <c r="AN157" s="468"/>
      <c r="AO157" s="468"/>
      <c r="AP157" s="468"/>
      <c r="AQ157" s="468"/>
      <c r="AR157" s="468"/>
      <c r="AS157" s="468"/>
      <c r="AT157" s="468"/>
      <c r="AU157" s="468"/>
      <c r="AV157" s="468"/>
      <c r="AW157" s="468"/>
      <c r="AX157" s="468"/>
      <c r="AY157" s="468"/>
      <c r="AZ157" s="468"/>
      <c r="BA157" s="468"/>
      <c r="BB157" s="468"/>
      <c r="BC157" s="468"/>
      <c r="BD157" s="468"/>
      <c r="BE157" s="468"/>
      <c r="BF157" s="468"/>
      <c r="BG157" s="468"/>
      <c r="BH157" s="468"/>
      <c r="BI157" s="468"/>
      <c r="BJ157" s="468"/>
      <c r="BK157" s="468"/>
      <c r="BL157" s="468"/>
      <c r="BM157" s="468"/>
      <c r="BN157" s="468"/>
      <c r="BO157" s="468"/>
      <c r="BP157" s="468"/>
      <c r="BQ157" s="468"/>
      <c r="BR157" s="468"/>
      <c r="BS157" s="468"/>
      <c r="BT157" s="468"/>
      <c r="BU157" s="468"/>
      <c r="BV157" s="468"/>
      <c r="BW157" s="468"/>
      <c r="BX157" s="468"/>
      <c r="BY157" s="468"/>
      <c r="BZ157" s="468"/>
      <c r="CA157" s="468"/>
      <c r="CB157" s="468"/>
      <c r="CC157" s="468"/>
      <c r="CD157" s="468"/>
      <c r="CE157" s="468"/>
      <c r="CF157" s="468"/>
      <c r="CG157" s="468"/>
      <c r="CH157" s="468"/>
      <c r="CI157" s="468"/>
      <c r="CJ157" s="468"/>
      <c r="CK157" s="468"/>
      <c r="CL157" s="468"/>
      <c r="CM157" s="468"/>
      <c r="CN157" s="468"/>
      <c r="CO157" s="468"/>
      <c r="CP157" s="468"/>
      <c r="CQ157" s="468"/>
      <c r="CR157" s="468"/>
      <c r="CS157" s="468"/>
      <c r="CT157" s="468"/>
      <c r="CU157" s="468"/>
      <c r="CV157" s="468"/>
      <c r="CW157" s="468"/>
      <c r="CX157" s="468"/>
      <c r="CY157" s="468"/>
      <c r="CZ157" s="468"/>
      <c r="DA157" s="468"/>
      <c r="DB157" s="468"/>
      <c r="DC157" s="468"/>
      <c r="DD157" s="468"/>
      <c r="DE157" s="468"/>
      <c r="DF157" s="468"/>
      <c r="DG157" s="468"/>
      <c r="DH157" s="468"/>
      <c r="DI157" s="468"/>
      <c r="DJ157" s="468"/>
      <c r="DK157" s="468"/>
      <c r="DL157" s="468"/>
      <c r="DM157" s="468"/>
      <c r="DN157" s="468"/>
      <c r="DO157" s="468"/>
      <c r="DP157" s="468"/>
      <c r="DQ157" s="468"/>
      <c r="DR157" s="468"/>
      <c r="DS157" s="468"/>
      <c r="DT157" s="468"/>
      <c r="DU157" s="468"/>
      <c r="DV157" s="468"/>
      <c r="DW157" s="468"/>
      <c r="DX157" s="468"/>
      <c r="DY157" s="468"/>
      <c r="DZ157" s="468"/>
      <c r="EA157" s="468"/>
      <c r="EB157" s="468"/>
      <c r="EC157" s="468"/>
      <c r="ED157" s="468"/>
      <c r="EE157" s="468"/>
      <c r="EF157" s="468"/>
      <c r="EG157" s="468"/>
      <c r="EH157" s="468"/>
      <c r="EI157" s="468"/>
      <c r="EJ157" s="468"/>
      <c r="EK157" s="468"/>
      <c r="EL157" s="468"/>
      <c r="EM157" s="468"/>
      <c r="EN157" s="468"/>
      <c r="EO157" s="468"/>
      <c r="EP157" s="468"/>
      <c r="EQ157" s="468"/>
      <c r="ER157" s="468"/>
      <c r="ES157" s="468"/>
      <c r="ET157" s="468"/>
      <c r="EU157" s="468"/>
      <c r="EV157" s="468"/>
      <c r="EW157" s="468"/>
      <c r="EX157" s="468"/>
      <c r="EY157" s="468"/>
      <c r="EZ157" s="468"/>
      <c r="FA157" s="468"/>
      <c r="FB157" s="468"/>
      <c r="FC157" s="468"/>
      <c r="FD157" s="468"/>
      <c r="FE157" s="468"/>
      <c r="FF157" s="468"/>
      <c r="FG157" s="468"/>
      <c r="FH157" s="468"/>
      <c r="FI157" s="468"/>
      <c r="FJ157" s="468"/>
      <c r="FK157" s="468"/>
      <c r="FL157" s="468"/>
      <c r="FM157" s="468"/>
      <c r="FN157" s="468"/>
      <c r="FO157" s="468"/>
      <c r="FP157" s="468"/>
      <c r="FQ157" s="468"/>
      <c r="FR157" s="468"/>
      <c r="FS157" s="468"/>
      <c r="FT157" s="468"/>
      <c r="FU157" s="468"/>
      <c r="FV157" s="468"/>
      <c r="FW157" s="468"/>
      <c r="FX157" s="468"/>
      <c r="FY157" s="468"/>
      <c r="FZ157" s="468"/>
      <c r="GA157" s="468"/>
      <c r="GB157" s="468"/>
      <c r="GC157" s="468"/>
      <c r="GD157" s="468"/>
      <c r="GE157" s="468"/>
      <c r="GF157" s="468"/>
      <c r="GG157" s="468"/>
      <c r="GH157" s="468"/>
      <c r="GI157" s="468"/>
      <c r="GJ157" s="468"/>
      <c r="GK157" s="468"/>
      <c r="GL157" s="468"/>
      <c r="GM157" s="468"/>
      <c r="GN157" s="468"/>
      <c r="GO157" s="468"/>
      <c r="GP157" s="468"/>
      <c r="GQ157" s="468"/>
      <c r="GR157" s="468"/>
      <c r="GS157" s="468"/>
      <c r="GT157" s="468"/>
      <c r="GU157" s="468"/>
      <c r="GV157" s="468"/>
      <c r="GW157" s="468"/>
      <c r="GX157" s="468"/>
      <c r="GY157" s="468"/>
      <c r="GZ157" s="468"/>
      <c r="HA157" s="468"/>
      <c r="HB157" s="468"/>
      <c r="HC157" s="468"/>
      <c r="HD157" s="468"/>
      <c r="HE157" s="468"/>
      <c r="HF157" s="468"/>
      <c r="HG157" s="468"/>
      <c r="HH157" s="468"/>
      <c r="HI157" s="468"/>
      <c r="HJ157" s="468"/>
      <c r="HK157" s="468"/>
      <c r="HL157" s="468"/>
      <c r="HM157" s="468"/>
      <c r="HN157" s="468"/>
      <c r="HO157" s="468"/>
      <c r="HP157" s="468"/>
      <c r="HQ157" s="468"/>
      <c r="HR157" s="468"/>
      <c r="HS157" s="468"/>
      <c r="HT157" s="468"/>
      <c r="HU157" s="468"/>
      <c r="HV157" s="468"/>
      <c r="HW157" s="468"/>
      <c r="HX157" s="468"/>
      <c r="HY157" s="468"/>
      <c r="HZ157" s="468"/>
      <c r="IA157" s="468"/>
      <c r="IB157" s="468"/>
      <c r="IC157" s="468"/>
      <c r="ID157" s="468"/>
      <c r="IE157" s="468"/>
      <c r="IF157" s="468"/>
      <c r="IG157" s="468"/>
      <c r="IH157" s="468"/>
      <c r="II157" s="468"/>
      <c r="IJ157" s="468"/>
      <c r="IK157" s="468"/>
      <c r="IL157" s="468"/>
      <c r="IM157" s="468"/>
      <c r="IN157" s="468"/>
      <c r="IO157" s="468"/>
      <c r="IP157" s="468"/>
      <c r="IQ157" s="468"/>
      <c r="IR157" s="468"/>
      <c r="IS157" s="468"/>
      <c r="IT157" s="468"/>
      <c r="IU157" s="468"/>
      <c r="IV157" s="468"/>
    </row>
    <row r="158" spans="1:256">
      <c r="A158" s="385"/>
      <c r="B158" s="385"/>
      <c r="C158" s="385"/>
      <c r="M158" s="385"/>
      <c r="N158" s="735"/>
      <c r="O158" s="735"/>
      <c r="P158" s="468"/>
      <c r="Q158" s="468"/>
      <c r="R158" s="468"/>
      <c r="S158" s="468"/>
      <c r="T158" s="468"/>
      <c r="U158" s="468"/>
      <c r="V158" s="468"/>
      <c r="W158" s="468"/>
      <c r="X158" s="468"/>
      <c r="Y158" s="468"/>
      <c r="Z158" s="468"/>
      <c r="AA158" s="468"/>
      <c r="AB158" s="468"/>
      <c r="AC158" s="468"/>
      <c r="AD158" s="468"/>
      <c r="AE158" s="468"/>
      <c r="AF158" s="468"/>
      <c r="AG158" s="468"/>
      <c r="AH158" s="468"/>
      <c r="AI158" s="468"/>
      <c r="AJ158" s="468"/>
      <c r="AK158" s="468"/>
      <c r="AL158" s="468"/>
      <c r="AM158" s="468"/>
      <c r="AN158" s="468"/>
      <c r="AO158" s="468"/>
      <c r="AP158" s="468"/>
      <c r="AQ158" s="468"/>
      <c r="AR158" s="468"/>
      <c r="AS158" s="468"/>
      <c r="AT158" s="468"/>
      <c r="AU158" s="468"/>
      <c r="AV158" s="468"/>
      <c r="AW158" s="468"/>
      <c r="AX158" s="468"/>
      <c r="AY158" s="468"/>
      <c r="AZ158" s="468"/>
      <c r="BA158" s="468"/>
      <c r="BB158" s="468"/>
      <c r="BC158" s="468"/>
      <c r="BD158" s="468"/>
      <c r="BE158" s="468"/>
      <c r="BF158" s="468"/>
      <c r="BG158" s="468"/>
      <c r="BH158" s="468"/>
      <c r="BI158" s="468"/>
      <c r="BJ158" s="468"/>
      <c r="BK158" s="468"/>
      <c r="BL158" s="468"/>
      <c r="BM158" s="468"/>
      <c r="BN158" s="468"/>
      <c r="BO158" s="468"/>
      <c r="BP158" s="468"/>
      <c r="BQ158" s="468"/>
      <c r="BR158" s="468"/>
      <c r="BS158" s="468"/>
      <c r="BT158" s="468"/>
      <c r="BU158" s="468"/>
      <c r="BV158" s="468"/>
      <c r="BW158" s="468"/>
      <c r="BX158" s="468"/>
      <c r="BY158" s="468"/>
      <c r="BZ158" s="468"/>
      <c r="CA158" s="468"/>
      <c r="CB158" s="468"/>
      <c r="CC158" s="468"/>
      <c r="CD158" s="468"/>
      <c r="CE158" s="468"/>
      <c r="CF158" s="468"/>
      <c r="CG158" s="468"/>
      <c r="CH158" s="468"/>
      <c r="CI158" s="468"/>
      <c r="CJ158" s="468"/>
      <c r="CK158" s="468"/>
      <c r="CL158" s="468"/>
      <c r="CM158" s="468"/>
      <c r="CN158" s="468"/>
      <c r="CO158" s="468"/>
      <c r="CP158" s="468"/>
      <c r="CQ158" s="468"/>
      <c r="CR158" s="468"/>
      <c r="CS158" s="468"/>
      <c r="CT158" s="468"/>
      <c r="CU158" s="468"/>
      <c r="CV158" s="468"/>
      <c r="CW158" s="468"/>
      <c r="CX158" s="468"/>
      <c r="CY158" s="468"/>
      <c r="CZ158" s="468"/>
      <c r="DA158" s="468"/>
      <c r="DB158" s="468"/>
      <c r="DC158" s="468"/>
      <c r="DD158" s="468"/>
      <c r="DE158" s="468"/>
      <c r="DF158" s="468"/>
      <c r="DG158" s="468"/>
      <c r="DH158" s="468"/>
      <c r="DI158" s="468"/>
      <c r="DJ158" s="468"/>
      <c r="DK158" s="468"/>
      <c r="DL158" s="468"/>
      <c r="DM158" s="468"/>
      <c r="DN158" s="468"/>
      <c r="DO158" s="468"/>
      <c r="DP158" s="468"/>
      <c r="DQ158" s="468"/>
      <c r="DR158" s="468"/>
      <c r="DS158" s="468"/>
      <c r="DT158" s="468"/>
      <c r="DU158" s="468"/>
      <c r="DV158" s="468"/>
      <c r="DW158" s="468"/>
      <c r="DX158" s="468"/>
      <c r="DY158" s="468"/>
      <c r="DZ158" s="468"/>
      <c r="EA158" s="468"/>
      <c r="EB158" s="468"/>
      <c r="EC158" s="468"/>
      <c r="ED158" s="468"/>
      <c r="EE158" s="468"/>
      <c r="EF158" s="468"/>
      <c r="EG158" s="468"/>
      <c r="EH158" s="468"/>
      <c r="EI158" s="468"/>
      <c r="EJ158" s="468"/>
      <c r="EK158" s="468"/>
      <c r="EL158" s="468"/>
      <c r="EM158" s="468"/>
      <c r="EN158" s="468"/>
      <c r="EO158" s="468"/>
      <c r="EP158" s="468"/>
      <c r="EQ158" s="468"/>
      <c r="ER158" s="468"/>
      <c r="ES158" s="468"/>
      <c r="ET158" s="468"/>
      <c r="EU158" s="468"/>
      <c r="EV158" s="468"/>
      <c r="EW158" s="468"/>
      <c r="EX158" s="468"/>
      <c r="EY158" s="468"/>
      <c r="EZ158" s="468"/>
      <c r="FA158" s="468"/>
      <c r="FB158" s="468"/>
      <c r="FC158" s="468"/>
      <c r="FD158" s="468"/>
      <c r="FE158" s="468"/>
      <c r="FF158" s="468"/>
      <c r="FG158" s="468"/>
      <c r="FH158" s="468"/>
      <c r="FI158" s="468"/>
      <c r="FJ158" s="468"/>
      <c r="FK158" s="468"/>
      <c r="FL158" s="468"/>
      <c r="FM158" s="468"/>
      <c r="FN158" s="468"/>
      <c r="FO158" s="468"/>
      <c r="FP158" s="468"/>
      <c r="FQ158" s="468"/>
      <c r="FR158" s="468"/>
      <c r="FS158" s="468"/>
      <c r="FT158" s="468"/>
      <c r="FU158" s="468"/>
      <c r="FV158" s="468"/>
      <c r="FW158" s="468"/>
      <c r="FX158" s="468"/>
      <c r="FY158" s="468"/>
      <c r="FZ158" s="468"/>
      <c r="GA158" s="468"/>
      <c r="GB158" s="468"/>
      <c r="GC158" s="468"/>
      <c r="GD158" s="468"/>
      <c r="GE158" s="468"/>
      <c r="GF158" s="468"/>
      <c r="GG158" s="468"/>
      <c r="GH158" s="468"/>
      <c r="GI158" s="468"/>
      <c r="GJ158" s="468"/>
      <c r="GK158" s="468"/>
      <c r="GL158" s="468"/>
      <c r="GM158" s="468"/>
      <c r="GN158" s="468"/>
      <c r="GO158" s="468"/>
      <c r="GP158" s="468"/>
      <c r="GQ158" s="468"/>
      <c r="GR158" s="468"/>
      <c r="GS158" s="468"/>
      <c r="GT158" s="468"/>
      <c r="GU158" s="468"/>
      <c r="GV158" s="468"/>
      <c r="GW158" s="468"/>
      <c r="GX158" s="468"/>
      <c r="GY158" s="468"/>
      <c r="GZ158" s="468"/>
      <c r="HA158" s="468"/>
      <c r="HB158" s="468"/>
      <c r="HC158" s="468"/>
      <c r="HD158" s="468"/>
      <c r="HE158" s="468"/>
      <c r="HF158" s="468"/>
      <c r="HG158" s="468"/>
      <c r="HH158" s="468"/>
      <c r="HI158" s="468"/>
      <c r="HJ158" s="468"/>
      <c r="HK158" s="468"/>
      <c r="HL158" s="468"/>
      <c r="HM158" s="468"/>
      <c r="HN158" s="468"/>
      <c r="HO158" s="468"/>
      <c r="HP158" s="468"/>
      <c r="HQ158" s="468"/>
      <c r="HR158" s="468"/>
      <c r="HS158" s="468"/>
      <c r="HT158" s="468"/>
      <c r="HU158" s="468"/>
      <c r="HV158" s="468"/>
      <c r="HW158" s="468"/>
      <c r="HX158" s="468"/>
      <c r="HY158" s="468"/>
      <c r="HZ158" s="468"/>
      <c r="IA158" s="468"/>
      <c r="IB158" s="468"/>
      <c r="IC158" s="468"/>
      <c r="ID158" s="468"/>
      <c r="IE158" s="468"/>
      <c r="IF158" s="468"/>
      <c r="IG158" s="468"/>
      <c r="IH158" s="468"/>
      <c r="II158" s="468"/>
      <c r="IJ158" s="468"/>
      <c r="IK158" s="468"/>
      <c r="IL158" s="468"/>
      <c r="IM158" s="468"/>
      <c r="IN158" s="468"/>
      <c r="IO158" s="468"/>
      <c r="IP158" s="468"/>
      <c r="IQ158" s="468"/>
      <c r="IR158" s="468"/>
      <c r="IS158" s="468"/>
      <c r="IT158" s="468"/>
      <c r="IU158" s="468"/>
      <c r="IV158" s="468"/>
    </row>
    <row r="159" spans="1:256">
      <c r="A159" s="385"/>
      <c r="B159" s="385"/>
      <c r="C159" s="385"/>
      <c r="M159" s="385"/>
      <c r="N159" s="735"/>
      <c r="O159" s="735"/>
      <c r="P159" s="468"/>
      <c r="Q159" s="468"/>
      <c r="R159" s="468"/>
      <c r="S159" s="468"/>
      <c r="T159" s="468"/>
      <c r="U159" s="468"/>
      <c r="V159" s="468"/>
      <c r="W159" s="468"/>
      <c r="X159" s="468"/>
      <c r="Y159" s="468"/>
      <c r="Z159" s="468"/>
      <c r="AA159" s="468"/>
      <c r="AB159" s="468"/>
      <c r="AC159" s="468"/>
      <c r="AD159" s="468"/>
      <c r="AE159" s="468"/>
      <c r="AF159" s="468"/>
      <c r="AG159" s="468"/>
      <c r="AH159" s="468"/>
      <c r="AI159" s="468"/>
      <c r="AJ159" s="468"/>
      <c r="AK159" s="468"/>
      <c r="AL159" s="468"/>
      <c r="AM159" s="468"/>
      <c r="AN159" s="468"/>
      <c r="AO159" s="468"/>
      <c r="AP159" s="468"/>
      <c r="AQ159" s="468"/>
      <c r="AR159" s="468"/>
      <c r="AS159" s="468"/>
      <c r="AT159" s="468"/>
      <c r="AU159" s="468"/>
      <c r="AV159" s="468"/>
      <c r="AW159" s="468"/>
      <c r="AX159" s="468"/>
      <c r="AY159" s="468"/>
      <c r="AZ159" s="468"/>
      <c r="BA159" s="468"/>
      <c r="BB159" s="468"/>
      <c r="BC159" s="468"/>
      <c r="BD159" s="468"/>
      <c r="BE159" s="468"/>
      <c r="BF159" s="468"/>
      <c r="BG159" s="468"/>
      <c r="BH159" s="468"/>
      <c r="BI159" s="468"/>
      <c r="BJ159" s="468"/>
      <c r="BK159" s="468"/>
      <c r="BL159" s="468"/>
      <c r="BM159" s="468"/>
      <c r="BN159" s="468"/>
      <c r="BO159" s="468"/>
      <c r="BP159" s="468"/>
      <c r="BQ159" s="468"/>
      <c r="BR159" s="468"/>
      <c r="BS159" s="468"/>
      <c r="BT159" s="468"/>
      <c r="BU159" s="468"/>
      <c r="BV159" s="468"/>
      <c r="BW159" s="468"/>
      <c r="BX159" s="468"/>
      <c r="BY159" s="468"/>
      <c r="BZ159" s="468"/>
      <c r="CA159" s="468"/>
      <c r="CB159" s="468"/>
      <c r="CC159" s="468"/>
      <c r="CD159" s="468"/>
      <c r="CE159" s="468"/>
      <c r="CF159" s="468"/>
      <c r="CG159" s="468"/>
      <c r="CH159" s="468"/>
      <c r="CI159" s="468"/>
      <c r="CJ159" s="468"/>
      <c r="CK159" s="468"/>
      <c r="CL159" s="468"/>
      <c r="CM159" s="468"/>
      <c r="CN159" s="468"/>
      <c r="CO159" s="468"/>
      <c r="CP159" s="468"/>
      <c r="CQ159" s="468"/>
      <c r="CR159" s="468"/>
      <c r="CS159" s="468"/>
      <c r="CT159" s="468"/>
      <c r="CU159" s="468"/>
      <c r="CV159" s="468"/>
      <c r="CW159" s="468"/>
      <c r="CX159" s="468"/>
      <c r="CY159" s="468"/>
      <c r="CZ159" s="468"/>
      <c r="DA159" s="468"/>
      <c r="DB159" s="468"/>
      <c r="DC159" s="468"/>
      <c r="DD159" s="468"/>
      <c r="DE159" s="468"/>
      <c r="DF159" s="468"/>
      <c r="DG159" s="468"/>
      <c r="DH159" s="468"/>
      <c r="DI159" s="468"/>
      <c r="DJ159" s="468"/>
      <c r="DK159" s="468"/>
      <c r="DL159" s="468"/>
      <c r="DM159" s="468"/>
      <c r="DN159" s="468"/>
      <c r="DO159" s="468"/>
      <c r="DP159" s="468"/>
      <c r="DQ159" s="468"/>
      <c r="DR159" s="468"/>
      <c r="DS159" s="468"/>
      <c r="DT159" s="468"/>
      <c r="DU159" s="468"/>
      <c r="DV159" s="468"/>
      <c r="DW159" s="468"/>
      <c r="DX159" s="468"/>
      <c r="DY159" s="468"/>
      <c r="DZ159" s="468"/>
      <c r="EA159" s="468"/>
      <c r="EB159" s="468"/>
      <c r="EC159" s="468"/>
      <c r="ED159" s="468"/>
      <c r="EE159" s="468"/>
      <c r="EF159" s="468"/>
      <c r="EG159" s="468"/>
      <c r="EH159" s="468"/>
      <c r="EI159" s="468"/>
      <c r="EJ159" s="468"/>
      <c r="EK159" s="468"/>
      <c r="EL159" s="468"/>
      <c r="EM159" s="468"/>
      <c r="EN159" s="468"/>
      <c r="EO159" s="468"/>
      <c r="EP159" s="468"/>
      <c r="EQ159" s="468"/>
      <c r="ER159" s="468"/>
      <c r="ES159" s="468"/>
      <c r="ET159" s="468"/>
      <c r="EU159" s="468"/>
      <c r="EV159" s="468"/>
      <c r="EW159" s="468"/>
      <c r="EX159" s="468"/>
      <c r="EY159" s="468"/>
      <c r="EZ159" s="468"/>
      <c r="FA159" s="468"/>
      <c r="FB159" s="468"/>
      <c r="FC159" s="468"/>
      <c r="FD159" s="468"/>
      <c r="FE159" s="468"/>
      <c r="FF159" s="468"/>
      <c r="FG159" s="468"/>
      <c r="FH159" s="468"/>
      <c r="FI159" s="468"/>
      <c r="FJ159" s="468"/>
      <c r="FK159" s="468"/>
      <c r="FL159" s="468"/>
      <c r="FM159" s="468"/>
      <c r="FN159" s="468"/>
      <c r="FO159" s="468"/>
      <c r="FP159" s="468"/>
      <c r="FQ159" s="468"/>
      <c r="FR159" s="468"/>
      <c r="FS159" s="468"/>
      <c r="FT159" s="468"/>
      <c r="FU159" s="468"/>
      <c r="FV159" s="468"/>
      <c r="FW159" s="468"/>
      <c r="FX159" s="468"/>
      <c r="FY159" s="468"/>
      <c r="FZ159" s="468"/>
      <c r="GA159" s="468"/>
      <c r="GB159" s="468"/>
      <c r="GC159" s="468"/>
      <c r="GD159" s="468"/>
      <c r="GE159" s="468"/>
      <c r="GF159" s="468"/>
      <c r="GG159" s="468"/>
      <c r="GH159" s="468"/>
      <c r="GI159" s="468"/>
      <c r="GJ159" s="468"/>
      <c r="GK159" s="468"/>
      <c r="GL159" s="468"/>
      <c r="GM159" s="468"/>
      <c r="GN159" s="468"/>
      <c r="GO159" s="468"/>
      <c r="GP159" s="468"/>
      <c r="GQ159" s="468"/>
      <c r="GR159" s="468"/>
      <c r="GS159" s="468"/>
      <c r="GT159" s="468"/>
      <c r="GU159" s="468"/>
      <c r="GV159" s="468"/>
      <c r="GW159" s="468"/>
      <c r="GX159" s="468"/>
      <c r="GY159" s="468"/>
      <c r="GZ159" s="468"/>
      <c r="HA159" s="468"/>
      <c r="HB159" s="468"/>
      <c r="HC159" s="468"/>
      <c r="HD159" s="468"/>
      <c r="HE159" s="468"/>
      <c r="HF159" s="468"/>
      <c r="HG159" s="468"/>
      <c r="HH159" s="468"/>
      <c r="HI159" s="468"/>
      <c r="HJ159" s="468"/>
      <c r="HK159" s="468"/>
      <c r="HL159" s="468"/>
      <c r="HM159" s="468"/>
      <c r="HN159" s="468"/>
      <c r="HO159" s="468"/>
      <c r="HP159" s="468"/>
      <c r="HQ159" s="468"/>
      <c r="HR159" s="468"/>
      <c r="HS159" s="468"/>
      <c r="HT159" s="468"/>
      <c r="HU159" s="468"/>
      <c r="HV159" s="468"/>
      <c r="HW159" s="468"/>
      <c r="HX159" s="468"/>
      <c r="HY159" s="468"/>
      <c r="HZ159" s="468"/>
      <c r="IA159" s="468"/>
      <c r="IB159" s="468"/>
      <c r="IC159" s="468"/>
      <c r="ID159" s="468"/>
      <c r="IE159" s="468"/>
      <c r="IF159" s="468"/>
      <c r="IG159" s="468"/>
      <c r="IH159" s="468"/>
      <c r="II159" s="468"/>
      <c r="IJ159" s="468"/>
      <c r="IK159" s="468"/>
      <c r="IL159" s="468"/>
      <c r="IM159" s="468"/>
      <c r="IN159" s="468"/>
      <c r="IO159" s="468"/>
      <c r="IP159" s="468"/>
      <c r="IQ159" s="468"/>
      <c r="IR159" s="468"/>
      <c r="IS159" s="468"/>
      <c r="IT159" s="468"/>
      <c r="IU159" s="468"/>
      <c r="IV159" s="468"/>
    </row>
    <row r="160" spans="1:256">
      <c r="A160" s="385"/>
      <c r="B160" s="385"/>
      <c r="C160" s="385"/>
      <c r="M160" s="385"/>
      <c r="N160" s="735"/>
      <c r="O160" s="735"/>
      <c r="P160" s="468"/>
      <c r="Q160" s="468"/>
      <c r="R160" s="468"/>
      <c r="S160" s="468"/>
      <c r="T160" s="468"/>
      <c r="U160" s="468"/>
      <c r="V160" s="468"/>
      <c r="W160" s="468"/>
      <c r="X160" s="468"/>
      <c r="Y160" s="468"/>
      <c r="Z160" s="468"/>
      <c r="AA160" s="468"/>
      <c r="AB160" s="468"/>
      <c r="AC160" s="468"/>
      <c r="AD160" s="468"/>
      <c r="AE160" s="468"/>
      <c r="AF160" s="468"/>
      <c r="AG160" s="468"/>
      <c r="AH160" s="468"/>
      <c r="AI160" s="468"/>
      <c r="AJ160" s="468"/>
      <c r="AK160" s="468"/>
      <c r="AL160" s="468"/>
      <c r="AM160" s="468"/>
      <c r="AN160" s="468"/>
      <c r="AO160" s="468"/>
      <c r="AP160" s="468"/>
      <c r="AQ160" s="468"/>
      <c r="AR160" s="468"/>
      <c r="AS160" s="468"/>
      <c r="AT160" s="468"/>
      <c r="AU160" s="468"/>
      <c r="AV160" s="468"/>
      <c r="AW160" s="468"/>
      <c r="AX160" s="468"/>
      <c r="AY160" s="468"/>
      <c r="AZ160" s="468"/>
      <c r="BA160" s="468"/>
      <c r="BB160" s="468"/>
      <c r="BC160" s="468"/>
      <c r="BD160" s="468"/>
      <c r="BE160" s="468"/>
      <c r="BF160" s="468"/>
      <c r="BG160" s="468"/>
      <c r="BH160" s="468"/>
      <c r="BI160" s="468"/>
      <c r="BJ160" s="468"/>
      <c r="BK160" s="468"/>
      <c r="BL160" s="468"/>
      <c r="BM160" s="468"/>
      <c r="BN160" s="468"/>
      <c r="BO160" s="468"/>
      <c r="BP160" s="468"/>
      <c r="BQ160" s="468"/>
      <c r="BR160" s="468"/>
      <c r="BS160" s="468"/>
      <c r="BT160" s="468"/>
      <c r="BU160" s="468"/>
      <c r="BV160" s="468"/>
      <c r="BW160" s="468"/>
      <c r="BX160" s="468"/>
      <c r="BY160" s="468"/>
      <c r="BZ160" s="468"/>
      <c r="CA160" s="468"/>
      <c r="CB160" s="468"/>
      <c r="CC160" s="468"/>
      <c r="CD160" s="468"/>
      <c r="CE160" s="468"/>
      <c r="CF160" s="468"/>
      <c r="CG160" s="468"/>
      <c r="CH160" s="468"/>
      <c r="CI160" s="468"/>
      <c r="CJ160" s="468"/>
      <c r="CK160" s="468"/>
      <c r="CL160" s="468"/>
      <c r="CM160" s="468"/>
      <c r="CN160" s="468"/>
      <c r="CO160" s="468"/>
      <c r="CP160" s="468"/>
      <c r="CQ160" s="468"/>
      <c r="CR160" s="468"/>
      <c r="CS160" s="468"/>
      <c r="CT160" s="468"/>
      <c r="CU160" s="468"/>
      <c r="CV160" s="468"/>
      <c r="CW160" s="468"/>
      <c r="CX160" s="468"/>
      <c r="CY160" s="468"/>
      <c r="CZ160" s="468"/>
      <c r="DA160" s="468"/>
      <c r="DB160" s="468"/>
      <c r="DC160" s="468"/>
      <c r="DD160" s="468"/>
      <c r="DE160" s="468"/>
      <c r="DF160" s="468"/>
      <c r="DG160" s="468"/>
      <c r="DH160" s="468"/>
      <c r="DI160" s="468"/>
      <c r="DJ160" s="468"/>
      <c r="DK160" s="468"/>
      <c r="DL160" s="468"/>
      <c r="DM160" s="468"/>
      <c r="DN160" s="468"/>
      <c r="DO160" s="468"/>
      <c r="DP160" s="468"/>
      <c r="DQ160" s="468"/>
      <c r="DR160" s="468"/>
      <c r="DS160" s="468"/>
      <c r="DT160" s="468"/>
      <c r="DU160" s="468"/>
      <c r="DV160" s="468"/>
      <c r="DW160" s="468"/>
      <c r="DX160" s="468"/>
      <c r="DY160" s="468"/>
      <c r="DZ160" s="468"/>
      <c r="EA160" s="468"/>
      <c r="EB160" s="468"/>
      <c r="EC160" s="468"/>
      <c r="ED160" s="468"/>
      <c r="EE160" s="468"/>
      <c r="EF160" s="468"/>
      <c r="EG160" s="468"/>
      <c r="EH160" s="468"/>
      <c r="EI160" s="468"/>
      <c r="EJ160" s="468"/>
      <c r="EK160" s="468"/>
      <c r="EL160" s="468"/>
      <c r="EM160" s="468"/>
      <c r="EN160" s="468"/>
      <c r="EO160" s="468"/>
      <c r="EP160" s="468"/>
      <c r="EQ160" s="468"/>
      <c r="ER160" s="468"/>
      <c r="ES160" s="468"/>
      <c r="ET160" s="468"/>
      <c r="EU160" s="468"/>
      <c r="EV160" s="468"/>
      <c r="EW160" s="468"/>
      <c r="EX160" s="468"/>
      <c r="EY160" s="468"/>
      <c r="EZ160" s="468"/>
      <c r="FA160" s="468"/>
      <c r="FB160" s="468"/>
      <c r="FC160" s="468"/>
      <c r="FD160" s="468"/>
      <c r="FE160" s="468"/>
      <c r="FF160" s="468"/>
      <c r="FG160" s="468"/>
      <c r="FH160" s="468"/>
      <c r="FI160" s="468"/>
      <c r="FJ160" s="468"/>
      <c r="FK160" s="468"/>
      <c r="FL160" s="468"/>
      <c r="FM160" s="468"/>
      <c r="FN160" s="468"/>
      <c r="FO160" s="468"/>
      <c r="FP160" s="468"/>
      <c r="FQ160" s="468"/>
      <c r="FR160" s="468"/>
      <c r="FS160" s="468"/>
      <c r="FT160" s="468"/>
      <c r="FU160" s="468"/>
      <c r="FV160" s="468"/>
      <c r="FW160" s="468"/>
      <c r="FX160" s="468"/>
      <c r="FY160" s="468"/>
      <c r="FZ160" s="468"/>
      <c r="GA160" s="468"/>
      <c r="GB160" s="468"/>
      <c r="GC160" s="468"/>
      <c r="GD160" s="468"/>
      <c r="GE160" s="468"/>
      <c r="GF160" s="468"/>
      <c r="GG160" s="468"/>
      <c r="GH160" s="468"/>
      <c r="GI160" s="468"/>
      <c r="GJ160" s="468"/>
      <c r="GK160" s="468"/>
      <c r="GL160" s="468"/>
      <c r="GM160" s="468"/>
      <c r="GN160" s="468"/>
      <c r="GO160" s="468"/>
      <c r="GP160" s="468"/>
      <c r="GQ160" s="468"/>
      <c r="GR160" s="468"/>
      <c r="GS160" s="468"/>
      <c r="GT160" s="468"/>
      <c r="GU160" s="468"/>
      <c r="GV160" s="468"/>
      <c r="GW160" s="468"/>
      <c r="GX160" s="468"/>
      <c r="GY160" s="468"/>
      <c r="GZ160" s="468"/>
      <c r="HA160" s="468"/>
      <c r="HB160" s="468"/>
      <c r="HC160" s="468"/>
      <c r="HD160" s="468"/>
      <c r="HE160" s="468"/>
      <c r="HF160" s="468"/>
      <c r="HG160" s="468"/>
      <c r="HH160" s="468"/>
      <c r="HI160" s="468"/>
      <c r="HJ160" s="468"/>
      <c r="HK160" s="468"/>
      <c r="HL160" s="468"/>
      <c r="HM160" s="468"/>
      <c r="HN160" s="468"/>
      <c r="HO160" s="468"/>
      <c r="HP160" s="468"/>
      <c r="HQ160" s="468"/>
      <c r="HR160" s="468"/>
      <c r="HS160" s="468"/>
      <c r="HT160" s="468"/>
      <c r="HU160" s="468"/>
      <c r="HV160" s="468"/>
      <c r="HW160" s="468"/>
      <c r="HX160" s="468"/>
      <c r="HY160" s="468"/>
      <c r="HZ160" s="468"/>
      <c r="IA160" s="468"/>
      <c r="IB160" s="468"/>
      <c r="IC160" s="468"/>
      <c r="ID160" s="468"/>
      <c r="IE160" s="468"/>
      <c r="IF160" s="468"/>
      <c r="IG160" s="468"/>
      <c r="IH160" s="468"/>
      <c r="II160" s="468"/>
      <c r="IJ160" s="468"/>
      <c r="IK160" s="468"/>
      <c r="IL160" s="468"/>
      <c r="IM160" s="468"/>
      <c r="IN160" s="468"/>
      <c r="IO160" s="468"/>
      <c r="IP160" s="468"/>
      <c r="IQ160" s="468"/>
      <c r="IR160" s="468"/>
      <c r="IS160" s="468"/>
      <c r="IT160" s="468"/>
      <c r="IU160" s="468"/>
      <c r="IV160" s="468"/>
    </row>
    <row r="161" spans="1:256">
      <c r="A161" s="385"/>
      <c r="B161" s="385"/>
      <c r="C161" s="385"/>
      <c r="M161" s="385"/>
      <c r="N161" s="735"/>
      <c r="O161" s="735"/>
      <c r="P161" s="468"/>
      <c r="Q161" s="468"/>
      <c r="R161" s="468"/>
      <c r="S161" s="468"/>
      <c r="T161" s="468"/>
      <c r="U161" s="468"/>
      <c r="V161" s="468"/>
      <c r="W161" s="468"/>
      <c r="X161" s="468"/>
      <c r="Y161" s="468"/>
      <c r="Z161" s="468"/>
      <c r="AA161" s="468"/>
      <c r="AB161" s="468"/>
      <c r="AC161" s="468"/>
      <c r="AD161" s="468"/>
      <c r="AE161" s="468"/>
      <c r="AF161" s="468"/>
      <c r="AG161" s="468"/>
      <c r="AH161" s="468"/>
      <c r="AI161" s="468"/>
      <c r="AJ161" s="468"/>
      <c r="AK161" s="468"/>
      <c r="AL161" s="468"/>
      <c r="AM161" s="468"/>
      <c r="AN161" s="468"/>
      <c r="AO161" s="468"/>
      <c r="AP161" s="468"/>
      <c r="AQ161" s="468"/>
      <c r="AR161" s="468"/>
      <c r="AS161" s="468"/>
      <c r="AT161" s="468"/>
      <c r="AU161" s="468"/>
      <c r="AV161" s="468"/>
      <c r="AW161" s="468"/>
      <c r="AX161" s="468"/>
      <c r="AY161" s="468"/>
      <c r="AZ161" s="468"/>
      <c r="BA161" s="468"/>
      <c r="BB161" s="468"/>
      <c r="BC161" s="468"/>
      <c r="BD161" s="468"/>
      <c r="BE161" s="468"/>
      <c r="BF161" s="468"/>
      <c r="BG161" s="468"/>
      <c r="BH161" s="468"/>
      <c r="BI161" s="468"/>
      <c r="BJ161" s="468"/>
      <c r="BK161" s="468"/>
      <c r="BL161" s="468"/>
      <c r="BM161" s="468"/>
      <c r="BN161" s="468"/>
      <c r="BO161" s="468"/>
      <c r="BP161" s="468"/>
      <c r="BQ161" s="468"/>
      <c r="BR161" s="468"/>
      <c r="BS161" s="468"/>
      <c r="BT161" s="468"/>
      <c r="BU161" s="468"/>
      <c r="BV161" s="468"/>
      <c r="BW161" s="468"/>
      <c r="BX161" s="468"/>
      <c r="BY161" s="468"/>
      <c r="BZ161" s="468"/>
      <c r="CA161" s="468"/>
      <c r="CB161" s="468"/>
      <c r="CC161" s="468"/>
      <c r="CD161" s="468"/>
      <c r="CE161" s="468"/>
      <c r="CF161" s="468"/>
      <c r="CG161" s="468"/>
      <c r="CH161" s="468"/>
      <c r="CI161" s="468"/>
      <c r="CJ161" s="468"/>
      <c r="CK161" s="468"/>
      <c r="CL161" s="468"/>
      <c r="CM161" s="468"/>
      <c r="CN161" s="468"/>
      <c r="CO161" s="468"/>
      <c r="CP161" s="468"/>
      <c r="CQ161" s="468"/>
      <c r="CR161" s="468"/>
      <c r="CS161" s="468"/>
      <c r="CT161" s="468"/>
      <c r="CU161" s="468"/>
      <c r="CV161" s="468"/>
      <c r="CW161" s="468"/>
      <c r="CX161" s="468"/>
      <c r="CY161" s="468"/>
      <c r="CZ161" s="468"/>
      <c r="DA161" s="468"/>
      <c r="DB161" s="468"/>
      <c r="DC161" s="468"/>
      <c r="DD161" s="468"/>
      <c r="DE161" s="468"/>
      <c r="DF161" s="468"/>
      <c r="DG161" s="468"/>
      <c r="DH161" s="468"/>
      <c r="DI161" s="468"/>
      <c r="DJ161" s="468"/>
      <c r="DK161" s="468"/>
      <c r="DL161" s="468"/>
      <c r="DM161" s="468"/>
      <c r="DN161" s="468"/>
      <c r="DO161" s="468"/>
      <c r="DP161" s="468"/>
      <c r="DQ161" s="468"/>
      <c r="DR161" s="468"/>
      <c r="DS161" s="468"/>
      <c r="DT161" s="468"/>
      <c r="DU161" s="468"/>
      <c r="DV161" s="468"/>
      <c r="DW161" s="468"/>
      <c r="DX161" s="468"/>
      <c r="DY161" s="468"/>
      <c r="DZ161" s="468"/>
      <c r="EA161" s="468"/>
      <c r="EB161" s="468"/>
      <c r="EC161" s="468"/>
      <c r="ED161" s="468"/>
      <c r="EE161" s="468"/>
      <c r="EF161" s="468"/>
      <c r="EG161" s="468"/>
      <c r="EH161" s="468"/>
      <c r="EI161" s="468"/>
      <c r="EJ161" s="468"/>
      <c r="EK161" s="468"/>
      <c r="EL161" s="468"/>
      <c r="EM161" s="468"/>
      <c r="EN161" s="468"/>
      <c r="EO161" s="468"/>
      <c r="EP161" s="468"/>
      <c r="EQ161" s="468"/>
      <c r="ER161" s="468"/>
      <c r="ES161" s="468"/>
      <c r="ET161" s="468"/>
      <c r="EU161" s="468"/>
      <c r="EV161" s="468"/>
      <c r="EW161" s="468"/>
      <c r="EX161" s="468"/>
      <c r="EY161" s="468"/>
      <c r="EZ161" s="468"/>
      <c r="FA161" s="468"/>
      <c r="FB161" s="468"/>
      <c r="FC161" s="468"/>
      <c r="FD161" s="468"/>
      <c r="FE161" s="468"/>
      <c r="FF161" s="468"/>
      <c r="FG161" s="468"/>
      <c r="FH161" s="468"/>
      <c r="FI161" s="468"/>
      <c r="FJ161" s="468"/>
      <c r="FK161" s="468"/>
      <c r="FL161" s="468"/>
      <c r="FM161" s="468"/>
      <c r="FN161" s="468"/>
      <c r="FO161" s="468"/>
      <c r="FP161" s="468"/>
      <c r="FQ161" s="468"/>
      <c r="FR161" s="468"/>
      <c r="FS161" s="468"/>
      <c r="FT161" s="468"/>
      <c r="FU161" s="468"/>
      <c r="FV161" s="468"/>
      <c r="FW161" s="468"/>
      <c r="FX161" s="468"/>
      <c r="FY161" s="468"/>
      <c r="FZ161" s="468"/>
      <c r="GA161" s="468"/>
      <c r="GB161" s="468"/>
      <c r="GC161" s="468"/>
      <c r="GD161" s="468"/>
      <c r="GE161" s="468"/>
      <c r="GF161" s="468"/>
      <c r="GG161" s="468"/>
      <c r="GH161" s="468"/>
      <c r="GI161" s="468"/>
      <c r="GJ161" s="468"/>
      <c r="GK161" s="468"/>
      <c r="GL161" s="468"/>
      <c r="GM161" s="468"/>
      <c r="GN161" s="468"/>
      <c r="GO161" s="468"/>
      <c r="GP161" s="468"/>
      <c r="GQ161" s="468"/>
      <c r="GR161" s="468"/>
      <c r="GS161" s="468"/>
      <c r="GT161" s="468"/>
      <c r="GU161" s="468"/>
      <c r="GV161" s="468"/>
      <c r="GW161" s="468"/>
      <c r="GX161" s="468"/>
      <c r="GY161" s="468"/>
      <c r="GZ161" s="468"/>
      <c r="HA161" s="468"/>
      <c r="HB161" s="468"/>
      <c r="HC161" s="468"/>
      <c r="HD161" s="468"/>
      <c r="HE161" s="468"/>
      <c r="HF161" s="468"/>
      <c r="HG161" s="468"/>
      <c r="HH161" s="468"/>
      <c r="HI161" s="468"/>
      <c r="HJ161" s="468"/>
      <c r="HK161" s="468"/>
      <c r="HL161" s="468"/>
      <c r="HM161" s="468"/>
      <c r="HN161" s="468"/>
      <c r="HO161" s="468"/>
      <c r="HP161" s="468"/>
      <c r="HQ161" s="468"/>
      <c r="HR161" s="468"/>
      <c r="HS161" s="468"/>
      <c r="HT161" s="468"/>
      <c r="HU161" s="468"/>
      <c r="HV161" s="468"/>
      <c r="HW161" s="468"/>
      <c r="HX161" s="468"/>
      <c r="HY161" s="468"/>
      <c r="HZ161" s="468"/>
      <c r="IA161" s="468"/>
      <c r="IB161" s="468"/>
      <c r="IC161" s="468"/>
      <c r="ID161" s="468"/>
      <c r="IE161" s="468"/>
      <c r="IF161" s="468"/>
      <c r="IG161" s="468"/>
      <c r="IH161" s="468"/>
      <c r="II161" s="468"/>
      <c r="IJ161" s="468"/>
      <c r="IK161" s="468"/>
      <c r="IL161" s="468"/>
      <c r="IM161" s="468"/>
      <c r="IN161" s="468"/>
      <c r="IO161" s="468"/>
      <c r="IP161" s="468"/>
      <c r="IQ161" s="468"/>
      <c r="IR161" s="468"/>
      <c r="IS161" s="468"/>
      <c r="IT161" s="468"/>
      <c r="IU161" s="468"/>
      <c r="IV161" s="468"/>
    </row>
    <row r="162" spans="1:256">
      <c r="A162" s="385"/>
      <c r="B162" s="385"/>
      <c r="C162" s="385"/>
      <c r="M162" s="385"/>
      <c r="N162" s="735"/>
      <c r="O162" s="735"/>
      <c r="P162" s="468"/>
      <c r="Q162" s="468"/>
      <c r="R162" s="468"/>
      <c r="S162" s="468"/>
      <c r="T162" s="468"/>
      <c r="U162" s="468"/>
      <c r="V162" s="468"/>
      <c r="W162" s="468"/>
      <c r="X162" s="468"/>
      <c r="Y162" s="468"/>
      <c r="Z162" s="468"/>
      <c r="AA162" s="468"/>
      <c r="AB162" s="468"/>
      <c r="AC162" s="468"/>
      <c r="AD162" s="468"/>
      <c r="AE162" s="468"/>
      <c r="AF162" s="468"/>
      <c r="AG162" s="468"/>
      <c r="AH162" s="468"/>
      <c r="AI162" s="468"/>
      <c r="AJ162" s="468"/>
      <c r="AK162" s="468"/>
      <c r="AL162" s="468"/>
      <c r="AM162" s="468"/>
      <c r="AN162" s="468"/>
      <c r="AO162" s="468"/>
      <c r="AP162" s="468"/>
      <c r="AQ162" s="468"/>
      <c r="AR162" s="468"/>
      <c r="AS162" s="468"/>
      <c r="AT162" s="468"/>
      <c r="AU162" s="468"/>
      <c r="AV162" s="468"/>
      <c r="AW162" s="468"/>
      <c r="AX162" s="468"/>
      <c r="AY162" s="468"/>
      <c r="AZ162" s="468"/>
      <c r="BA162" s="468"/>
      <c r="BB162" s="468"/>
      <c r="BC162" s="468"/>
      <c r="BD162" s="468"/>
      <c r="BE162" s="468"/>
      <c r="BF162" s="468"/>
      <c r="BG162" s="468"/>
      <c r="BH162" s="468"/>
      <c r="BI162" s="468"/>
      <c r="BJ162" s="468"/>
      <c r="BK162" s="468"/>
      <c r="BL162" s="468"/>
      <c r="BM162" s="468"/>
      <c r="BN162" s="468"/>
      <c r="BO162" s="468"/>
      <c r="BP162" s="468"/>
      <c r="BQ162" s="468"/>
      <c r="BR162" s="468"/>
      <c r="BS162" s="468"/>
      <c r="BT162" s="468"/>
      <c r="BU162" s="468"/>
      <c r="BV162" s="468"/>
      <c r="BW162" s="468"/>
      <c r="BX162" s="468"/>
      <c r="BY162" s="468"/>
      <c r="BZ162" s="468"/>
      <c r="CA162" s="468"/>
      <c r="CB162" s="468"/>
      <c r="CC162" s="468"/>
      <c r="CD162" s="468"/>
      <c r="CE162" s="468"/>
      <c r="CF162" s="468"/>
      <c r="CG162" s="468"/>
      <c r="CH162" s="468"/>
      <c r="CI162" s="468"/>
      <c r="CJ162" s="468"/>
      <c r="CK162" s="468"/>
      <c r="CL162" s="468"/>
      <c r="CM162" s="468"/>
      <c r="CN162" s="468"/>
      <c r="CO162" s="468"/>
      <c r="CP162" s="468"/>
      <c r="CQ162" s="468"/>
      <c r="CR162" s="468"/>
      <c r="CS162" s="468"/>
      <c r="CT162" s="468"/>
      <c r="CU162" s="468"/>
      <c r="CV162" s="468"/>
      <c r="CW162" s="468"/>
      <c r="CX162" s="468"/>
      <c r="CY162" s="468"/>
      <c r="CZ162" s="468"/>
      <c r="DA162" s="468"/>
      <c r="DB162" s="468"/>
      <c r="DC162" s="468"/>
      <c r="DD162" s="468"/>
      <c r="DE162" s="468"/>
      <c r="DF162" s="468"/>
      <c r="DG162" s="468"/>
      <c r="DH162" s="468"/>
      <c r="DI162" s="468"/>
      <c r="DJ162" s="468"/>
      <c r="DK162" s="468"/>
      <c r="DL162" s="468"/>
      <c r="DM162" s="468"/>
      <c r="DN162" s="468"/>
      <c r="DO162" s="468"/>
      <c r="DP162" s="468"/>
      <c r="DQ162" s="468"/>
      <c r="DR162" s="468"/>
      <c r="DS162" s="468"/>
      <c r="DT162" s="468"/>
      <c r="DU162" s="468"/>
      <c r="DV162" s="468"/>
      <c r="DW162" s="468"/>
      <c r="DX162" s="468"/>
      <c r="DY162" s="468"/>
      <c r="DZ162" s="468"/>
      <c r="EA162" s="468"/>
      <c r="EB162" s="468"/>
      <c r="EC162" s="468"/>
      <c r="ED162" s="468"/>
      <c r="EE162" s="468"/>
      <c r="EF162" s="468"/>
      <c r="EG162" s="468"/>
      <c r="EH162" s="468"/>
      <c r="EI162" s="468"/>
      <c r="EJ162" s="468"/>
      <c r="EK162" s="468"/>
      <c r="EL162" s="468"/>
      <c r="EM162" s="468"/>
      <c r="EN162" s="468"/>
      <c r="EO162" s="468"/>
      <c r="EP162" s="468"/>
      <c r="EQ162" s="468"/>
      <c r="ER162" s="468"/>
      <c r="ES162" s="468"/>
      <c r="ET162" s="468"/>
      <c r="EU162" s="468"/>
      <c r="EV162" s="468"/>
      <c r="EW162" s="468"/>
      <c r="EX162" s="468"/>
      <c r="EY162" s="468"/>
      <c r="EZ162" s="468"/>
      <c r="FA162" s="468"/>
      <c r="FB162" s="468"/>
      <c r="FC162" s="468"/>
      <c r="FD162" s="468"/>
      <c r="FE162" s="468"/>
      <c r="FF162" s="468"/>
      <c r="FG162" s="468"/>
      <c r="FH162" s="468"/>
      <c r="FI162" s="468"/>
      <c r="FJ162" s="468"/>
      <c r="FK162" s="468"/>
      <c r="FL162" s="468"/>
      <c r="FM162" s="468"/>
      <c r="FN162" s="468"/>
      <c r="FO162" s="468"/>
      <c r="FP162" s="468"/>
      <c r="FQ162" s="468"/>
      <c r="FR162" s="468"/>
      <c r="FS162" s="468"/>
      <c r="FT162" s="468"/>
      <c r="FU162" s="468"/>
      <c r="FV162" s="468"/>
      <c r="FW162" s="468"/>
      <c r="FX162" s="468"/>
      <c r="FY162" s="468"/>
      <c r="FZ162" s="468"/>
      <c r="GA162" s="468"/>
      <c r="GB162" s="468"/>
      <c r="GC162" s="468"/>
      <c r="GD162" s="468"/>
      <c r="GE162" s="468"/>
      <c r="GF162" s="468"/>
      <c r="GG162" s="468"/>
      <c r="GH162" s="468"/>
      <c r="GI162" s="468"/>
      <c r="GJ162" s="468"/>
      <c r="GK162" s="468"/>
      <c r="GL162" s="468"/>
      <c r="GM162" s="468"/>
      <c r="GN162" s="468"/>
      <c r="GO162" s="468"/>
      <c r="GP162" s="468"/>
      <c r="GQ162" s="468"/>
      <c r="GR162" s="468"/>
      <c r="GS162" s="468"/>
      <c r="GT162" s="468"/>
      <c r="GU162" s="468"/>
      <c r="GV162" s="468"/>
      <c r="GW162" s="468"/>
      <c r="GX162" s="468"/>
      <c r="GY162" s="468"/>
      <c r="GZ162" s="468"/>
      <c r="HA162" s="468"/>
      <c r="HB162" s="468"/>
      <c r="HC162" s="468"/>
      <c r="HD162" s="468"/>
      <c r="HE162" s="468"/>
      <c r="HF162" s="468"/>
      <c r="HG162" s="468"/>
      <c r="HH162" s="468"/>
      <c r="HI162" s="468"/>
      <c r="HJ162" s="468"/>
      <c r="HK162" s="468"/>
      <c r="HL162" s="468"/>
      <c r="HM162" s="468"/>
      <c r="HN162" s="468"/>
      <c r="HO162" s="468"/>
      <c r="HP162" s="468"/>
      <c r="HQ162" s="468"/>
      <c r="HR162" s="468"/>
      <c r="HS162" s="468"/>
      <c r="HT162" s="468"/>
      <c r="HU162" s="468"/>
      <c r="HV162" s="468"/>
      <c r="HW162" s="468"/>
      <c r="HX162" s="468"/>
      <c r="HY162" s="468"/>
      <c r="HZ162" s="468"/>
      <c r="IA162" s="468"/>
      <c r="IB162" s="468"/>
      <c r="IC162" s="468"/>
      <c r="ID162" s="468"/>
      <c r="IE162" s="468"/>
      <c r="IF162" s="468"/>
      <c r="IG162" s="468"/>
      <c r="IH162" s="468"/>
      <c r="II162" s="468"/>
      <c r="IJ162" s="468"/>
      <c r="IK162" s="468"/>
      <c r="IL162" s="468"/>
      <c r="IM162" s="468"/>
      <c r="IN162" s="468"/>
      <c r="IO162" s="468"/>
      <c r="IP162" s="468"/>
      <c r="IQ162" s="468"/>
      <c r="IR162" s="468"/>
      <c r="IS162" s="468"/>
      <c r="IT162" s="468"/>
      <c r="IU162" s="468"/>
      <c r="IV162" s="468"/>
    </row>
    <row r="163" spans="1:256">
      <c r="A163" s="385"/>
      <c r="B163" s="385"/>
      <c r="C163" s="385"/>
      <c r="M163" s="385"/>
      <c r="N163" s="735"/>
      <c r="O163" s="735"/>
      <c r="P163" s="468"/>
      <c r="Q163" s="468"/>
      <c r="R163" s="468"/>
      <c r="S163" s="468"/>
      <c r="T163" s="468"/>
      <c r="U163" s="468"/>
      <c r="V163" s="468"/>
      <c r="W163" s="468"/>
      <c r="X163" s="468"/>
      <c r="Y163" s="468"/>
      <c r="Z163" s="468"/>
      <c r="AA163" s="468"/>
      <c r="AB163" s="468"/>
      <c r="AC163" s="468"/>
      <c r="AD163" s="468"/>
      <c r="AE163" s="468"/>
      <c r="AF163" s="468"/>
      <c r="AG163" s="468"/>
      <c r="AH163" s="468"/>
      <c r="AI163" s="468"/>
      <c r="AJ163" s="468"/>
      <c r="AK163" s="468"/>
      <c r="AL163" s="468"/>
      <c r="AM163" s="468"/>
      <c r="AN163" s="468"/>
      <c r="AO163" s="468"/>
      <c r="AP163" s="468"/>
      <c r="AQ163" s="468"/>
      <c r="AR163" s="468"/>
      <c r="AS163" s="468"/>
      <c r="AT163" s="468"/>
      <c r="AU163" s="468"/>
      <c r="AV163" s="468"/>
      <c r="AW163" s="468"/>
      <c r="AX163" s="468"/>
      <c r="AY163" s="468"/>
      <c r="AZ163" s="468"/>
      <c r="BA163" s="468"/>
      <c r="BB163" s="468"/>
      <c r="BC163" s="468"/>
      <c r="BD163" s="468"/>
      <c r="BE163" s="468"/>
      <c r="BF163" s="468"/>
      <c r="BG163" s="468"/>
      <c r="BH163" s="468"/>
      <c r="BI163" s="468"/>
      <c r="BJ163" s="468"/>
      <c r="BK163" s="468"/>
      <c r="BL163" s="468"/>
      <c r="BM163" s="468"/>
      <c r="BN163" s="468"/>
      <c r="BO163" s="468"/>
      <c r="BP163" s="468"/>
      <c r="BQ163" s="468"/>
      <c r="BR163" s="468"/>
      <c r="BS163" s="468"/>
      <c r="BT163" s="468"/>
      <c r="BU163" s="468"/>
      <c r="BV163" s="468"/>
      <c r="BW163" s="468"/>
      <c r="BX163" s="468"/>
      <c r="BY163" s="468"/>
      <c r="BZ163" s="468"/>
      <c r="CA163" s="468"/>
      <c r="CB163" s="468"/>
      <c r="CC163" s="468"/>
      <c r="CD163" s="468"/>
      <c r="CE163" s="468"/>
      <c r="CF163" s="468"/>
      <c r="CG163" s="468"/>
      <c r="CH163" s="468"/>
      <c r="CI163" s="468"/>
      <c r="CJ163" s="468"/>
      <c r="CK163" s="468"/>
      <c r="CL163" s="468"/>
      <c r="CM163" s="468"/>
      <c r="CN163" s="468"/>
      <c r="CO163" s="468"/>
      <c r="CP163" s="468"/>
      <c r="CQ163" s="468"/>
      <c r="CR163" s="468"/>
      <c r="CS163" s="468"/>
      <c r="CT163" s="468"/>
      <c r="CU163" s="468"/>
      <c r="CV163" s="468"/>
      <c r="CW163" s="468"/>
      <c r="CX163" s="468"/>
      <c r="CY163" s="468"/>
      <c r="CZ163" s="468"/>
      <c r="DA163" s="468"/>
      <c r="DB163" s="468"/>
      <c r="DC163" s="468"/>
      <c r="DD163" s="468"/>
      <c r="DE163" s="468"/>
      <c r="DF163" s="468"/>
      <c r="DG163" s="468"/>
      <c r="DH163" s="468"/>
      <c r="DI163" s="468"/>
      <c r="DJ163" s="468"/>
      <c r="DK163" s="468"/>
      <c r="DL163" s="468"/>
      <c r="DM163" s="468"/>
      <c r="DN163" s="468"/>
      <c r="DO163" s="468"/>
      <c r="DP163" s="468"/>
      <c r="DQ163" s="468"/>
      <c r="DR163" s="468"/>
      <c r="DS163" s="468"/>
      <c r="DT163" s="468"/>
      <c r="DU163" s="468"/>
      <c r="DV163" s="468"/>
      <c r="DW163" s="468"/>
      <c r="DX163" s="468"/>
      <c r="DY163" s="468"/>
      <c r="DZ163" s="468"/>
      <c r="EA163" s="468"/>
      <c r="EB163" s="468"/>
      <c r="EC163" s="468"/>
      <c r="ED163" s="468"/>
      <c r="EE163" s="468"/>
      <c r="EF163" s="468"/>
      <c r="EG163" s="468"/>
      <c r="EH163" s="468"/>
      <c r="EI163" s="468"/>
      <c r="EJ163" s="468"/>
      <c r="EK163" s="468"/>
      <c r="EL163" s="468"/>
      <c r="EM163" s="468"/>
      <c r="EN163" s="468"/>
      <c r="EO163" s="468"/>
      <c r="EP163" s="468"/>
      <c r="EQ163" s="468"/>
      <c r="ER163" s="468"/>
      <c r="ES163" s="468"/>
      <c r="ET163" s="468"/>
      <c r="EU163" s="468"/>
      <c r="EV163" s="468"/>
      <c r="EW163" s="468"/>
      <c r="EX163" s="468"/>
      <c r="EY163" s="468"/>
      <c r="EZ163" s="468"/>
      <c r="FA163" s="468"/>
      <c r="FB163" s="468"/>
      <c r="FC163" s="468"/>
      <c r="FD163" s="468"/>
      <c r="FE163" s="468"/>
      <c r="FF163" s="468"/>
      <c r="FG163" s="468"/>
      <c r="FH163" s="468"/>
      <c r="FI163" s="468"/>
      <c r="FJ163" s="468"/>
      <c r="FK163" s="468"/>
      <c r="FL163" s="468"/>
      <c r="FM163" s="468"/>
      <c r="FN163" s="468"/>
      <c r="FO163" s="468"/>
      <c r="FP163" s="468"/>
      <c r="FQ163" s="468"/>
      <c r="FR163" s="468"/>
      <c r="FS163" s="468"/>
      <c r="FT163" s="468"/>
      <c r="FU163" s="468"/>
      <c r="FV163" s="468"/>
      <c r="FW163" s="468"/>
      <c r="FX163" s="468"/>
      <c r="FY163" s="468"/>
      <c r="FZ163" s="468"/>
      <c r="GA163" s="468"/>
      <c r="GB163" s="468"/>
      <c r="GC163" s="468"/>
      <c r="GD163" s="468"/>
      <c r="GE163" s="468"/>
      <c r="GF163" s="468"/>
      <c r="GG163" s="468"/>
      <c r="GH163" s="468"/>
      <c r="GI163" s="468"/>
      <c r="GJ163" s="468"/>
      <c r="GK163" s="468"/>
      <c r="GL163" s="468"/>
      <c r="GM163" s="468"/>
      <c r="GN163" s="468"/>
      <c r="GO163" s="468"/>
      <c r="GP163" s="468"/>
      <c r="GQ163" s="468"/>
      <c r="GR163" s="468"/>
      <c r="GS163" s="468"/>
      <c r="GT163" s="468"/>
      <c r="GU163" s="468"/>
      <c r="GV163" s="468"/>
      <c r="GW163" s="468"/>
      <c r="GX163" s="468"/>
      <c r="GY163" s="468"/>
      <c r="GZ163" s="468"/>
      <c r="HA163" s="468"/>
      <c r="HB163" s="468"/>
      <c r="HC163" s="468"/>
      <c r="HD163" s="468"/>
      <c r="HE163" s="468"/>
      <c r="HF163" s="468"/>
      <c r="HG163" s="468"/>
      <c r="HH163" s="468"/>
      <c r="HI163" s="468"/>
      <c r="HJ163" s="468"/>
      <c r="HK163" s="468"/>
      <c r="HL163" s="468"/>
      <c r="HM163" s="468"/>
      <c r="HN163" s="468"/>
      <c r="HO163" s="468"/>
      <c r="HP163" s="468"/>
      <c r="HQ163" s="468"/>
      <c r="HR163" s="468"/>
      <c r="HS163" s="468"/>
      <c r="HT163" s="468"/>
      <c r="HU163" s="468"/>
      <c r="HV163" s="468"/>
      <c r="HW163" s="468"/>
      <c r="HX163" s="468"/>
      <c r="HY163" s="468"/>
      <c r="HZ163" s="468"/>
      <c r="IA163" s="468"/>
      <c r="IB163" s="468"/>
      <c r="IC163" s="468"/>
      <c r="ID163" s="468"/>
      <c r="IE163" s="468"/>
      <c r="IF163" s="468"/>
      <c r="IG163" s="468"/>
      <c r="IH163" s="468"/>
      <c r="II163" s="468"/>
      <c r="IJ163" s="468"/>
      <c r="IK163" s="468"/>
      <c r="IL163" s="468"/>
      <c r="IM163" s="468"/>
      <c r="IN163" s="468"/>
      <c r="IO163" s="468"/>
      <c r="IP163" s="468"/>
      <c r="IQ163" s="468"/>
      <c r="IR163" s="468"/>
      <c r="IS163" s="468"/>
      <c r="IT163" s="468"/>
      <c r="IU163" s="468"/>
      <c r="IV163" s="468"/>
    </row>
    <row r="164" spans="1:256">
      <c r="A164" s="385"/>
      <c r="B164" s="385"/>
      <c r="C164" s="385"/>
      <c r="M164" s="385"/>
      <c r="N164" s="735"/>
      <c r="O164" s="735"/>
      <c r="P164" s="468"/>
      <c r="Q164" s="468"/>
      <c r="R164" s="468"/>
      <c r="S164" s="468"/>
      <c r="T164" s="468"/>
      <c r="U164" s="468"/>
      <c r="V164" s="468"/>
      <c r="W164" s="468"/>
      <c r="X164" s="468"/>
      <c r="Y164" s="468"/>
      <c r="Z164" s="468"/>
      <c r="AA164" s="468"/>
      <c r="AB164" s="468"/>
      <c r="AC164" s="468"/>
      <c r="AD164" s="468"/>
      <c r="AE164" s="468"/>
      <c r="AF164" s="468"/>
      <c r="AG164" s="468"/>
      <c r="AH164" s="468"/>
      <c r="AI164" s="468"/>
      <c r="AJ164" s="468"/>
      <c r="AK164" s="468"/>
      <c r="AL164" s="468"/>
      <c r="AM164" s="468"/>
      <c r="AN164" s="468"/>
      <c r="AO164" s="468"/>
      <c r="AP164" s="468"/>
      <c r="AQ164" s="468"/>
      <c r="AR164" s="468"/>
      <c r="AS164" s="468"/>
      <c r="AT164" s="468"/>
      <c r="AU164" s="468"/>
      <c r="AV164" s="468"/>
      <c r="AW164" s="468"/>
      <c r="AX164" s="468"/>
      <c r="AY164" s="468"/>
      <c r="AZ164" s="468"/>
      <c r="BA164" s="468"/>
      <c r="BB164" s="468"/>
      <c r="BC164" s="468"/>
      <c r="BD164" s="468"/>
      <c r="BE164" s="468"/>
      <c r="BF164" s="468"/>
      <c r="BG164" s="468"/>
      <c r="BH164" s="468"/>
      <c r="BI164" s="468"/>
      <c r="BJ164" s="468"/>
      <c r="BK164" s="468"/>
      <c r="BL164" s="468"/>
      <c r="BM164" s="468"/>
      <c r="BN164" s="468"/>
      <c r="BO164" s="468"/>
      <c r="BP164" s="468"/>
      <c r="BQ164" s="468"/>
      <c r="BR164" s="468"/>
      <c r="BS164" s="468"/>
      <c r="BT164" s="468"/>
      <c r="BU164" s="468"/>
      <c r="BV164" s="468"/>
      <c r="BW164" s="468"/>
      <c r="BX164" s="468"/>
      <c r="BY164" s="468"/>
      <c r="BZ164" s="468"/>
      <c r="CA164" s="468"/>
      <c r="CB164" s="468"/>
      <c r="CC164" s="468"/>
      <c r="CD164" s="468"/>
      <c r="CE164" s="468"/>
      <c r="CF164" s="468"/>
      <c r="CG164" s="468"/>
      <c r="CH164" s="468"/>
      <c r="CI164" s="468"/>
      <c r="CJ164" s="468"/>
      <c r="CK164" s="468"/>
      <c r="CL164" s="468"/>
      <c r="CM164" s="468"/>
      <c r="CN164" s="468"/>
      <c r="CO164" s="468"/>
      <c r="CP164" s="468"/>
      <c r="CQ164" s="468"/>
      <c r="CR164" s="468"/>
      <c r="CS164" s="468"/>
      <c r="CT164" s="468"/>
      <c r="CU164" s="468"/>
      <c r="CV164" s="468"/>
      <c r="CW164" s="468"/>
      <c r="CX164" s="468"/>
      <c r="CY164" s="468"/>
      <c r="CZ164" s="468"/>
      <c r="DA164" s="468"/>
      <c r="DB164" s="468"/>
      <c r="DC164" s="468"/>
      <c r="DD164" s="468"/>
      <c r="DE164" s="468"/>
      <c r="DF164" s="468"/>
      <c r="DG164" s="468"/>
      <c r="DH164" s="468"/>
      <c r="DI164" s="468"/>
      <c r="DJ164" s="468"/>
      <c r="DK164" s="468"/>
      <c r="DL164" s="468"/>
      <c r="DM164" s="468"/>
      <c r="DN164" s="468"/>
      <c r="DO164" s="468"/>
      <c r="DP164" s="468"/>
      <c r="DQ164" s="468"/>
      <c r="DR164" s="468"/>
      <c r="DS164" s="468"/>
      <c r="DT164" s="468"/>
      <c r="DU164" s="468"/>
      <c r="DV164" s="468"/>
      <c r="DW164" s="468"/>
      <c r="DX164" s="468"/>
      <c r="DY164" s="468"/>
      <c r="DZ164" s="468"/>
      <c r="EA164" s="468"/>
      <c r="EB164" s="468"/>
      <c r="EC164" s="468"/>
      <c r="ED164" s="468"/>
      <c r="EE164" s="468"/>
      <c r="EF164" s="468"/>
      <c r="EG164" s="468"/>
      <c r="EH164" s="468"/>
      <c r="EI164" s="468"/>
      <c r="EJ164" s="468"/>
      <c r="EK164" s="468"/>
      <c r="EL164" s="468"/>
      <c r="EM164" s="468"/>
      <c r="EN164" s="468"/>
      <c r="EO164" s="468"/>
      <c r="EP164" s="468"/>
      <c r="EQ164" s="468"/>
      <c r="ER164" s="468"/>
      <c r="ES164" s="468"/>
      <c r="ET164" s="468"/>
      <c r="EU164" s="468"/>
      <c r="EV164" s="468"/>
      <c r="EW164" s="468"/>
      <c r="EX164" s="468"/>
      <c r="EY164" s="468"/>
      <c r="EZ164" s="468"/>
      <c r="FA164" s="468"/>
      <c r="FB164" s="468"/>
      <c r="FC164" s="468"/>
      <c r="FD164" s="468"/>
      <c r="FE164" s="468"/>
      <c r="FF164" s="468"/>
      <c r="FG164" s="468"/>
      <c r="FH164" s="468"/>
      <c r="FI164" s="468"/>
      <c r="FJ164" s="468"/>
      <c r="FK164" s="468"/>
      <c r="FL164" s="468"/>
      <c r="FM164" s="468"/>
      <c r="FN164" s="468"/>
      <c r="FO164" s="468"/>
      <c r="FP164" s="468"/>
      <c r="FQ164" s="468"/>
      <c r="FR164" s="468"/>
      <c r="FS164" s="468"/>
      <c r="FT164" s="468"/>
      <c r="FU164" s="468"/>
      <c r="FV164" s="468"/>
      <c r="FW164" s="468"/>
      <c r="FX164" s="468"/>
      <c r="FY164" s="468"/>
      <c r="FZ164" s="468"/>
      <c r="GA164" s="468"/>
      <c r="GB164" s="468"/>
      <c r="GC164" s="468"/>
      <c r="GD164" s="468"/>
      <c r="GE164" s="468"/>
      <c r="GF164" s="468"/>
      <c r="GG164" s="468"/>
      <c r="GH164" s="468"/>
      <c r="GI164" s="468"/>
      <c r="GJ164" s="468"/>
      <c r="GK164" s="468"/>
      <c r="GL164" s="468"/>
      <c r="GM164" s="468"/>
      <c r="GN164" s="468"/>
      <c r="GO164" s="468"/>
      <c r="GP164" s="468"/>
      <c r="GQ164" s="468"/>
      <c r="GR164" s="468"/>
      <c r="GS164" s="468"/>
      <c r="GT164" s="468"/>
      <c r="GU164" s="468"/>
      <c r="GV164" s="468"/>
      <c r="GW164" s="468"/>
      <c r="GX164" s="468"/>
      <c r="GY164" s="468"/>
      <c r="GZ164" s="468"/>
      <c r="HA164" s="468"/>
      <c r="HB164" s="468"/>
      <c r="HC164" s="468"/>
      <c r="HD164" s="468"/>
      <c r="HE164" s="468"/>
      <c r="HF164" s="468"/>
      <c r="HG164" s="468"/>
      <c r="HH164" s="468"/>
      <c r="HI164" s="468"/>
      <c r="HJ164" s="468"/>
      <c r="HK164" s="468"/>
      <c r="HL164" s="468"/>
      <c r="HM164" s="468"/>
      <c r="HN164" s="468"/>
      <c r="HO164" s="468"/>
      <c r="HP164" s="468"/>
      <c r="HQ164" s="468"/>
      <c r="HR164" s="468"/>
      <c r="HS164" s="468"/>
      <c r="HT164" s="468"/>
      <c r="HU164" s="468"/>
      <c r="HV164" s="468"/>
      <c r="HW164" s="468"/>
      <c r="HX164" s="468"/>
      <c r="HY164" s="468"/>
      <c r="HZ164" s="468"/>
      <c r="IA164" s="468"/>
      <c r="IB164" s="468"/>
      <c r="IC164" s="468"/>
      <c r="ID164" s="468"/>
      <c r="IE164" s="468"/>
      <c r="IF164" s="468"/>
      <c r="IG164" s="468"/>
      <c r="IH164" s="468"/>
      <c r="II164" s="468"/>
      <c r="IJ164" s="468"/>
      <c r="IK164" s="468"/>
      <c r="IL164" s="468"/>
      <c r="IM164" s="468"/>
      <c r="IN164" s="468"/>
      <c r="IO164" s="468"/>
      <c r="IP164" s="468"/>
      <c r="IQ164" s="468"/>
      <c r="IR164" s="468"/>
      <c r="IS164" s="468"/>
      <c r="IT164" s="468"/>
      <c r="IU164" s="468"/>
      <c r="IV164" s="468"/>
    </row>
    <row r="165" spans="1:256">
      <c r="A165" s="385"/>
      <c r="B165" s="385"/>
      <c r="C165" s="385"/>
      <c r="M165" s="385"/>
      <c r="N165" s="735"/>
      <c r="O165" s="735"/>
      <c r="P165" s="468"/>
      <c r="Q165" s="468"/>
      <c r="R165" s="468"/>
      <c r="S165" s="468"/>
      <c r="T165" s="468"/>
      <c r="U165" s="468"/>
      <c r="V165" s="468"/>
      <c r="W165" s="468"/>
      <c r="X165" s="468"/>
      <c r="Y165" s="468"/>
      <c r="Z165" s="468"/>
      <c r="AA165" s="468"/>
      <c r="AB165" s="468"/>
      <c r="AC165" s="468"/>
      <c r="AD165" s="468"/>
      <c r="AE165" s="468"/>
      <c r="AF165" s="468"/>
      <c r="AG165" s="468"/>
      <c r="AH165" s="468"/>
      <c r="AI165" s="468"/>
      <c r="AJ165" s="468"/>
      <c r="AK165" s="468"/>
      <c r="AL165" s="468"/>
      <c r="AM165" s="468"/>
      <c r="AN165" s="468"/>
      <c r="AO165" s="468"/>
      <c r="AP165" s="468"/>
      <c r="AQ165" s="468"/>
      <c r="AR165" s="468"/>
      <c r="AS165" s="468"/>
      <c r="AT165" s="468"/>
      <c r="AU165" s="468"/>
      <c r="AV165" s="468"/>
      <c r="AW165" s="468"/>
      <c r="AX165" s="468"/>
      <c r="AY165" s="468"/>
      <c r="AZ165" s="468"/>
      <c r="BA165" s="468"/>
      <c r="BB165" s="468"/>
      <c r="BC165" s="468"/>
      <c r="BD165" s="468"/>
      <c r="BE165" s="468"/>
      <c r="BF165" s="468"/>
      <c r="BG165" s="468"/>
      <c r="BH165" s="468"/>
      <c r="BI165" s="468"/>
      <c r="BJ165" s="468"/>
      <c r="BK165" s="468"/>
      <c r="BL165" s="468"/>
      <c r="BM165" s="468"/>
      <c r="BN165" s="468"/>
      <c r="BO165" s="468"/>
      <c r="BP165" s="468"/>
      <c r="BQ165" s="468"/>
      <c r="BR165" s="468"/>
      <c r="BS165" s="468"/>
      <c r="BT165" s="468"/>
      <c r="BU165" s="468"/>
      <c r="BV165" s="468"/>
      <c r="BW165" s="468"/>
      <c r="BX165" s="468"/>
      <c r="BY165" s="468"/>
      <c r="BZ165" s="468"/>
      <c r="CA165" s="468"/>
      <c r="CB165" s="468"/>
      <c r="CC165" s="468"/>
      <c r="CD165" s="468"/>
      <c r="CE165" s="468"/>
      <c r="CF165" s="468"/>
      <c r="CG165" s="468"/>
      <c r="CH165" s="468"/>
      <c r="CI165" s="468"/>
      <c r="CJ165" s="468"/>
      <c r="CK165" s="468"/>
      <c r="CL165" s="468"/>
      <c r="CM165" s="468"/>
      <c r="CN165" s="468"/>
      <c r="CO165" s="468"/>
      <c r="CP165" s="468"/>
      <c r="CQ165" s="468"/>
      <c r="CR165" s="468"/>
      <c r="CS165" s="468"/>
      <c r="CT165" s="468"/>
      <c r="CU165" s="468"/>
      <c r="CV165" s="468"/>
      <c r="CW165" s="468"/>
      <c r="CX165" s="468"/>
      <c r="CY165" s="468"/>
      <c r="CZ165" s="468"/>
      <c r="DA165" s="468"/>
      <c r="DB165" s="468"/>
      <c r="DC165" s="468"/>
      <c r="DD165" s="468"/>
      <c r="DE165" s="468"/>
      <c r="DF165" s="468"/>
      <c r="DG165" s="468"/>
      <c r="DH165" s="468"/>
      <c r="DI165" s="468"/>
      <c r="DJ165" s="468"/>
      <c r="DK165" s="468"/>
      <c r="DL165" s="468"/>
      <c r="DM165" s="468"/>
      <c r="DN165" s="468"/>
      <c r="DO165" s="468"/>
      <c r="DP165" s="468"/>
      <c r="DQ165" s="468"/>
      <c r="DR165" s="468"/>
      <c r="DS165" s="468"/>
      <c r="DT165" s="468"/>
      <c r="DU165" s="468"/>
      <c r="DV165" s="468"/>
      <c r="DW165" s="468"/>
      <c r="DX165" s="468"/>
      <c r="DY165" s="468"/>
      <c r="DZ165" s="468"/>
      <c r="EA165" s="468"/>
      <c r="EB165" s="468"/>
      <c r="EC165" s="468"/>
      <c r="ED165" s="468"/>
      <c r="EE165" s="468"/>
      <c r="EF165" s="468"/>
      <c r="EG165" s="468"/>
      <c r="EH165" s="468"/>
      <c r="EI165" s="468"/>
      <c r="EJ165" s="468"/>
      <c r="EK165" s="468"/>
      <c r="EL165" s="468"/>
      <c r="EM165" s="468"/>
      <c r="EN165" s="468"/>
      <c r="EO165" s="468"/>
      <c r="EP165" s="468"/>
      <c r="EQ165" s="468"/>
      <c r="ER165" s="468"/>
      <c r="ES165" s="468"/>
      <c r="ET165" s="468"/>
      <c r="EU165" s="468"/>
      <c r="EV165" s="468"/>
      <c r="EW165" s="468"/>
      <c r="EX165" s="468"/>
      <c r="EY165" s="468"/>
      <c r="EZ165" s="468"/>
      <c r="FA165" s="468"/>
      <c r="FB165" s="468"/>
      <c r="FC165" s="468"/>
      <c r="FD165" s="468"/>
      <c r="FE165" s="468"/>
      <c r="FF165" s="468"/>
      <c r="FG165" s="468"/>
      <c r="FH165" s="468"/>
      <c r="FI165" s="468"/>
      <c r="FJ165" s="468"/>
      <c r="FK165" s="468"/>
      <c r="FL165" s="468"/>
      <c r="FM165" s="468"/>
      <c r="FN165" s="468"/>
      <c r="FO165" s="468"/>
      <c r="FP165" s="468"/>
      <c r="FQ165" s="468"/>
      <c r="FR165" s="468"/>
      <c r="FS165" s="468"/>
      <c r="FT165" s="468"/>
      <c r="FU165" s="468"/>
      <c r="FV165" s="468"/>
      <c r="FW165" s="468"/>
      <c r="FX165" s="468"/>
      <c r="FY165" s="468"/>
      <c r="FZ165" s="468"/>
      <c r="GA165" s="468"/>
      <c r="GB165" s="468"/>
      <c r="GC165" s="468"/>
      <c r="GD165" s="468"/>
      <c r="GE165" s="468"/>
      <c r="GF165" s="468"/>
      <c r="GG165" s="468"/>
      <c r="GH165" s="468"/>
      <c r="GI165" s="468"/>
      <c r="GJ165" s="468"/>
      <c r="GK165" s="468"/>
      <c r="GL165" s="468"/>
      <c r="GM165" s="468"/>
      <c r="GN165" s="468"/>
      <c r="GO165" s="468"/>
      <c r="GP165" s="468"/>
      <c r="GQ165" s="468"/>
      <c r="GR165" s="468"/>
      <c r="GS165" s="468"/>
      <c r="GT165" s="468"/>
      <c r="GU165" s="468"/>
      <c r="GV165" s="468"/>
      <c r="GW165" s="468"/>
      <c r="GX165" s="468"/>
      <c r="GY165" s="468"/>
      <c r="GZ165" s="468"/>
      <c r="HA165" s="468"/>
      <c r="HB165" s="468"/>
      <c r="HC165" s="468"/>
      <c r="HD165" s="468"/>
      <c r="HE165" s="468"/>
      <c r="HF165" s="468"/>
      <c r="HG165" s="468"/>
      <c r="HH165" s="468"/>
      <c r="HI165" s="468"/>
      <c r="HJ165" s="468"/>
      <c r="HK165" s="468"/>
      <c r="HL165" s="468"/>
      <c r="HM165" s="468"/>
      <c r="HN165" s="468"/>
      <c r="HO165" s="468"/>
      <c r="HP165" s="468"/>
      <c r="HQ165" s="468"/>
      <c r="HR165" s="468"/>
      <c r="HS165" s="468"/>
      <c r="HT165" s="468"/>
      <c r="HU165" s="468"/>
      <c r="HV165" s="468"/>
      <c r="HW165" s="468"/>
      <c r="HX165" s="468"/>
      <c r="HY165" s="468"/>
      <c r="HZ165" s="468"/>
      <c r="IA165" s="468"/>
      <c r="IB165" s="468"/>
      <c r="IC165" s="468"/>
      <c r="ID165" s="468"/>
      <c r="IE165" s="468"/>
      <c r="IF165" s="468"/>
      <c r="IG165" s="468"/>
      <c r="IH165" s="468"/>
      <c r="II165" s="468"/>
      <c r="IJ165" s="468"/>
      <c r="IK165" s="468"/>
      <c r="IL165" s="468"/>
      <c r="IM165" s="468"/>
      <c r="IN165" s="468"/>
      <c r="IO165" s="468"/>
      <c r="IP165" s="468"/>
      <c r="IQ165" s="468"/>
      <c r="IR165" s="468"/>
      <c r="IS165" s="468"/>
      <c r="IT165" s="468"/>
      <c r="IU165" s="468"/>
      <c r="IV165" s="468"/>
    </row>
    <row r="166" spans="1:256">
      <c r="A166" s="385"/>
      <c r="B166" s="385"/>
      <c r="C166" s="385"/>
      <c r="M166" s="385"/>
      <c r="N166" s="735"/>
      <c r="O166" s="735"/>
      <c r="P166" s="468"/>
      <c r="Q166" s="468"/>
      <c r="R166" s="468"/>
      <c r="S166" s="468"/>
      <c r="T166" s="468"/>
      <c r="U166" s="468"/>
      <c r="V166" s="468"/>
      <c r="W166" s="468"/>
      <c r="X166" s="468"/>
      <c r="Y166" s="468"/>
      <c r="Z166" s="468"/>
      <c r="AA166" s="468"/>
      <c r="AB166" s="468"/>
      <c r="AC166" s="468"/>
      <c r="AD166" s="468"/>
      <c r="AE166" s="468"/>
      <c r="AF166" s="468"/>
      <c r="AG166" s="468"/>
      <c r="AH166" s="468"/>
      <c r="AI166" s="468"/>
      <c r="AJ166" s="468"/>
      <c r="AK166" s="468"/>
      <c r="AL166" s="468"/>
      <c r="AM166" s="468"/>
      <c r="AN166" s="468"/>
      <c r="AO166" s="468"/>
      <c r="AP166" s="468"/>
      <c r="AQ166" s="468"/>
      <c r="AR166" s="468"/>
      <c r="AS166" s="468"/>
      <c r="AT166" s="468"/>
      <c r="AU166" s="468"/>
      <c r="AV166" s="468"/>
      <c r="AW166" s="468"/>
      <c r="AX166" s="468"/>
      <c r="AY166" s="468"/>
      <c r="AZ166" s="468"/>
      <c r="BA166" s="468"/>
      <c r="BB166" s="468"/>
      <c r="BC166" s="468"/>
      <c r="BD166" s="468"/>
      <c r="BE166" s="468"/>
      <c r="BF166" s="468"/>
      <c r="BG166" s="468"/>
      <c r="BH166" s="468"/>
      <c r="BI166" s="468"/>
      <c r="BJ166" s="468"/>
      <c r="BK166" s="468"/>
      <c r="BL166" s="468"/>
      <c r="BM166" s="468"/>
      <c r="BN166" s="468"/>
      <c r="BO166" s="468"/>
      <c r="BP166" s="468"/>
      <c r="BQ166" s="468"/>
      <c r="BR166" s="468"/>
      <c r="BS166" s="468"/>
      <c r="BT166" s="468"/>
      <c r="BU166" s="468"/>
      <c r="BV166" s="468"/>
      <c r="BW166" s="468"/>
      <c r="BX166" s="468"/>
      <c r="BY166" s="468"/>
      <c r="BZ166" s="468"/>
      <c r="CA166" s="468"/>
      <c r="CB166" s="468"/>
      <c r="CC166" s="468"/>
      <c r="CD166" s="468"/>
      <c r="CE166" s="468"/>
      <c r="CF166" s="468"/>
      <c r="CG166" s="468"/>
      <c r="CH166" s="468"/>
      <c r="CI166" s="468"/>
      <c r="CJ166" s="468"/>
      <c r="CK166" s="468"/>
      <c r="CL166" s="468"/>
      <c r="CM166" s="468"/>
      <c r="CN166" s="468"/>
      <c r="CO166" s="468"/>
      <c r="CP166" s="468"/>
      <c r="CQ166" s="468"/>
      <c r="CR166" s="468"/>
      <c r="CS166" s="468"/>
      <c r="CT166" s="468"/>
      <c r="CU166" s="468"/>
      <c r="CV166" s="468"/>
      <c r="CW166" s="468"/>
      <c r="CX166" s="468"/>
      <c r="CY166" s="468"/>
      <c r="CZ166" s="468"/>
      <c r="DA166" s="468"/>
      <c r="DB166" s="468"/>
      <c r="DC166" s="468"/>
      <c r="DD166" s="468"/>
      <c r="DE166" s="468"/>
      <c r="DF166" s="468"/>
      <c r="DG166" s="468"/>
      <c r="DH166" s="468"/>
      <c r="DI166" s="468"/>
      <c r="DJ166" s="468"/>
      <c r="DK166" s="468"/>
      <c r="DL166" s="468"/>
      <c r="DM166" s="468"/>
      <c r="DN166" s="468"/>
      <c r="DO166" s="468"/>
      <c r="DP166" s="468"/>
      <c r="DQ166" s="468"/>
      <c r="DR166" s="468"/>
      <c r="DS166" s="468"/>
      <c r="DT166" s="468"/>
      <c r="DU166" s="468"/>
      <c r="DV166" s="468"/>
      <c r="DW166" s="468"/>
      <c r="DX166" s="468"/>
      <c r="DY166" s="468"/>
      <c r="DZ166" s="468"/>
      <c r="EA166" s="468"/>
      <c r="EB166" s="468"/>
      <c r="EC166" s="468"/>
      <c r="ED166" s="468"/>
      <c r="EE166" s="468"/>
      <c r="EF166" s="468"/>
      <c r="EG166" s="468"/>
      <c r="EH166" s="468"/>
      <c r="EI166" s="468"/>
      <c r="EJ166" s="468"/>
      <c r="EK166" s="468"/>
      <c r="EL166" s="468"/>
      <c r="EM166" s="468"/>
      <c r="EN166" s="468"/>
      <c r="EO166" s="468"/>
      <c r="EP166" s="468"/>
      <c r="EQ166" s="468"/>
      <c r="ER166" s="468"/>
      <c r="ES166" s="468"/>
      <c r="ET166" s="468"/>
      <c r="EU166" s="468"/>
      <c r="EV166" s="468"/>
      <c r="EW166" s="468"/>
      <c r="EX166" s="468"/>
      <c r="EY166" s="468"/>
      <c r="EZ166" s="468"/>
      <c r="FA166" s="468"/>
      <c r="FB166" s="468"/>
      <c r="FC166" s="468"/>
      <c r="FD166" s="468"/>
      <c r="FE166" s="468"/>
      <c r="FF166" s="468"/>
      <c r="FG166" s="468"/>
      <c r="FH166" s="468"/>
      <c r="FI166" s="468"/>
      <c r="FJ166" s="468"/>
      <c r="FK166" s="468"/>
      <c r="FL166" s="468"/>
      <c r="FM166" s="468"/>
      <c r="FN166" s="468"/>
      <c r="FO166" s="468"/>
      <c r="FP166" s="468"/>
      <c r="FQ166" s="468"/>
      <c r="FR166" s="468"/>
      <c r="FS166" s="468"/>
      <c r="FT166" s="468"/>
      <c r="FU166" s="468"/>
      <c r="FV166" s="468"/>
      <c r="FW166" s="468"/>
      <c r="FX166" s="468"/>
      <c r="FY166" s="468"/>
      <c r="FZ166" s="468"/>
      <c r="GA166" s="468"/>
      <c r="GB166" s="468"/>
      <c r="GC166" s="468"/>
      <c r="GD166" s="468"/>
      <c r="GE166" s="468"/>
      <c r="GF166" s="468"/>
      <c r="GG166" s="468"/>
      <c r="GH166" s="468"/>
      <c r="GI166" s="468"/>
      <c r="GJ166" s="468"/>
      <c r="GK166" s="468"/>
      <c r="GL166" s="468"/>
      <c r="GM166" s="468"/>
      <c r="GN166" s="468"/>
      <c r="GO166" s="468"/>
      <c r="GP166" s="468"/>
      <c r="GQ166" s="468"/>
      <c r="GR166" s="468"/>
      <c r="GS166" s="468"/>
      <c r="GT166" s="468"/>
      <c r="GU166" s="468"/>
      <c r="GV166" s="468"/>
      <c r="GW166" s="468"/>
      <c r="GX166" s="468"/>
      <c r="GY166" s="468"/>
      <c r="GZ166" s="468"/>
      <c r="HA166" s="468"/>
      <c r="HB166" s="468"/>
      <c r="HC166" s="468"/>
      <c r="HD166" s="468"/>
      <c r="HE166" s="468"/>
      <c r="HF166" s="468"/>
      <c r="HG166" s="468"/>
      <c r="HH166" s="468"/>
      <c r="HI166" s="468"/>
      <c r="HJ166" s="468"/>
      <c r="HK166" s="468"/>
      <c r="HL166" s="468"/>
      <c r="HM166" s="468"/>
      <c r="HN166" s="468"/>
      <c r="HO166" s="468"/>
      <c r="HP166" s="468"/>
      <c r="HQ166" s="468"/>
      <c r="HR166" s="468"/>
      <c r="HS166" s="468"/>
      <c r="HT166" s="468"/>
      <c r="HU166" s="468"/>
      <c r="HV166" s="468"/>
      <c r="HW166" s="468"/>
      <c r="HX166" s="468"/>
      <c r="HY166" s="468"/>
      <c r="HZ166" s="468"/>
      <c r="IA166" s="468"/>
      <c r="IB166" s="468"/>
      <c r="IC166" s="468"/>
      <c r="ID166" s="468"/>
      <c r="IE166" s="468"/>
      <c r="IF166" s="468"/>
      <c r="IG166" s="468"/>
      <c r="IH166" s="468"/>
      <c r="II166" s="468"/>
      <c r="IJ166" s="468"/>
      <c r="IK166" s="468"/>
      <c r="IL166" s="468"/>
      <c r="IM166" s="468"/>
      <c r="IN166" s="468"/>
      <c r="IO166" s="468"/>
      <c r="IP166" s="468"/>
      <c r="IQ166" s="468"/>
      <c r="IR166" s="468"/>
      <c r="IS166" s="468"/>
      <c r="IT166" s="468"/>
      <c r="IU166" s="468"/>
      <c r="IV166" s="468"/>
    </row>
    <row r="167" spans="1:256">
      <c r="A167" s="385"/>
      <c r="B167" s="385"/>
      <c r="C167" s="385"/>
      <c r="M167" s="385"/>
      <c r="N167" s="735"/>
      <c r="O167" s="735"/>
      <c r="P167" s="468"/>
      <c r="Q167" s="468"/>
      <c r="R167" s="468"/>
      <c r="S167" s="468"/>
      <c r="T167" s="468"/>
      <c r="U167" s="468"/>
      <c r="V167" s="468"/>
      <c r="W167" s="468"/>
      <c r="X167" s="468"/>
      <c r="Y167" s="468"/>
      <c r="Z167" s="468"/>
      <c r="AA167" s="468"/>
      <c r="AB167" s="468"/>
      <c r="AC167" s="468"/>
      <c r="AD167" s="468"/>
      <c r="AE167" s="468"/>
      <c r="AF167" s="468"/>
      <c r="AG167" s="468"/>
      <c r="AH167" s="468"/>
      <c r="AI167" s="468"/>
      <c r="AJ167" s="468"/>
      <c r="AK167" s="468"/>
      <c r="AL167" s="468"/>
      <c r="AM167" s="468"/>
      <c r="AN167" s="468"/>
      <c r="AO167" s="468"/>
      <c r="AP167" s="468"/>
      <c r="AQ167" s="468"/>
      <c r="AR167" s="468"/>
      <c r="AS167" s="468"/>
      <c r="AT167" s="468"/>
      <c r="AU167" s="468"/>
      <c r="AV167" s="468"/>
      <c r="AW167" s="468"/>
      <c r="AX167" s="468"/>
      <c r="AY167" s="468"/>
      <c r="AZ167" s="468"/>
      <c r="BA167" s="468"/>
      <c r="BB167" s="468"/>
      <c r="BC167" s="468"/>
      <c r="BD167" s="468"/>
      <c r="BE167" s="468"/>
      <c r="BF167" s="468"/>
      <c r="BG167" s="468"/>
      <c r="BH167" s="468"/>
      <c r="BI167" s="468"/>
      <c r="BJ167" s="468"/>
      <c r="BK167" s="468"/>
      <c r="BL167" s="468"/>
      <c r="BM167" s="468"/>
      <c r="BN167" s="468"/>
      <c r="BO167" s="468"/>
      <c r="BP167" s="468"/>
      <c r="BQ167" s="468"/>
      <c r="BR167" s="468"/>
      <c r="BS167" s="468"/>
      <c r="BT167" s="468"/>
      <c r="BU167" s="468"/>
      <c r="BV167" s="468"/>
      <c r="BW167" s="468"/>
      <c r="BX167" s="468"/>
      <c r="BY167" s="468"/>
      <c r="BZ167" s="468"/>
      <c r="CA167" s="468"/>
      <c r="CB167" s="468"/>
      <c r="CC167" s="468"/>
      <c r="CD167" s="468"/>
      <c r="CE167" s="468"/>
      <c r="CF167" s="468"/>
      <c r="CG167" s="468"/>
      <c r="CH167" s="468"/>
      <c r="CI167" s="468"/>
      <c r="CJ167" s="468"/>
      <c r="CK167" s="468"/>
      <c r="CL167" s="468"/>
      <c r="CM167" s="468"/>
      <c r="CN167" s="468"/>
      <c r="CO167" s="468"/>
      <c r="CP167" s="468"/>
      <c r="CQ167" s="468"/>
      <c r="CR167" s="468"/>
      <c r="CS167" s="468"/>
      <c r="CT167" s="468"/>
      <c r="CU167" s="468"/>
      <c r="CV167" s="468"/>
      <c r="CW167" s="468"/>
      <c r="CX167" s="468"/>
      <c r="CY167" s="468"/>
      <c r="CZ167" s="468"/>
      <c r="DA167" s="468"/>
      <c r="DB167" s="468"/>
      <c r="DC167" s="468"/>
      <c r="DD167" s="468"/>
      <c r="DE167" s="468"/>
      <c r="DF167" s="468"/>
      <c r="DG167" s="468"/>
      <c r="DH167" s="468"/>
      <c r="DI167" s="468"/>
      <c r="DJ167" s="468"/>
      <c r="DK167" s="468"/>
      <c r="DL167" s="468"/>
      <c r="DM167" s="468"/>
      <c r="DN167" s="468"/>
      <c r="DO167" s="468"/>
      <c r="DP167" s="468"/>
      <c r="DQ167" s="468"/>
      <c r="DR167" s="468"/>
      <c r="DS167" s="468"/>
      <c r="DT167" s="468"/>
      <c r="DU167" s="468"/>
      <c r="DV167" s="468"/>
      <c r="DW167" s="468"/>
      <c r="DX167" s="468"/>
      <c r="DY167" s="468"/>
      <c r="DZ167" s="468"/>
      <c r="EA167" s="468"/>
      <c r="EB167" s="468"/>
      <c r="EC167" s="468"/>
      <c r="ED167" s="468"/>
      <c r="EE167" s="468"/>
      <c r="EF167" s="468"/>
      <c r="EG167" s="468"/>
      <c r="EH167" s="468"/>
      <c r="EI167" s="468"/>
      <c r="EJ167" s="468"/>
      <c r="EK167" s="468"/>
      <c r="EL167" s="468"/>
      <c r="EM167" s="468"/>
      <c r="EN167" s="468"/>
      <c r="EO167" s="468"/>
      <c r="EP167" s="468"/>
      <c r="EQ167" s="468"/>
      <c r="ER167" s="468"/>
      <c r="ES167" s="468"/>
      <c r="ET167" s="468"/>
      <c r="EU167" s="468"/>
      <c r="EV167" s="468"/>
      <c r="EW167" s="468"/>
      <c r="EX167" s="468"/>
      <c r="EY167" s="468"/>
      <c r="EZ167" s="468"/>
      <c r="FA167" s="468"/>
      <c r="FB167" s="468"/>
      <c r="FC167" s="468"/>
      <c r="FD167" s="468"/>
      <c r="FE167" s="468"/>
      <c r="FF167" s="468"/>
      <c r="FG167" s="468"/>
      <c r="FH167" s="468"/>
      <c r="FI167" s="468"/>
      <c r="FJ167" s="468"/>
      <c r="FK167" s="468"/>
      <c r="FL167" s="468"/>
      <c r="FM167" s="468"/>
      <c r="FN167" s="468"/>
      <c r="FO167" s="468"/>
      <c r="FP167" s="468"/>
      <c r="FQ167" s="468"/>
      <c r="FR167" s="468"/>
      <c r="FS167" s="468"/>
      <c r="FT167" s="468"/>
      <c r="FU167" s="468"/>
      <c r="FV167" s="468"/>
      <c r="FW167" s="468"/>
      <c r="FX167" s="468"/>
      <c r="FY167" s="468"/>
      <c r="FZ167" s="468"/>
      <c r="GA167" s="468"/>
      <c r="GB167" s="468"/>
      <c r="GC167" s="468"/>
      <c r="GD167" s="468"/>
      <c r="GE167" s="468"/>
      <c r="GF167" s="468"/>
      <c r="GG167" s="468"/>
      <c r="GH167" s="468"/>
      <c r="GI167" s="468"/>
      <c r="GJ167" s="468"/>
      <c r="GK167" s="468"/>
      <c r="GL167" s="468"/>
      <c r="GM167" s="468"/>
      <c r="GN167" s="468"/>
      <c r="GO167" s="468"/>
      <c r="GP167" s="468"/>
      <c r="GQ167" s="468"/>
      <c r="GR167" s="468"/>
      <c r="GS167" s="468"/>
      <c r="GT167" s="468"/>
      <c r="GU167" s="468"/>
      <c r="GV167" s="468"/>
      <c r="GW167" s="468"/>
      <c r="GX167" s="468"/>
      <c r="GY167" s="468"/>
      <c r="GZ167" s="468"/>
      <c r="HA167" s="468"/>
      <c r="HB167" s="468"/>
      <c r="HC167" s="468"/>
      <c r="HD167" s="468"/>
      <c r="HE167" s="468"/>
      <c r="HF167" s="468"/>
      <c r="HG167" s="468"/>
      <c r="HH167" s="468"/>
      <c r="HI167" s="468"/>
      <c r="HJ167" s="468"/>
      <c r="HK167" s="468"/>
      <c r="HL167" s="468"/>
      <c r="HM167" s="468"/>
      <c r="HN167" s="468"/>
      <c r="HO167" s="468"/>
      <c r="HP167" s="468"/>
      <c r="HQ167" s="468"/>
      <c r="HR167" s="468"/>
      <c r="HS167" s="468"/>
      <c r="HT167" s="468"/>
      <c r="HU167" s="468"/>
      <c r="HV167" s="468"/>
      <c r="HW167" s="468"/>
      <c r="HX167" s="468"/>
      <c r="HY167" s="468"/>
      <c r="HZ167" s="468"/>
      <c r="IA167" s="468"/>
      <c r="IB167" s="468"/>
      <c r="IC167" s="468"/>
      <c r="ID167" s="468"/>
      <c r="IE167" s="468"/>
      <c r="IF167" s="468"/>
      <c r="IG167" s="468"/>
      <c r="IH167" s="468"/>
      <c r="II167" s="468"/>
      <c r="IJ167" s="468"/>
      <c r="IK167" s="468"/>
      <c r="IL167" s="468"/>
      <c r="IM167" s="468"/>
      <c r="IN167" s="468"/>
      <c r="IO167" s="468"/>
      <c r="IP167" s="468"/>
      <c r="IQ167" s="468"/>
      <c r="IR167" s="468"/>
      <c r="IS167" s="468"/>
      <c r="IT167" s="468"/>
      <c r="IU167" s="468"/>
      <c r="IV167" s="468"/>
    </row>
    <row r="168" spans="1:256">
      <c r="A168" s="385"/>
      <c r="B168" s="385"/>
      <c r="C168" s="385"/>
      <c r="M168" s="385"/>
      <c r="N168" s="735"/>
      <c r="O168" s="735"/>
      <c r="P168" s="468"/>
      <c r="Q168" s="468"/>
      <c r="R168" s="468"/>
      <c r="S168" s="468"/>
      <c r="T168" s="468"/>
      <c r="U168" s="468"/>
      <c r="V168" s="468"/>
      <c r="W168" s="468"/>
      <c r="X168" s="468"/>
      <c r="Y168" s="468"/>
      <c r="Z168" s="468"/>
      <c r="AA168" s="468"/>
      <c r="AB168" s="468"/>
      <c r="AC168" s="468"/>
      <c r="AD168" s="468"/>
      <c r="AE168" s="468"/>
      <c r="AF168" s="468"/>
      <c r="AG168" s="468"/>
      <c r="AH168" s="468"/>
      <c r="AI168" s="468"/>
      <c r="AJ168" s="468"/>
      <c r="AK168" s="468"/>
      <c r="AL168" s="468"/>
      <c r="AM168" s="468"/>
      <c r="AN168" s="468"/>
      <c r="AO168" s="468"/>
      <c r="AP168" s="468"/>
      <c r="AQ168" s="468"/>
      <c r="AR168" s="468"/>
      <c r="AS168" s="468"/>
      <c r="AT168" s="468"/>
      <c r="AU168" s="468"/>
      <c r="AV168" s="468"/>
      <c r="AW168" s="468"/>
      <c r="AX168" s="468"/>
      <c r="AY168" s="468"/>
      <c r="AZ168" s="468"/>
      <c r="BA168" s="468"/>
      <c r="BB168" s="468"/>
      <c r="BC168" s="468"/>
      <c r="BD168" s="468"/>
      <c r="BE168" s="468"/>
      <c r="BF168" s="468"/>
      <c r="BG168" s="468"/>
      <c r="BH168" s="468"/>
      <c r="BI168" s="468"/>
      <c r="BJ168" s="468"/>
      <c r="BK168" s="468"/>
      <c r="BL168" s="468"/>
      <c r="BM168" s="468"/>
      <c r="BN168" s="468"/>
      <c r="BO168" s="468"/>
      <c r="BP168" s="468"/>
      <c r="BQ168" s="468"/>
      <c r="BR168" s="468"/>
      <c r="BS168" s="468"/>
      <c r="BT168" s="468"/>
      <c r="BU168" s="468"/>
      <c r="BV168" s="468"/>
      <c r="BW168" s="468"/>
      <c r="BX168" s="468"/>
      <c r="BY168" s="468"/>
      <c r="BZ168" s="468"/>
      <c r="CA168" s="468"/>
      <c r="CB168" s="468"/>
      <c r="CC168" s="468"/>
      <c r="CD168" s="468"/>
      <c r="CE168" s="468"/>
      <c r="CF168" s="468"/>
      <c r="CG168" s="468"/>
      <c r="CH168" s="468"/>
      <c r="CI168" s="468"/>
      <c r="CJ168" s="468"/>
      <c r="CK168" s="468"/>
      <c r="CL168" s="468"/>
      <c r="CM168" s="468"/>
      <c r="CN168" s="468"/>
      <c r="CO168" s="468"/>
      <c r="CP168" s="468"/>
      <c r="CQ168" s="468"/>
      <c r="CR168" s="468"/>
      <c r="CS168" s="468"/>
      <c r="CT168" s="468"/>
      <c r="CU168" s="468"/>
      <c r="CV168" s="468"/>
      <c r="CW168" s="468"/>
      <c r="CX168" s="468"/>
      <c r="CY168" s="468"/>
      <c r="CZ168" s="468"/>
      <c r="DA168" s="468"/>
      <c r="DB168" s="468"/>
      <c r="DC168" s="468"/>
      <c r="DD168" s="468"/>
      <c r="DE168" s="468"/>
      <c r="DF168" s="468"/>
      <c r="DG168" s="468"/>
      <c r="DH168" s="468"/>
      <c r="DI168" s="468"/>
      <c r="DJ168" s="468"/>
      <c r="DK168" s="468"/>
      <c r="DL168" s="468"/>
      <c r="DM168" s="468"/>
      <c r="DN168" s="468"/>
      <c r="DO168" s="468"/>
      <c r="DP168" s="468"/>
      <c r="DQ168" s="468"/>
      <c r="DR168" s="468"/>
      <c r="DS168" s="468"/>
      <c r="DT168" s="468"/>
      <c r="DU168" s="468"/>
      <c r="DV168" s="468"/>
      <c r="DW168" s="468"/>
      <c r="DX168" s="468"/>
      <c r="DY168" s="468"/>
      <c r="DZ168" s="468"/>
      <c r="EA168" s="468"/>
      <c r="EB168" s="468"/>
      <c r="EC168" s="468"/>
      <c r="ED168" s="468"/>
      <c r="EE168" s="468"/>
      <c r="EF168" s="468"/>
      <c r="EG168" s="468"/>
      <c r="EH168" s="468"/>
      <c r="EI168" s="468"/>
      <c r="EJ168" s="468"/>
      <c r="EK168" s="468"/>
      <c r="EL168" s="468"/>
      <c r="EM168" s="468"/>
      <c r="EN168" s="468"/>
      <c r="EO168" s="468"/>
      <c r="EP168" s="468"/>
      <c r="EQ168" s="468"/>
      <c r="ER168" s="468"/>
      <c r="ES168" s="468"/>
      <c r="ET168" s="468"/>
      <c r="EU168" s="468"/>
      <c r="EV168" s="468"/>
      <c r="EW168" s="468"/>
      <c r="EX168" s="468"/>
      <c r="EY168" s="468"/>
      <c r="EZ168" s="468"/>
      <c r="FA168" s="468"/>
      <c r="FB168" s="468"/>
      <c r="FC168" s="468"/>
      <c r="FD168" s="468"/>
      <c r="FE168" s="468"/>
      <c r="FF168" s="468"/>
      <c r="FG168" s="468"/>
      <c r="FH168" s="468"/>
      <c r="FI168" s="468"/>
      <c r="FJ168" s="468"/>
      <c r="FK168" s="468"/>
      <c r="FL168" s="468"/>
      <c r="FM168" s="468"/>
      <c r="FN168" s="468"/>
      <c r="FO168" s="468"/>
      <c r="FP168" s="468"/>
      <c r="FQ168" s="468"/>
      <c r="FR168" s="468"/>
      <c r="FS168" s="468"/>
      <c r="FT168" s="468"/>
      <c r="FU168" s="468"/>
      <c r="FV168" s="468"/>
      <c r="FW168" s="468"/>
      <c r="FX168" s="468"/>
      <c r="FY168" s="468"/>
      <c r="FZ168" s="468"/>
      <c r="GA168" s="468"/>
      <c r="GB168" s="468"/>
      <c r="GC168" s="468"/>
      <c r="GD168" s="468"/>
      <c r="GE168" s="468"/>
      <c r="GF168" s="468"/>
      <c r="GG168" s="468"/>
      <c r="GH168" s="468"/>
      <c r="GI168" s="468"/>
      <c r="GJ168" s="468"/>
      <c r="GK168" s="468"/>
      <c r="GL168" s="468"/>
      <c r="GM168" s="468"/>
      <c r="GN168" s="468"/>
      <c r="GO168" s="468"/>
      <c r="GP168" s="468"/>
      <c r="GQ168" s="468"/>
      <c r="GR168" s="468"/>
      <c r="GS168" s="468"/>
      <c r="GT168" s="468"/>
      <c r="GU168" s="468"/>
      <c r="GV168" s="468"/>
      <c r="GW168" s="468"/>
      <c r="GX168" s="468"/>
      <c r="GY168" s="468"/>
      <c r="GZ168" s="468"/>
      <c r="HA168" s="468"/>
      <c r="HB168" s="468"/>
      <c r="HC168" s="468"/>
      <c r="HD168" s="468"/>
      <c r="HE168" s="468"/>
      <c r="HF168" s="468"/>
      <c r="HG168" s="468"/>
      <c r="HH168" s="468"/>
      <c r="HI168" s="468"/>
      <c r="HJ168" s="468"/>
      <c r="HK168" s="468"/>
      <c r="HL168" s="468"/>
      <c r="HM168" s="468"/>
      <c r="HN168" s="468"/>
      <c r="HO168" s="468"/>
      <c r="HP168" s="468"/>
      <c r="HQ168" s="468"/>
      <c r="HR168" s="468"/>
      <c r="HS168" s="468"/>
      <c r="HT168" s="468"/>
      <c r="HU168" s="468"/>
      <c r="HV168" s="468"/>
      <c r="HW168" s="468"/>
      <c r="HX168" s="468"/>
      <c r="HY168" s="468"/>
      <c r="HZ168" s="468"/>
      <c r="IA168" s="468"/>
      <c r="IB168" s="468"/>
      <c r="IC168" s="468"/>
      <c r="ID168" s="468"/>
      <c r="IE168" s="468"/>
      <c r="IF168" s="468"/>
      <c r="IG168" s="468"/>
      <c r="IH168" s="468"/>
      <c r="II168" s="468"/>
      <c r="IJ168" s="468"/>
      <c r="IK168" s="468"/>
      <c r="IL168" s="468"/>
      <c r="IM168" s="468"/>
      <c r="IN168" s="468"/>
      <c r="IO168" s="468"/>
      <c r="IP168" s="468"/>
      <c r="IQ168" s="468"/>
      <c r="IR168" s="468"/>
      <c r="IS168" s="468"/>
      <c r="IT168" s="468"/>
      <c r="IU168" s="468"/>
      <c r="IV168" s="468"/>
    </row>
    <row r="169" spans="1:256">
      <c r="A169" s="385"/>
      <c r="B169" s="385"/>
      <c r="C169" s="385"/>
      <c r="M169" s="385"/>
      <c r="N169" s="735"/>
      <c r="O169" s="735"/>
      <c r="P169" s="468"/>
      <c r="Q169" s="468"/>
      <c r="R169" s="468"/>
      <c r="S169" s="468"/>
      <c r="T169" s="468"/>
      <c r="U169" s="468"/>
      <c r="V169" s="468"/>
      <c r="W169" s="468"/>
      <c r="X169" s="468"/>
      <c r="Y169" s="468"/>
      <c r="Z169" s="468"/>
      <c r="AA169" s="468"/>
      <c r="AB169" s="468"/>
      <c r="AC169" s="468"/>
      <c r="AD169" s="468"/>
      <c r="AE169" s="468"/>
      <c r="AF169" s="468"/>
      <c r="AG169" s="468"/>
      <c r="AH169" s="468"/>
      <c r="AI169" s="468"/>
      <c r="AJ169" s="468"/>
      <c r="AK169" s="468"/>
      <c r="AL169" s="468"/>
      <c r="AM169" s="468"/>
      <c r="AN169" s="468"/>
      <c r="AO169" s="468"/>
      <c r="AP169" s="468"/>
      <c r="AQ169" s="468"/>
      <c r="AR169" s="468"/>
      <c r="AS169" s="468"/>
      <c r="AT169" s="468"/>
      <c r="AU169" s="468"/>
      <c r="AV169" s="468"/>
      <c r="AW169" s="468"/>
      <c r="AX169" s="468"/>
      <c r="AY169" s="468"/>
      <c r="AZ169" s="468"/>
      <c r="BA169" s="468"/>
      <c r="BB169" s="468"/>
      <c r="BC169" s="468"/>
      <c r="BD169" s="468"/>
      <c r="BE169" s="468"/>
      <c r="BF169" s="468"/>
      <c r="BG169" s="468"/>
      <c r="BH169" s="468"/>
      <c r="BI169" s="468"/>
      <c r="BJ169" s="468"/>
      <c r="BK169" s="468"/>
      <c r="BL169" s="468"/>
      <c r="BM169" s="468"/>
      <c r="BN169" s="468"/>
      <c r="BO169" s="468"/>
      <c r="BP169" s="468"/>
      <c r="BQ169" s="468"/>
      <c r="BR169" s="468"/>
      <c r="BS169" s="468"/>
      <c r="BT169" s="468"/>
      <c r="BU169" s="468"/>
      <c r="BV169" s="468"/>
      <c r="BW169" s="468"/>
      <c r="BX169" s="468"/>
      <c r="BY169" s="468"/>
      <c r="BZ169" s="468"/>
      <c r="CA169" s="468"/>
      <c r="CB169" s="468"/>
      <c r="CC169" s="468"/>
      <c r="CD169" s="468"/>
      <c r="CE169" s="468"/>
      <c r="CF169" s="468"/>
      <c r="CG169" s="468"/>
      <c r="CH169" s="468"/>
      <c r="CI169" s="468"/>
      <c r="CJ169" s="468"/>
      <c r="CK169" s="468"/>
      <c r="CL169" s="468"/>
      <c r="CM169" s="468"/>
      <c r="CN169" s="468"/>
      <c r="CO169" s="468"/>
      <c r="CP169" s="468"/>
      <c r="CQ169" s="468"/>
      <c r="CR169" s="468"/>
      <c r="CS169" s="468"/>
      <c r="CT169" s="468"/>
      <c r="CU169" s="468"/>
      <c r="CV169" s="468"/>
      <c r="CW169" s="468"/>
      <c r="CX169" s="468"/>
      <c r="CY169" s="468"/>
      <c r="CZ169" s="468"/>
      <c r="DA169" s="468"/>
      <c r="DB169" s="468"/>
      <c r="DC169" s="468"/>
      <c r="DD169" s="468"/>
      <c r="DE169" s="468"/>
      <c r="DF169" s="468"/>
      <c r="DG169" s="468"/>
      <c r="DH169" s="468"/>
      <c r="DI169" s="468"/>
      <c r="DJ169" s="468"/>
      <c r="DK169" s="468"/>
      <c r="DL169" s="468"/>
      <c r="DM169" s="468"/>
      <c r="DN169" s="468"/>
      <c r="DO169" s="468"/>
      <c r="DP169" s="468"/>
      <c r="DQ169" s="468"/>
      <c r="DR169" s="468"/>
      <c r="DS169" s="468"/>
      <c r="DT169" s="468"/>
      <c r="DU169" s="468"/>
      <c r="DV169" s="468"/>
      <c r="DW169" s="468"/>
      <c r="DX169" s="468"/>
      <c r="DY169" s="468"/>
      <c r="DZ169" s="468"/>
      <c r="EA169" s="468"/>
      <c r="EB169" s="468"/>
      <c r="EC169" s="468"/>
      <c r="ED169" s="468"/>
      <c r="EE169" s="468"/>
      <c r="EF169" s="468"/>
      <c r="EG169" s="468"/>
      <c r="EH169" s="468"/>
      <c r="EI169" s="468"/>
      <c r="EJ169" s="468"/>
      <c r="EK169" s="468"/>
      <c r="EL169" s="468"/>
      <c r="EM169" s="468"/>
      <c r="EN169" s="468"/>
      <c r="EO169" s="468"/>
      <c r="EP169" s="468"/>
      <c r="EQ169" s="468"/>
      <c r="ER169" s="468"/>
      <c r="ES169" s="468"/>
      <c r="ET169" s="468"/>
      <c r="EU169" s="468"/>
      <c r="EV169" s="468"/>
      <c r="EW169" s="468"/>
      <c r="EX169" s="468"/>
      <c r="EY169" s="468"/>
      <c r="EZ169" s="468"/>
      <c r="FA169" s="468"/>
      <c r="FB169" s="468"/>
      <c r="FC169" s="468"/>
      <c r="FD169" s="468"/>
      <c r="FE169" s="468"/>
      <c r="FF169" s="468"/>
      <c r="FG169" s="468"/>
      <c r="FH169" s="468"/>
      <c r="FI169" s="468"/>
      <c r="FJ169" s="468"/>
      <c r="FK169" s="468"/>
      <c r="FL169" s="468"/>
      <c r="FM169" s="468"/>
      <c r="FN169" s="468"/>
      <c r="FO169" s="468"/>
      <c r="FP169" s="468"/>
      <c r="FQ169" s="468"/>
      <c r="FR169" s="468"/>
      <c r="FS169" s="468"/>
      <c r="FT169" s="468"/>
      <c r="FU169" s="468"/>
      <c r="FV169" s="468"/>
      <c r="FW169" s="468"/>
      <c r="FX169" s="468"/>
      <c r="FY169" s="468"/>
      <c r="FZ169" s="468"/>
      <c r="GA169" s="468"/>
      <c r="GB169" s="468"/>
      <c r="GC169" s="468"/>
      <c r="GD169" s="468"/>
      <c r="GE169" s="468"/>
      <c r="GF169" s="468"/>
      <c r="GG169" s="468"/>
      <c r="GH169" s="468"/>
      <c r="GI169" s="468"/>
      <c r="GJ169" s="468"/>
      <c r="GK169" s="468"/>
      <c r="GL169" s="468"/>
      <c r="GM169" s="468"/>
      <c r="GN169" s="468"/>
      <c r="GO169" s="468"/>
      <c r="GP169" s="468"/>
      <c r="GQ169" s="468"/>
      <c r="GR169" s="468"/>
      <c r="GS169" s="468"/>
      <c r="GT169" s="468"/>
      <c r="GU169" s="468"/>
      <c r="GV169" s="468"/>
      <c r="GW169" s="468"/>
      <c r="GX169" s="468"/>
      <c r="GY169" s="468"/>
      <c r="GZ169" s="468"/>
      <c r="HA169" s="468"/>
      <c r="HB169" s="468"/>
      <c r="HC169" s="468"/>
      <c r="HD169" s="468"/>
      <c r="HE169" s="468"/>
      <c r="HF169" s="468"/>
      <c r="HG169" s="468"/>
      <c r="HH169" s="468"/>
      <c r="HI169" s="468"/>
      <c r="HJ169" s="468"/>
      <c r="HK169" s="468"/>
      <c r="HL169" s="468"/>
      <c r="HM169" s="468"/>
      <c r="HN169" s="468"/>
      <c r="HO169" s="468"/>
      <c r="HP169" s="468"/>
      <c r="HQ169" s="468"/>
      <c r="HR169" s="468"/>
      <c r="HS169" s="468"/>
      <c r="HT169" s="468"/>
      <c r="HU169" s="468"/>
      <c r="HV169" s="468"/>
      <c r="HW169" s="468"/>
      <c r="HX169" s="468"/>
      <c r="HY169" s="468"/>
      <c r="HZ169" s="468"/>
      <c r="IA169" s="468"/>
      <c r="IB169" s="468"/>
      <c r="IC169" s="468"/>
      <c r="ID169" s="468"/>
      <c r="IE169" s="468"/>
      <c r="IF169" s="468"/>
      <c r="IG169" s="468"/>
      <c r="IH169" s="468"/>
      <c r="II169" s="468"/>
      <c r="IJ169" s="468"/>
      <c r="IK169" s="468"/>
      <c r="IL169" s="468"/>
      <c r="IM169" s="468"/>
      <c r="IN169" s="468"/>
      <c r="IO169" s="468"/>
      <c r="IP169" s="468"/>
      <c r="IQ169" s="468"/>
      <c r="IR169" s="468"/>
      <c r="IS169" s="468"/>
      <c r="IT169" s="468"/>
      <c r="IU169" s="468"/>
      <c r="IV169" s="468"/>
    </row>
    <row r="170" spans="1:256">
      <c r="A170" s="385"/>
      <c r="B170" s="385"/>
      <c r="C170" s="385"/>
      <c r="M170" s="385"/>
      <c r="N170" s="735"/>
      <c r="O170" s="735"/>
      <c r="P170" s="468"/>
      <c r="Q170" s="468"/>
      <c r="R170" s="468"/>
      <c r="S170" s="468"/>
      <c r="T170" s="468"/>
      <c r="U170" s="468"/>
      <c r="V170" s="468"/>
      <c r="W170" s="468"/>
      <c r="X170" s="468"/>
      <c r="Y170" s="468"/>
      <c r="Z170" s="468"/>
      <c r="AA170" s="468"/>
      <c r="AB170" s="468"/>
      <c r="AC170" s="468"/>
      <c r="AD170" s="468"/>
      <c r="AE170" s="468"/>
      <c r="AF170" s="468"/>
      <c r="AG170" s="468"/>
      <c r="AH170" s="468"/>
      <c r="AI170" s="468"/>
      <c r="AJ170" s="468"/>
      <c r="AK170" s="468"/>
      <c r="AL170" s="468"/>
      <c r="AM170" s="468"/>
      <c r="AN170" s="468"/>
      <c r="AO170" s="468"/>
      <c r="AP170" s="468"/>
      <c r="AQ170" s="468"/>
      <c r="AR170" s="468"/>
      <c r="AS170" s="468"/>
      <c r="AT170" s="468"/>
      <c r="AU170" s="468"/>
      <c r="AV170" s="468"/>
      <c r="AW170" s="468"/>
      <c r="AX170" s="468"/>
      <c r="AY170" s="468"/>
      <c r="AZ170" s="468"/>
      <c r="BA170" s="468"/>
      <c r="BB170" s="468"/>
      <c r="BC170" s="468"/>
      <c r="BD170" s="468"/>
      <c r="BE170" s="468"/>
      <c r="BF170" s="468"/>
      <c r="BG170" s="468"/>
      <c r="BH170" s="468"/>
      <c r="BI170" s="468"/>
      <c r="BJ170" s="468"/>
      <c r="BK170" s="468"/>
      <c r="BL170" s="468"/>
      <c r="BM170" s="468"/>
      <c r="BN170" s="468"/>
      <c r="BO170" s="468"/>
      <c r="BP170" s="468"/>
      <c r="BQ170" s="468"/>
      <c r="BR170" s="468"/>
      <c r="BS170" s="468"/>
      <c r="BT170" s="468"/>
      <c r="BU170" s="468"/>
      <c r="BV170" s="468"/>
      <c r="BW170" s="468"/>
      <c r="BX170" s="468"/>
      <c r="BY170" s="468"/>
      <c r="BZ170" s="468"/>
      <c r="CA170" s="468"/>
      <c r="CB170" s="468"/>
      <c r="CC170" s="468"/>
      <c r="CD170" s="468"/>
      <c r="CE170" s="468"/>
      <c r="CF170" s="468"/>
      <c r="CG170" s="468"/>
      <c r="CH170" s="468"/>
      <c r="CI170" s="468"/>
      <c r="CJ170" s="468"/>
      <c r="CK170" s="468"/>
      <c r="CL170" s="468"/>
      <c r="CM170" s="468"/>
      <c r="CN170" s="468"/>
      <c r="CO170" s="468"/>
      <c r="CP170" s="468"/>
      <c r="CQ170" s="468"/>
      <c r="CR170" s="468"/>
      <c r="CS170" s="468"/>
      <c r="CT170" s="468"/>
      <c r="CU170" s="468"/>
      <c r="CV170" s="468"/>
      <c r="CW170" s="468"/>
      <c r="CX170" s="468"/>
      <c r="CY170" s="468"/>
      <c r="CZ170" s="468"/>
      <c r="DA170" s="468"/>
      <c r="DB170" s="468"/>
      <c r="DC170" s="468"/>
      <c r="DD170" s="468"/>
      <c r="DE170" s="468"/>
      <c r="DF170" s="468"/>
      <c r="DG170" s="468"/>
      <c r="DH170" s="468"/>
      <c r="DI170" s="468"/>
      <c r="DJ170" s="468"/>
      <c r="DK170" s="468"/>
      <c r="DL170" s="468"/>
      <c r="DM170" s="468"/>
      <c r="DN170" s="468"/>
      <c r="DO170" s="468"/>
      <c r="DP170" s="468"/>
      <c r="DQ170" s="468"/>
      <c r="DR170" s="468"/>
      <c r="DS170" s="468"/>
      <c r="DT170" s="468"/>
      <c r="DU170" s="468"/>
      <c r="DV170" s="468"/>
      <c r="DW170" s="468"/>
      <c r="DX170" s="468"/>
      <c r="DY170" s="468"/>
      <c r="DZ170" s="468"/>
      <c r="EA170" s="468"/>
      <c r="EB170" s="468"/>
      <c r="EC170" s="468"/>
      <c r="ED170" s="468"/>
      <c r="EE170" s="468"/>
      <c r="EF170" s="468"/>
      <c r="EG170" s="468"/>
      <c r="EH170" s="468"/>
      <c r="EI170" s="468"/>
      <c r="EJ170" s="468"/>
      <c r="EK170" s="468"/>
      <c r="EL170" s="468"/>
      <c r="EM170" s="468"/>
      <c r="EN170" s="468"/>
      <c r="EO170" s="468"/>
      <c r="EP170" s="468"/>
      <c r="EQ170" s="468"/>
      <c r="ER170" s="468"/>
      <c r="ES170" s="468"/>
      <c r="ET170" s="468"/>
      <c r="EU170" s="468"/>
      <c r="EV170" s="468"/>
      <c r="EW170" s="468"/>
      <c r="EX170" s="468"/>
      <c r="EY170" s="468"/>
      <c r="EZ170" s="468"/>
      <c r="FA170" s="468"/>
      <c r="FB170" s="468"/>
      <c r="FC170" s="468"/>
      <c r="FD170" s="468"/>
      <c r="FE170" s="468"/>
      <c r="FF170" s="468"/>
      <c r="FG170" s="468"/>
      <c r="FH170" s="468"/>
      <c r="FI170" s="468"/>
      <c r="FJ170" s="468"/>
      <c r="FK170" s="468"/>
      <c r="FL170" s="468"/>
      <c r="FM170" s="468"/>
      <c r="FN170" s="468"/>
      <c r="FO170" s="468"/>
      <c r="FP170" s="468"/>
      <c r="FQ170" s="468"/>
      <c r="FR170" s="468"/>
      <c r="FS170" s="468"/>
      <c r="FT170" s="468"/>
      <c r="FU170" s="468"/>
      <c r="FV170" s="468"/>
      <c r="FW170" s="468"/>
      <c r="FX170" s="468"/>
      <c r="FY170" s="468"/>
      <c r="FZ170" s="468"/>
      <c r="GA170" s="468"/>
      <c r="GB170" s="468"/>
      <c r="GC170" s="468"/>
      <c r="GD170" s="468"/>
      <c r="GE170" s="468"/>
      <c r="GF170" s="468"/>
      <c r="GG170" s="468"/>
      <c r="GH170" s="468"/>
      <c r="GI170" s="468"/>
      <c r="GJ170" s="468"/>
      <c r="GK170" s="468"/>
      <c r="GL170" s="468"/>
      <c r="GM170" s="468"/>
      <c r="GN170" s="468"/>
      <c r="GO170" s="468"/>
      <c r="GP170" s="468"/>
      <c r="GQ170" s="468"/>
      <c r="GR170" s="468"/>
      <c r="GS170" s="468"/>
      <c r="GT170" s="468"/>
      <c r="GU170" s="468"/>
      <c r="GV170" s="468"/>
      <c r="GW170" s="468"/>
      <c r="GX170" s="468"/>
      <c r="GY170" s="468"/>
      <c r="GZ170" s="468"/>
      <c r="HA170" s="468"/>
      <c r="HB170" s="468"/>
      <c r="HC170" s="468"/>
      <c r="HD170" s="468"/>
      <c r="HE170" s="468"/>
      <c r="HF170" s="468"/>
      <c r="HG170" s="468"/>
      <c r="HH170" s="468"/>
      <c r="HI170" s="468"/>
      <c r="HJ170" s="468"/>
      <c r="HK170" s="468"/>
      <c r="HL170" s="468"/>
      <c r="HM170" s="468"/>
      <c r="HN170" s="468"/>
      <c r="HO170" s="468"/>
      <c r="HP170" s="468"/>
      <c r="HQ170" s="468"/>
      <c r="HR170" s="468"/>
      <c r="HS170" s="468"/>
      <c r="HT170" s="468"/>
      <c r="HU170" s="468"/>
      <c r="HV170" s="468"/>
      <c r="HW170" s="468"/>
      <c r="HX170" s="468"/>
      <c r="HY170" s="468"/>
      <c r="HZ170" s="468"/>
      <c r="IA170" s="468"/>
      <c r="IB170" s="468"/>
      <c r="IC170" s="468"/>
      <c r="ID170" s="468"/>
      <c r="IE170" s="468"/>
      <c r="IF170" s="468"/>
      <c r="IG170" s="468"/>
      <c r="IH170" s="468"/>
      <c r="II170" s="468"/>
      <c r="IJ170" s="468"/>
      <c r="IK170" s="468"/>
      <c r="IL170" s="468"/>
      <c r="IM170" s="468"/>
      <c r="IN170" s="468"/>
      <c r="IO170" s="468"/>
      <c r="IP170" s="468"/>
      <c r="IQ170" s="468"/>
      <c r="IR170" s="468"/>
      <c r="IS170" s="468"/>
      <c r="IT170" s="468"/>
      <c r="IU170" s="468"/>
      <c r="IV170" s="468"/>
    </row>
    <row r="171" spans="1:256">
      <c r="A171" s="385"/>
      <c r="B171" s="385"/>
      <c r="C171" s="385"/>
      <c r="M171" s="385"/>
      <c r="N171" s="735"/>
      <c r="O171" s="735"/>
      <c r="P171" s="468"/>
      <c r="Q171" s="468"/>
      <c r="R171" s="468"/>
      <c r="S171" s="468"/>
      <c r="T171" s="468"/>
      <c r="U171" s="468"/>
      <c r="V171" s="468"/>
      <c r="W171" s="468"/>
      <c r="X171" s="468"/>
      <c r="Y171" s="468"/>
      <c r="Z171" s="468"/>
      <c r="AA171" s="468"/>
      <c r="AB171" s="468"/>
      <c r="AC171" s="468"/>
      <c r="AD171" s="468"/>
      <c r="AE171" s="468"/>
      <c r="AF171" s="468"/>
      <c r="AG171" s="468"/>
      <c r="AH171" s="468"/>
      <c r="AI171" s="468"/>
      <c r="AJ171" s="468"/>
      <c r="AK171" s="468"/>
      <c r="AL171" s="468"/>
      <c r="AM171" s="468"/>
      <c r="AN171" s="468"/>
      <c r="AO171" s="468"/>
      <c r="AP171" s="468"/>
      <c r="AQ171" s="468"/>
      <c r="AR171" s="468"/>
      <c r="AS171" s="468"/>
      <c r="AT171" s="468"/>
      <c r="AU171" s="468"/>
      <c r="AV171" s="468"/>
      <c r="AW171" s="468"/>
      <c r="AX171" s="468"/>
      <c r="AY171" s="468"/>
      <c r="AZ171" s="468"/>
      <c r="BA171" s="468"/>
      <c r="BB171" s="468"/>
      <c r="BC171" s="468"/>
      <c r="BD171" s="468"/>
      <c r="BE171" s="468"/>
      <c r="BF171" s="468"/>
      <c r="BG171" s="468"/>
      <c r="BH171" s="468"/>
      <c r="BI171" s="468"/>
      <c r="BJ171" s="468"/>
      <c r="BK171" s="468"/>
      <c r="BL171" s="468"/>
      <c r="BM171" s="468"/>
      <c r="BN171" s="468"/>
      <c r="BO171" s="468"/>
      <c r="BP171" s="468"/>
      <c r="BQ171" s="468"/>
      <c r="BR171" s="468"/>
      <c r="BS171" s="468"/>
      <c r="BT171" s="468"/>
      <c r="BU171" s="468"/>
      <c r="BV171" s="468"/>
      <c r="BW171" s="468"/>
      <c r="BX171" s="468"/>
      <c r="BY171" s="468"/>
      <c r="BZ171" s="468"/>
      <c r="CA171" s="468"/>
      <c r="CB171" s="468"/>
      <c r="CC171" s="468"/>
      <c r="CD171" s="468"/>
      <c r="CE171" s="468"/>
      <c r="CF171" s="468"/>
      <c r="CG171" s="468"/>
      <c r="CH171" s="468"/>
      <c r="CI171" s="468"/>
      <c r="CJ171" s="468"/>
      <c r="CK171" s="468"/>
      <c r="CL171" s="468"/>
      <c r="CM171" s="468"/>
      <c r="CN171" s="468"/>
      <c r="CO171" s="468"/>
      <c r="CP171" s="468"/>
      <c r="CQ171" s="468"/>
      <c r="CR171" s="468"/>
      <c r="CS171" s="468"/>
      <c r="CT171" s="468"/>
      <c r="CU171" s="468"/>
      <c r="CV171" s="468"/>
      <c r="CW171" s="468"/>
      <c r="CX171" s="468"/>
      <c r="CY171" s="468"/>
      <c r="CZ171" s="468"/>
      <c r="DA171" s="468"/>
      <c r="DB171" s="468"/>
      <c r="DC171" s="468"/>
      <c r="DD171" s="468"/>
      <c r="DE171" s="468"/>
      <c r="DF171" s="468"/>
      <c r="DG171" s="468"/>
      <c r="DH171" s="468"/>
      <c r="DI171" s="468"/>
      <c r="DJ171" s="468"/>
      <c r="DK171" s="468"/>
      <c r="DL171" s="468"/>
      <c r="DM171" s="468"/>
      <c r="DN171" s="468"/>
      <c r="DO171" s="468"/>
      <c r="DP171" s="468"/>
      <c r="DQ171" s="468"/>
      <c r="DR171" s="468"/>
      <c r="DS171" s="468"/>
      <c r="DT171" s="468"/>
      <c r="DU171" s="468"/>
      <c r="DV171" s="468"/>
      <c r="DW171" s="468"/>
      <c r="DX171" s="468"/>
      <c r="DY171" s="468"/>
      <c r="DZ171" s="468"/>
      <c r="EA171" s="468"/>
      <c r="EB171" s="468"/>
      <c r="EC171" s="468"/>
      <c r="ED171" s="468"/>
      <c r="EE171" s="468"/>
      <c r="EF171" s="468"/>
      <c r="EG171" s="468"/>
      <c r="EH171" s="468"/>
      <c r="EI171" s="468"/>
      <c r="EJ171" s="468"/>
      <c r="EK171" s="468"/>
      <c r="EL171" s="468"/>
      <c r="EM171" s="468"/>
      <c r="EN171" s="468"/>
      <c r="EO171" s="468"/>
      <c r="EP171" s="468"/>
      <c r="EQ171" s="468"/>
      <c r="ER171" s="468"/>
      <c r="ES171" s="468"/>
      <c r="ET171" s="468"/>
      <c r="EU171" s="468"/>
      <c r="EV171" s="468"/>
      <c r="EW171" s="468"/>
      <c r="EX171" s="468"/>
      <c r="EY171" s="468"/>
      <c r="EZ171" s="468"/>
      <c r="FA171" s="468"/>
      <c r="FB171" s="468"/>
      <c r="FC171" s="468"/>
      <c r="FD171" s="468"/>
      <c r="FE171" s="468"/>
      <c r="FF171" s="468"/>
      <c r="FG171" s="468"/>
      <c r="FH171" s="468"/>
      <c r="FI171" s="468"/>
      <c r="FJ171" s="468"/>
      <c r="FK171" s="468"/>
      <c r="FL171" s="468"/>
      <c r="FM171" s="468"/>
      <c r="FN171" s="468"/>
      <c r="FO171" s="468"/>
      <c r="FP171" s="468"/>
      <c r="FQ171" s="468"/>
      <c r="FR171" s="468"/>
      <c r="FS171" s="468"/>
      <c r="FT171" s="468"/>
      <c r="FU171" s="468"/>
      <c r="FV171" s="468"/>
      <c r="FW171" s="468"/>
      <c r="FX171" s="468"/>
      <c r="FY171" s="468"/>
      <c r="FZ171" s="468"/>
      <c r="GA171" s="468"/>
      <c r="GB171" s="468"/>
      <c r="GC171" s="468"/>
      <c r="GD171" s="468"/>
      <c r="GE171" s="468"/>
      <c r="GF171" s="468"/>
      <c r="GG171" s="468"/>
      <c r="GH171" s="468"/>
      <c r="GI171" s="468"/>
      <c r="GJ171" s="468"/>
      <c r="GK171" s="468"/>
      <c r="GL171" s="468"/>
      <c r="GM171" s="468"/>
      <c r="GN171" s="468"/>
      <c r="GO171" s="468"/>
      <c r="GP171" s="468"/>
      <c r="GQ171" s="468"/>
      <c r="GR171" s="468"/>
      <c r="GS171" s="468"/>
      <c r="GT171" s="468"/>
      <c r="GU171" s="468"/>
      <c r="GV171" s="468"/>
      <c r="GW171" s="468"/>
      <c r="GX171" s="468"/>
      <c r="GY171" s="468"/>
      <c r="GZ171" s="468"/>
      <c r="HA171" s="468"/>
      <c r="HB171" s="468"/>
      <c r="HC171" s="468"/>
      <c r="HD171" s="468"/>
      <c r="HE171" s="468"/>
      <c r="HF171" s="468"/>
      <c r="HG171" s="468"/>
      <c r="HH171" s="468"/>
      <c r="HI171" s="468"/>
      <c r="HJ171" s="468"/>
      <c r="HK171" s="468"/>
      <c r="HL171" s="468"/>
      <c r="HM171" s="468"/>
      <c r="HN171" s="468"/>
      <c r="HO171" s="468"/>
      <c r="HP171" s="468"/>
      <c r="HQ171" s="468"/>
      <c r="HR171" s="468"/>
      <c r="HS171" s="468"/>
      <c r="HT171" s="468"/>
      <c r="HU171" s="468"/>
      <c r="HV171" s="468"/>
      <c r="HW171" s="468"/>
      <c r="HX171" s="468"/>
      <c r="HY171" s="468"/>
      <c r="HZ171" s="468"/>
      <c r="IA171" s="468"/>
      <c r="IB171" s="468"/>
      <c r="IC171" s="468"/>
      <c r="ID171" s="468"/>
      <c r="IE171" s="468"/>
      <c r="IF171" s="468"/>
      <c r="IG171" s="468"/>
      <c r="IH171" s="468"/>
      <c r="II171" s="468"/>
      <c r="IJ171" s="468"/>
      <c r="IK171" s="468"/>
      <c r="IL171" s="468"/>
      <c r="IM171" s="468"/>
      <c r="IN171" s="468"/>
      <c r="IO171" s="468"/>
      <c r="IP171" s="468"/>
      <c r="IQ171" s="468"/>
      <c r="IR171" s="468"/>
      <c r="IS171" s="468"/>
      <c r="IT171" s="468"/>
      <c r="IU171" s="468"/>
      <c r="IV171" s="468"/>
    </row>
    <row r="172" spans="1:256">
      <c r="A172" s="385"/>
      <c r="B172" s="385"/>
      <c r="C172" s="385"/>
      <c r="M172" s="385"/>
      <c r="N172" s="735"/>
      <c r="O172" s="735"/>
      <c r="P172" s="468"/>
      <c r="Q172" s="468"/>
      <c r="R172" s="468"/>
      <c r="S172" s="468"/>
      <c r="T172" s="468"/>
      <c r="U172" s="468"/>
      <c r="V172" s="468"/>
      <c r="W172" s="468"/>
      <c r="X172" s="468"/>
      <c r="Y172" s="468"/>
      <c r="Z172" s="468"/>
      <c r="AA172" s="468"/>
      <c r="AB172" s="468"/>
      <c r="AC172" s="468"/>
      <c r="AD172" s="468"/>
      <c r="AE172" s="468"/>
      <c r="AF172" s="468"/>
      <c r="AG172" s="468"/>
      <c r="AH172" s="468"/>
      <c r="AI172" s="468"/>
      <c r="AJ172" s="468"/>
      <c r="AK172" s="468"/>
      <c r="AL172" s="468"/>
      <c r="AM172" s="468"/>
      <c r="AN172" s="468"/>
      <c r="AO172" s="468"/>
      <c r="AP172" s="468"/>
      <c r="AQ172" s="468"/>
      <c r="AR172" s="468"/>
      <c r="AS172" s="468"/>
      <c r="AT172" s="468"/>
      <c r="AU172" s="468"/>
      <c r="AV172" s="468"/>
      <c r="AW172" s="468"/>
      <c r="AX172" s="468"/>
      <c r="AY172" s="468"/>
      <c r="AZ172" s="468"/>
      <c r="BA172" s="468"/>
      <c r="BB172" s="468"/>
      <c r="BC172" s="468"/>
      <c r="BD172" s="468"/>
      <c r="BE172" s="468"/>
      <c r="BF172" s="468"/>
      <c r="BG172" s="468"/>
      <c r="BH172" s="468"/>
      <c r="BI172" s="468"/>
      <c r="BJ172" s="468"/>
      <c r="BK172" s="468"/>
      <c r="BL172" s="468"/>
      <c r="BM172" s="468"/>
      <c r="BN172" s="468"/>
      <c r="BO172" s="468"/>
      <c r="BP172" s="468"/>
      <c r="BQ172" s="468"/>
      <c r="BR172" s="468"/>
      <c r="BS172" s="468"/>
      <c r="BT172" s="468"/>
      <c r="BU172" s="468"/>
      <c r="BV172" s="468"/>
      <c r="BW172" s="468"/>
      <c r="BX172" s="468"/>
      <c r="BY172" s="468"/>
      <c r="BZ172" s="468"/>
      <c r="CA172" s="468"/>
      <c r="CB172" s="468"/>
      <c r="CC172" s="468"/>
      <c r="CD172" s="468"/>
      <c r="CE172" s="468"/>
      <c r="CF172" s="468"/>
      <c r="CG172" s="468"/>
      <c r="CH172" s="468"/>
      <c r="CI172" s="468"/>
      <c r="CJ172" s="468"/>
      <c r="CK172" s="468"/>
      <c r="CL172" s="468"/>
      <c r="CM172" s="468"/>
      <c r="CN172" s="468"/>
      <c r="CO172" s="468"/>
      <c r="CP172" s="468"/>
      <c r="CQ172" s="468"/>
      <c r="CR172" s="468"/>
      <c r="CS172" s="468"/>
      <c r="CT172" s="468"/>
      <c r="CU172" s="468"/>
      <c r="CV172" s="468"/>
      <c r="CW172" s="468"/>
      <c r="CX172" s="468"/>
      <c r="CY172" s="468"/>
      <c r="CZ172" s="468"/>
      <c r="DA172" s="468"/>
      <c r="DB172" s="468"/>
      <c r="DC172" s="468"/>
      <c r="DD172" s="468"/>
      <c r="DE172" s="468"/>
      <c r="DF172" s="468"/>
      <c r="DG172" s="468"/>
      <c r="DH172" s="468"/>
      <c r="DI172" s="468"/>
      <c r="DJ172" s="468"/>
      <c r="DK172" s="468"/>
      <c r="DL172" s="468"/>
      <c r="DM172" s="468"/>
      <c r="DN172" s="468"/>
      <c r="DO172" s="468"/>
      <c r="DP172" s="468"/>
      <c r="DQ172" s="468"/>
      <c r="DR172" s="468"/>
      <c r="DS172" s="468"/>
      <c r="DT172" s="468"/>
      <c r="DU172" s="468"/>
      <c r="DV172" s="468"/>
      <c r="DW172" s="468"/>
      <c r="DX172" s="468"/>
      <c r="DY172" s="468"/>
      <c r="DZ172" s="468"/>
      <c r="EA172" s="468"/>
      <c r="EB172" s="468"/>
      <c r="EC172" s="468"/>
      <c r="ED172" s="468"/>
      <c r="EE172" s="468"/>
      <c r="EF172" s="468"/>
      <c r="EG172" s="468"/>
      <c r="EH172" s="468"/>
      <c r="EI172" s="468"/>
      <c r="EJ172" s="468"/>
      <c r="EK172" s="468"/>
      <c r="EL172" s="468"/>
      <c r="EM172" s="468"/>
      <c r="EN172" s="468"/>
      <c r="EO172" s="468"/>
      <c r="EP172" s="468"/>
      <c r="EQ172" s="468"/>
      <c r="ER172" s="468"/>
      <c r="ES172" s="468"/>
      <c r="ET172" s="468"/>
      <c r="EU172" s="468"/>
      <c r="EV172" s="468"/>
      <c r="EW172" s="468"/>
      <c r="EX172" s="468"/>
      <c r="EY172" s="468"/>
      <c r="EZ172" s="468"/>
      <c r="FA172" s="468"/>
      <c r="FB172" s="468"/>
      <c r="FC172" s="468"/>
      <c r="FD172" s="468"/>
      <c r="FE172" s="468"/>
      <c r="FF172" s="468"/>
      <c r="FG172" s="468"/>
      <c r="FH172" s="468"/>
      <c r="FI172" s="468"/>
      <c r="FJ172" s="468"/>
      <c r="FK172" s="468"/>
      <c r="FL172" s="468"/>
      <c r="FM172" s="468"/>
      <c r="FN172" s="468"/>
      <c r="FO172" s="468"/>
      <c r="FP172" s="468"/>
      <c r="FQ172" s="468"/>
      <c r="FR172" s="468"/>
      <c r="FS172" s="468"/>
      <c r="FT172" s="468"/>
      <c r="FU172" s="468"/>
      <c r="FV172" s="468"/>
      <c r="FW172" s="468"/>
      <c r="FX172" s="468"/>
      <c r="FY172" s="468"/>
      <c r="FZ172" s="468"/>
      <c r="GA172" s="468"/>
      <c r="GB172" s="468"/>
      <c r="GC172" s="468"/>
      <c r="GD172" s="468"/>
      <c r="GE172" s="468"/>
      <c r="GF172" s="468"/>
      <c r="GG172" s="468"/>
      <c r="GH172" s="468"/>
      <c r="GI172" s="468"/>
      <c r="GJ172" s="468"/>
      <c r="GK172" s="468"/>
      <c r="GL172" s="468"/>
      <c r="GM172" s="468"/>
      <c r="GN172" s="468"/>
      <c r="GO172" s="468"/>
      <c r="GP172" s="468"/>
      <c r="GQ172" s="468"/>
      <c r="GR172" s="468"/>
      <c r="GS172" s="468"/>
      <c r="GT172" s="468"/>
      <c r="GU172" s="468"/>
      <c r="GV172" s="468"/>
      <c r="GW172" s="468"/>
      <c r="GX172" s="468"/>
      <c r="GY172" s="468"/>
      <c r="GZ172" s="468"/>
      <c r="HA172" s="468"/>
      <c r="HB172" s="468"/>
      <c r="HC172" s="468"/>
      <c r="HD172" s="468"/>
      <c r="HE172" s="468"/>
      <c r="HF172" s="468"/>
      <c r="HG172" s="468"/>
      <c r="HH172" s="468"/>
      <c r="HI172" s="468"/>
      <c r="HJ172" s="468"/>
      <c r="HK172" s="468"/>
      <c r="HL172" s="468"/>
      <c r="HM172" s="468"/>
      <c r="HN172" s="468"/>
      <c r="HO172" s="468"/>
      <c r="HP172" s="468"/>
      <c r="HQ172" s="468"/>
      <c r="HR172" s="468"/>
      <c r="HS172" s="468"/>
      <c r="HT172" s="468"/>
      <c r="HU172" s="468"/>
      <c r="HV172" s="468"/>
      <c r="HW172" s="468"/>
      <c r="HX172" s="468"/>
      <c r="HY172" s="468"/>
      <c r="HZ172" s="468"/>
      <c r="IA172" s="468"/>
      <c r="IB172" s="468"/>
      <c r="IC172" s="468"/>
      <c r="ID172" s="468"/>
      <c r="IE172" s="468"/>
      <c r="IF172" s="468"/>
      <c r="IG172" s="468"/>
      <c r="IH172" s="468"/>
      <c r="II172" s="468"/>
      <c r="IJ172" s="468"/>
      <c r="IK172" s="468"/>
      <c r="IL172" s="468"/>
      <c r="IM172" s="468"/>
      <c r="IN172" s="468"/>
      <c r="IO172" s="468"/>
      <c r="IP172" s="468"/>
      <c r="IQ172" s="468"/>
      <c r="IR172" s="468"/>
      <c r="IS172" s="468"/>
      <c r="IT172" s="468"/>
      <c r="IU172" s="468"/>
      <c r="IV172" s="468"/>
    </row>
    <row r="173" spans="1:256">
      <c r="A173" s="385"/>
      <c r="B173" s="385"/>
      <c r="C173" s="385"/>
      <c r="M173" s="385"/>
      <c r="N173" s="735"/>
      <c r="O173" s="735"/>
      <c r="P173" s="468"/>
      <c r="Q173" s="468"/>
      <c r="R173" s="468"/>
      <c r="S173" s="468"/>
      <c r="T173" s="468"/>
      <c r="U173" s="468"/>
      <c r="V173" s="468"/>
      <c r="W173" s="468"/>
      <c r="X173" s="468"/>
      <c r="Y173" s="468"/>
      <c r="Z173" s="468"/>
      <c r="AA173" s="468"/>
      <c r="AB173" s="468"/>
      <c r="AC173" s="468"/>
      <c r="AD173" s="468"/>
      <c r="AE173" s="468"/>
      <c r="AF173" s="468"/>
      <c r="AG173" s="468"/>
      <c r="AH173" s="468"/>
      <c r="AI173" s="468"/>
      <c r="AJ173" s="468"/>
      <c r="AK173" s="468"/>
      <c r="AL173" s="468"/>
      <c r="AM173" s="468"/>
      <c r="AN173" s="468"/>
      <c r="AO173" s="468"/>
      <c r="AP173" s="468"/>
      <c r="AQ173" s="468"/>
      <c r="AR173" s="468"/>
      <c r="AS173" s="468"/>
      <c r="AT173" s="468"/>
      <c r="AU173" s="468"/>
      <c r="AV173" s="468"/>
      <c r="AW173" s="468"/>
      <c r="AX173" s="468"/>
      <c r="AY173" s="468"/>
      <c r="AZ173" s="468"/>
      <c r="BA173" s="468"/>
      <c r="BB173" s="468"/>
      <c r="BC173" s="468"/>
      <c r="BD173" s="468"/>
      <c r="BE173" s="468"/>
      <c r="BF173" s="468"/>
      <c r="BG173" s="468"/>
      <c r="BH173" s="468"/>
      <c r="BI173" s="468"/>
      <c r="BJ173" s="468"/>
      <c r="BK173" s="468"/>
      <c r="BL173" s="468"/>
      <c r="BM173" s="468"/>
      <c r="BN173" s="468"/>
      <c r="BO173" s="468"/>
      <c r="BP173" s="468"/>
      <c r="BQ173" s="468"/>
      <c r="BR173" s="468"/>
      <c r="BS173" s="468"/>
      <c r="BT173" s="468"/>
      <c r="BU173" s="468"/>
      <c r="BV173" s="468"/>
      <c r="BW173" s="468"/>
      <c r="BX173" s="468"/>
      <c r="BY173" s="468"/>
      <c r="BZ173" s="468"/>
      <c r="CA173" s="468"/>
      <c r="CB173" s="468"/>
      <c r="CC173" s="468"/>
      <c r="CD173" s="468"/>
      <c r="CE173" s="468"/>
      <c r="CF173" s="468"/>
      <c r="CG173" s="468"/>
      <c r="CH173" s="468"/>
      <c r="CI173" s="468"/>
      <c r="CJ173" s="468"/>
      <c r="CK173" s="468"/>
      <c r="CL173" s="468"/>
      <c r="CM173" s="468"/>
      <c r="CN173" s="468"/>
      <c r="CO173" s="468"/>
      <c r="CP173" s="468"/>
      <c r="CQ173" s="468"/>
      <c r="CR173" s="468"/>
      <c r="CS173" s="468"/>
      <c r="CT173" s="468"/>
      <c r="CU173" s="468"/>
      <c r="CV173" s="468"/>
      <c r="CW173" s="468"/>
      <c r="CX173" s="468"/>
      <c r="CY173" s="468"/>
      <c r="CZ173" s="468"/>
      <c r="DA173" s="468"/>
      <c r="DB173" s="468"/>
      <c r="DC173" s="468"/>
      <c r="DD173" s="468"/>
      <c r="DE173" s="468"/>
      <c r="DF173" s="468"/>
      <c r="DG173" s="468"/>
      <c r="DH173" s="468"/>
      <c r="DI173" s="468"/>
      <c r="DJ173" s="468"/>
      <c r="DK173" s="468"/>
      <c r="DL173" s="468"/>
      <c r="DM173" s="468"/>
      <c r="DN173" s="468"/>
      <c r="DO173" s="468"/>
      <c r="DP173" s="468"/>
      <c r="DQ173" s="468"/>
      <c r="DR173" s="468"/>
      <c r="DS173" s="468"/>
      <c r="DT173" s="468"/>
      <c r="DU173" s="468"/>
      <c r="DV173" s="468"/>
      <c r="DW173" s="468"/>
      <c r="DX173" s="468"/>
      <c r="DY173" s="468"/>
      <c r="DZ173" s="468"/>
      <c r="EA173" s="468"/>
      <c r="EB173" s="468"/>
      <c r="EC173" s="468"/>
      <c r="ED173" s="468"/>
      <c r="EE173" s="468"/>
      <c r="EF173" s="468"/>
      <c r="EG173" s="468"/>
      <c r="EH173" s="468"/>
      <c r="EI173" s="468"/>
      <c r="EJ173" s="468"/>
      <c r="EK173" s="468"/>
      <c r="EL173" s="468"/>
      <c r="EM173" s="468"/>
      <c r="EN173" s="468"/>
      <c r="EO173" s="468"/>
      <c r="EP173" s="468"/>
      <c r="EQ173" s="468"/>
      <c r="ER173" s="468"/>
      <c r="ES173" s="468"/>
      <c r="ET173" s="468"/>
      <c r="EU173" s="468"/>
      <c r="EV173" s="468"/>
      <c r="EW173" s="468"/>
      <c r="EX173" s="468"/>
      <c r="EY173" s="468"/>
      <c r="EZ173" s="468"/>
      <c r="FA173" s="468"/>
      <c r="FB173" s="468"/>
      <c r="FC173" s="468"/>
      <c r="FD173" s="468"/>
      <c r="FE173" s="468"/>
      <c r="FF173" s="468"/>
      <c r="FG173" s="468"/>
      <c r="FH173" s="468"/>
      <c r="FI173" s="468"/>
      <c r="FJ173" s="468"/>
      <c r="FK173" s="468"/>
      <c r="FL173" s="468"/>
      <c r="FM173" s="468"/>
      <c r="FN173" s="468"/>
      <c r="FO173" s="468"/>
      <c r="FP173" s="468"/>
      <c r="FQ173" s="468"/>
      <c r="FR173" s="468"/>
      <c r="FS173" s="468"/>
      <c r="FT173" s="468"/>
      <c r="FU173" s="468"/>
      <c r="FV173" s="468"/>
      <c r="FW173" s="468"/>
      <c r="FX173" s="468"/>
      <c r="FY173" s="468"/>
      <c r="FZ173" s="468"/>
      <c r="GA173" s="468"/>
      <c r="GB173" s="468"/>
      <c r="GC173" s="468"/>
      <c r="GD173" s="468"/>
      <c r="GE173" s="468"/>
      <c r="GF173" s="468"/>
      <c r="GG173" s="468"/>
      <c r="GH173" s="468"/>
      <c r="GI173" s="468"/>
      <c r="GJ173" s="468"/>
      <c r="GK173" s="468"/>
      <c r="GL173" s="468"/>
      <c r="GM173" s="468"/>
      <c r="GN173" s="468"/>
      <c r="GO173" s="468"/>
      <c r="GP173" s="468"/>
      <c r="GQ173" s="468"/>
      <c r="GR173" s="468"/>
      <c r="GS173" s="468"/>
      <c r="GT173" s="468"/>
      <c r="GU173" s="468"/>
      <c r="GV173" s="468"/>
      <c r="GW173" s="468"/>
      <c r="GX173" s="468"/>
      <c r="GY173" s="468"/>
      <c r="GZ173" s="468"/>
      <c r="HA173" s="468"/>
      <c r="HB173" s="468"/>
      <c r="HC173" s="468"/>
      <c r="HD173" s="468"/>
      <c r="HE173" s="468"/>
      <c r="HF173" s="468"/>
      <c r="HG173" s="468"/>
      <c r="HH173" s="468"/>
      <c r="HI173" s="468"/>
      <c r="HJ173" s="468"/>
      <c r="HK173" s="468"/>
      <c r="HL173" s="468"/>
      <c r="HM173" s="468"/>
      <c r="HN173" s="468"/>
      <c r="HO173" s="468"/>
      <c r="HP173" s="468"/>
      <c r="HQ173" s="468"/>
      <c r="HR173" s="468"/>
      <c r="HS173" s="468"/>
      <c r="HT173" s="468"/>
      <c r="HU173" s="468"/>
      <c r="HV173" s="468"/>
      <c r="HW173" s="468"/>
      <c r="HX173" s="468"/>
      <c r="HY173" s="468"/>
      <c r="HZ173" s="468"/>
      <c r="IA173" s="468"/>
      <c r="IB173" s="468"/>
      <c r="IC173" s="468"/>
      <c r="ID173" s="468"/>
      <c r="IE173" s="468"/>
      <c r="IF173" s="468"/>
      <c r="IG173" s="468"/>
      <c r="IH173" s="468"/>
      <c r="II173" s="468"/>
      <c r="IJ173" s="468"/>
      <c r="IK173" s="468"/>
      <c r="IL173" s="468"/>
      <c r="IM173" s="468"/>
      <c r="IN173" s="468"/>
      <c r="IO173" s="468"/>
      <c r="IP173" s="468"/>
      <c r="IQ173" s="468"/>
      <c r="IR173" s="468"/>
      <c r="IS173" s="468"/>
      <c r="IT173" s="468"/>
      <c r="IU173" s="468"/>
      <c r="IV173" s="468"/>
    </row>
    <row r="174" spans="1:256">
      <c r="A174" s="385"/>
      <c r="B174" s="385"/>
      <c r="C174" s="385"/>
      <c r="M174" s="385"/>
      <c r="N174" s="735"/>
      <c r="O174" s="735"/>
      <c r="P174" s="468"/>
      <c r="Q174" s="468"/>
      <c r="R174" s="468"/>
      <c r="S174" s="468"/>
      <c r="T174" s="468"/>
      <c r="U174" s="468"/>
      <c r="V174" s="468"/>
      <c r="W174" s="468"/>
      <c r="X174" s="468"/>
      <c r="Y174" s="468"/>
      <c r="Z174" s="468"/>
      <c r="AA174" s="468"/>
      <c r="AB174" s="468"/>
      <c r="AC174" s="468"/>
      <c r="AD174" s="468"/>
      <c r="AE174" s="468"/>
      <c r="AF174" s="468"/>
      <c r="AG174" s="468"/>
      <c r="AH174" s="468"/>
      <c r="AI174" s="468"/>
      <c r="AJ174" s="468"/>
      <c r="AK174" s="468"/>
      <c r="AL174" s="468"/>
      <c r="AM174" s="468"/>
      <c r="AN174" s="468"/>
      <c r="AO174" s="468"/>
      <c r="AP174" s="468"/>
      <c r="AQ174" s="468"/>
      <c r="AR174" s="468"/>
      <c r="AS174" s="468"/>
      <c r="AT174" s="468"/>
      <c r="AU174" s="468"/>
      <c r="AV174" s="468"/>
      <c r="AW174" s="468"/>
      <c r="AX174" s="468"/>
      <c r="AY174" s="468"/>
      <c r="AZ174" s="468"/>
      <c r="BA174" s="468"/>
      <c r="BB174" s="468"/>
      <c r="BC174" s="468"/>
      <c r="BD174" s="468"/>
      <c r="BE174" s="468"/>
      <c r="BF174" s="468"/>
      <c r="BG174" s="468"/>
      <c r="BH174" s="468"/>
      <c r="BI174" s="468"/>
      <c r="BJ174" s="468"/>
      <c r="BK174" s="468"/>
      <c r="BL174" s="468"/>
      <c r="BM174" s="468"/>
      <c r="BN174" s="468"/>
      <c r="BO174" s="468"/>
      <c r="BP174" s="468"/>
      <c r="BQ174" s="468"/>
      <c r="BR174" s="468"/>
      <c r="BS174" s="468"/>
      <c r="BT174" s="468"/>
      <c r="BU174" s="468"/>
      <c r="BV174" s="468"/>
      <c r="BW174" s="468"/>
      <c r="BX174" s="468"/>
      <c r="BY174" s="468"/>
      <c r="BZ174" s="468"/>
      <c r="CA174" s="468"/>
      <c r="CB174" s="468"/>
      <c r="CC174" s="468"/>
      <c r="CD174" s="468"/>
      <c r="CE174" s="468"/>
      <c r="CF174" s="468"/>
      <c r="CG174" s="468"/>
      <c r="CH174" s="468"/>
      <c r="CI174" s="468"/>
      <c r="CJ174" s="468"/>
      <c r="CK174" s="468"/>
      <c r="CL174" s="468"/>
      <c r="CM174" s="468"/>
      <c r="CN174" s="468"/>
      <c r="CO174" s="468"/>
      <c r="CP174" s="468"/>
      <c r="CQ174" s="468"/>
      <c r="CR174" s="468"/>
      <c r="CS174" s="468"/>
      <c r="CT174" s="468"/>
      <c r="CU174" s="468"/>
      <c r="CV174" s="468"/>
      <c r="CW174" s="468"/>
      <c r="CX174" s="468"/>
      <c r="CY174" s="468"/>
      <c r="CZ174" s="468"/>
      <c r="DA174" s="468"/>
      <c r="DB174" s="468"/>
      <c r="DC174" s="468"/>
      <c r="DD174" s="468"/>
      <c r="DE174" s="468"/>
      <c r="DF174" s="468"/>
      <c r="DG174" s="468"/>
      <c r="DH174" s="468"/>
      <c r="DI174" s="468"/>
      <c r="DJ174" s="468"/>
      <c r="DK174" s="468"/>
      <c r="DL174" s="468"/>
      <c r="DM174" s="468"/>
      <c r="DN174" s="468"/>
      <c r="DO174" s="468"/>
      <c r="DP174" s="468"/>
      <c r="DQ174" s="468"/>
      <c r="DR174" s="468"/>
      <c r="DS174" s="468"/>
      <c r="DT174" s="468"/>
      <c r="DU174" s="468"/>
      <c r="DV174" s="468"/>
      <c r="DW174" s="468"/>
      <c r="DX174" s="468"/>
      <c r="DY174" s="468"/>
      <c r="DZ174" s="468"/>
      <c r="EA174" s="468"/>
      <c r="EB174" s="468"/>
      <c r="EC174" s="468"/>
      <c r="ED174" s="468"/>
      <c r="EE174" s="468"/>
      <c r="EF174" s="468"/>
      <c r="EG174" s="468"/>
      <c r="EH174" s="468"/>
      <c r="EI174" s="468"/>
      <c r="EJ174" s="468"/>
      <c r="EK174" s="468"/>
      <c r="EL174" s="468"/>
      <c r="EM174" s="468"/>
      <c r="EN174" s="468"/>
      <c r="EO174" s="468"/>
      <c r="EP174" s="468"/>
      <c r="EQ174" s="468"/>
      <c r="ER174" s="468"/>
      <c r="ES174" s="468"/>
      <c r="ET174" s="468"/>
      <c r="EU174" s="468"/>
      <c r="EV174" s="468"/>
      <c r="EW174" s="468"/>
      <c r="EX174" s="468"/>
      <c r="EY174" s="468"/>
      <c r="EZ174" s="468"/>
      <c r="FA174" s="468"/>
      <c r="FB174" s="468"/>
      <c r="FC174" s="468"/>
      <c r="FD174" s="468"/>
      <c r="FE174" s="468"/>
      <c r="FF174" s="468"/>
      <c r="FG174" s="468"/>
      <c r="FH174" s="468"/>
      <c r="FI174" s="468"/>
      <c r="FJ174" s="468"/>
      <c r="FK174" s="468"/>
      <c r="FL174" s="468"/>
      <c r="FM174" s="468"/>
      <c r="FN174" s="468"/>
      <c r="FO174" s="468"/>
      <c r="FP174" s="468"/>
      <c r="FQ174" s="468"/>
      <c r="FR174" s="468"/>
      <c r="FS174" s="468"/>
      <c r="FT174" s="468"/>
      <c r="FU174" s="468"/>
      <c r="FV174" s="468"/>
      <c r="FW174" s="468"/>
      <c r="FX174" s="468"/>
      <c r="FY174" s="468"/>
      <c r="FZ174" s="468"/>
      <c r="GA174" s="468"/>
      <c r="GB174" s="468"/>
      <c r="GC174" s="468"/>
      <c r="GD174" s="468"/>
      <c r="GE174" s="468"/>
      <c r="GF174" s="468"/>
      <c r="GG174" s="468"/>
      <c r="GH174" s="468"/>
      <c r="GI174" s="468"/>
      <c r="GJ174" s="468"/>
      <c r="GK174" s="468"/>
      <c r="GL174" s="468"/>
      <c r="GM174" s="468"/>
      <c r="GN174" s="468"/>
      <c r="GO174" s="468"/>
      <c r="GP174" s="468"/>
      <c r="GQ174" s="468"/>
      <c r="GR174" s="468"/>
      <c r="GS174" s="468"/>
      <c r="GT174" s="468"/>
      <c r="GU174" s="468"/>
      <c r="GV174" s="468"/>
      <c r="GW174" s="468"/>
      <c r="GX174" s="468"/>
      <c r="GY174" s="468"/>
      <c r="GZ174" s="468"/>
      <c r="HA174" s="468"/>
      <c r="HB174" s="468"/>
      <c r="HC174" s="468"/>
      <c r="HD174" s="468"/>
      <c r="HE174" s="468"/>
      <c r="HF174" s="468"/>
      <c r="HG174" s="468"/>
      <c r="HH174" s="468"/>
      <c r="HI174" s="468"/>
      <c r="HJ174" s="468"/>
      <c r="HK174" s="468"/>
      <c r="HL174" s="468"/>
      <c r="HM174" s="468"/>
      <c r="HN174" s="468"/>
      <c r="HO174" s="468"/>
      <c r="HP174" s="468"/>
      <c r="HQ174" s="468"/>
      <c r="HR174" s="468"/>
      <c r="HS174" s="468"/>
      <c r="HT174" s="468"/>
      <c r="HU174" s="468"/>
      <c r="HV174" s="468"/>
      <c r="HW174" s="468"/>
      <c r="HX174" s="468"/>
      <c r="HY174" s="468"/>
      <c r="HZ174" s="468"/>
      <c r="IA174" s="468"/>
      <c r="IB174" s="468"/>
      <c r="IC174" s="468"/>
      <c r="ID174" s="468"/>
      <c r="IE174" s="468"/>
      <c r="IF174" s="468"/>
      <c r="IG174" s="468"/>
      <c r="IH174" s="468"/>
      <c r="II174" s="468"/>
      <c r="IJ174" s="468"/>
      <c r="IK174" s="468"/>
      <c r="IL174" s="468"/>
      <c r="IM174" s="468"/>
      <c r="IN174" s="468"/>
      <c r="IO174" s="468"/>
      <c r="IP174" s="468"/>
      <c r="IQ174" s="468"/>
      <c r="IR174" s="468"/>
      <c r="IS174" s="468"/>
      <c r="IT174" s="468"/>
      <c r="IU174" s="468"/>
      <c r="IV174" s="468"/>
    </row>
    <row r="175" spans="1:256">
      <c r="A175" s="385"/>
      <c r="B175" s="385"/>
      <c r="C175" s="385"/>
      <c r="M175" s="385"/>
      <c r="N175" s="735"/>
      <c r="O175" s="735"/>
      <c r="P175" s="468"/>
      <c r="Q175" s="468"/>
      <c r="R175" s="468"/>
      <c r="S175" s="468"/>
      <c r="T175" s="468"/>
      <c r="U175" s="468"/>
      <c r="V175" s="468"/>
      <c r="W175" s="468"/>
      <c r="X175" s="468"/>
      <c r="Y175" s="468"/>
      <c r="Z175" s="468"/>
      <c r="AA175" s="468"/>
      <c r="AB175" s="468"/>
      <c r="AC175" s="468"/>
      <c r="AD175" s="468"/>
      <c r="AE175" s="468"/>
      <c r="AF175" s="468"/>
      <c r="AG175" s="468"/>
      <c r="AH175" s="468"/>
      <c r="AI175" s="468"/>
      <c r="AJ175" s="468"/>
      <c r="AK175" s="468"/>
      <c r="AL175" s="468"/>
      <c r="AM175" s="468"/>
      <c r="AN175" s="468"/>
      <c r="AO175" s="468"/>
      <c r="AP175" s="468"/>
      <c r="AQ175" s="468"/>
      <c r="AR175" s="468"/>
      <c r="AS175" s="468"/>
      <c r="AT175" s="468"/>
      <c r="AU175" s="468"/>
      <c r="AV175" s="468"/>
      <c r="AW175" s="468"/>
      <c r="AX175" s="468"/>
      <c r="AY175" s="468"/>
      <c r="AZ175" s="468"/>
      <c r="BA175" s="468"/>
      <c r="BB175" s="468"/>
      <c r="BC175" s="468"/>
      <c r="BD175" s="468"/>
      <c r="BE175" s="468"/>
      <c r="BF175" s="468"/>
      <c r="BG175" s="468"/>
      <c r="BH175" s="468"/>
      <c r="BI175" s="468"/>
      <c r="BJ175" s="468"/>
      <c r="BK175" s="468"/>
      <c r="BL175" s="468"/>
      <c r="BM175" s="468"/>
      <c r="BN175" s="468"/>
      <c r="BO175" s="468"/>
      <c r="BP175" s="468"/>
      <c r="BQ175" s="468"/>
      <c r="BR175" s="468"/>
      <c r="BS175" s="468"/>
      <c r="BT175" s="468"/>
      <c r="BU175" s="468"/>
      <c r="BV175" s="468"/>
      <c r="BW175" s="468"/>
      <c r="BX175" s="468"/>
      <c r="BY175" s="468"/>
      <c r="BZ175" s="468"/>
      <c r="CA175" s="468"/>
      <c r="CB175" s="468"/>
      <c r="CC175" s="468"/>
      <c r="CD175" s="468"/>
      <c r="CE175" s="468"/>
      <c r="CF175" s="468"/>
      <c r="CG175" s="468"/>
      <c r="CH175" s="468"/>
      <c r="CI175" s="468"/>
      <c r="CJ175" s="468"/>
      <c r="CK175" s="468"/>
      <c r="CL175" s="468"/>
      <c r="CM175" s="468"/>
      <c r="CN175" s="468"/>
      <c r="CO175" s="468"/>
      <c r="CP175" s="468"/>
      <c r="CQ175" s="468"/>
      <c r="CR175" s="468"/>
      <c r="CS175" s="468"/>
      <c r="CT175" s="468"/>
      <c r="CU175" s="468"/>
      <c r="CV175" s="468"/>
      <c r="CW175" s="468"/>
      <c r="CX175" s="468"/>
      <c r="CY175" s="468"/>
      <c r="CZ175" s="468"/>
      <c r="DA175" s="468"/>
      <c r="DB175" s="468"/>
      <c r="DC175" s="468"/>
      <c r="DD175" s="468"/>
      <c r="DE175" s="468"/>
      <c r="DF175" s="468"/>
      <c r="DG175" s="468"/>
      <c r="DH175" s="468"/>
      <c r="DI175" s="468"/>
      <c r="DJ175" s="468"/>
      <c r="DK175" s="468"/>
      <c r="DL175" s="468"/>
      <c r="DM175" s="468"/>
      <c r="DN175" s="468"/>
      <c r="DO175" s="468"/>
      <c r="DP175" s="468"/>
      <c r="DQ175" s="468"/>
      <c r="DR175" s="468"/>
      <c r="DS175" s="468"/>
      <c r="DT175" s="468"/>
      <c r="DU175" s="468"/>
      <c r="DV175" s="468"/>
      <c r="DW175" s="468"/>
      <c r="DX175" s="468"/>
      <c r="DY175" s="468"/>
      <c r="DZ175" s="468"/>
      <c r="EA175" s="468"/>
      <c r="EB175" s="468"/>
      <c r="EC175" s="468"/>
      <c r="ED175" s="468"/>
      <c r="EE175" s="468"/>
      <c r="EF175" s="468"/>
      <c r="EG175" s="468"/>
      <c r="EH175" s="468"/>
      <c r="EI175" s="468"/>
      <c r="EJ175" s="468"/>
      <c r="EK175" s="468"/>
      <c r="EL175" s="468"/>
      <c r="EM175" s="468"/>
      <c r="EN175" s="468"/>
      <c r="EO175" s="468"/>
      <c r="EP175" s="468"/>
      <c r="EQ175" s="468"/>
      <c r="ER175" s="468"/>
      <c r="ES175" s="468"/>
      <c r="ET175" s="468"/>
      <c r="EU175" s="468"/>
      <c r="EV175" s="468"/>
      <c r="EW175" s="468"/>
      <c r="EX175" s="468"/>
      <c r="EY175" s="468"/>
      <c r="EZ175" s="468"/>
      <c r="FA175" s="468"/>
      <c r="FB175" s="468"/>
      <c r="FC175" s="468"/>
      <c r="FD175" s="468"/>
      <c r="FE175" s="468"/>
      <c r="FF175" s="468"/>
      <c r="FG175" s="468"/>
      <c r="FH175" s="468"/>
      <c r="FI175" s="468"/>
      <c r="FJ175" s="468"/>
      <c r="FK175" s="468"/>
      <c r="FL175" s="468"/>
      <c r="FM175" s="468"/>
      <c r="FN175" s="468"/>
      <c r="FO175" s="468"/>
      <c r="FP175" s="468"/>
      <c r="FQ175" s="468"/>
      <c r="FR175" s="468"/>
      <c r="FS175" s="468"/>
      <c r="FT175" s="468"/>
      <c r="FU175" s="468"/>
      <c r="FV175" s="468"/>
      <c r="FW175" s="468"/>
      <c r="FX175" s="468"/>
      <c r="FY175" s="468"/>
      <c r="FZ175" s="468"/>
      <c r="GA175" s="468"/>
      <c r="GB175" s="468"/>
      <c r="GC175" s="468"/>
      <c r="GD175" s="468"/>
      <c r="GE175" s="468"/>
      <c r="GF175" s="468"/>
      <c r="GG175" s="468"/>
      <c r="GH175" s="468"/>
      <c r="GI175" s="468"/>
      <c r="GJ175" s="468"/>
      <c r="GK175" s="468"/>
      <c r="GL175" s="468"/>
      <c r="GM175" s="468"/>
      <c r="GN175" s="468"/>
      <c r="GO175" s="468"/>
      <c r="GP175" s="468"/>
      <c r="GQ175" s="468"/>
      <c r="GR175" s="468"/>
      <c r="GS175" s="468"/>
      <c r="GT175" s="468"/>
      <c r="GU175" s="468"/>
      <c r="GV175" s="468"/>
      <c r="GW175" s="468"/>
      <c r="GX175" s="468"/>
      <c r="GY175" s="468"/>
      <c r="GZ175" s="468"/>
      <c r="HA175" s="468"/>
      <c r="HB175" s="468"/>
      <c r="HC175" s="468"/>
      <c r="HD175" s="468"/>
      <c r="HE175" s="468"/>
      <c r="HF175" s="468"/>
      <c r="HG175" s="468"/>
      <c r="HH175" s="468"/>
      <c r="HI175" s="468"/>
      <c r="HJ175" s="468"/>
      <c r="HK175" s="468"/>
      <c r="HL175" s="468"/>
      <c r="HM175" s="468"/>
      <c r="HN175" s="468"/>
      <c r="HO175" s="468"/>
      <c r="HP175" s="468"/>
      <c r="HQ175" s="468"/>
      <c r="HR175" s="468"/>
      <c r="HS175" s="468"/>
      <c r="HT175" s="468"/>
      <c r="HU175" s="468"/>
      <c r="HV175" s="468"/>
      <c r="HW175" s="468"/>
      <c r="HX175" s="468"/>
      <c r="HY175" s="468"/>
      <c r="HZ175" s="468"/>
      <c r="IA175" s="468"/>
      <c r="IB175" s="468"/>
      <c r="IC175" s="468"/>
      <c r="ID175" s="468"/>
      <c r="IE175" s="468"/>
      <c r="IF175" s="468"/>
      <c r="IG175" s="468"/>
      <c r="IH175" s="468"/>
      <c r="II175" s="468"/>
      <c r="IJ175" s="468"/>
      <c r="IK175" s="468"/>
      <c r="IL175" s="468"/>
      <c r="IM175" s="468"/>
      <c r="IN175" s="468"/>
      <c r="IO175" s="468"/>
      <c r="IP175" s="468"/>
      <c r="IQ175" s="468"/>
      <c r="IR175" s="468"/>
      <c r="IS175" s="468"/>
      <c r="IT175" s="468"/>
      <c r="IU175" s="468"/>
      <c r="IV175" s="468"/>
    </row>
    <row r="176" spans="1:256">
      <c r="A176" s="385"/>
      <c r="B176" s="385"/>
      <c r="C176" s="385"/>
      <c r="M176" s="385"/>
      <c r="N176" s="735"/>
      <c r="O176" s="735"/>
      <c r="P176" s="468"/>
      <c r="Q176" s="468"/>
      <c r="R176" s="468"/>
      <c r="S176" s="468"/>
      <c r="T176" s="468"/>
      <c r="U176" s="468"/>
      <c r="V176" s="468"/>
      <c r="W176" s="468"/>
      <c r="X176" s="468"/>
      <c r="Y176" s="468"/>
      <c r="Z176" s="468"/>
      <c r="AA176" s="468"/>
      <c r="AB176" s="468"/>
      <c r="AC176" s="468"/>
      <c r="AD176" s="468"/>
      <c r="AE176" s="468"/>
      <c r="AF176" s="468"/>
      <c r="AG176" s="468"/>
      <c r="AH176" s="468"/>
      <c r="AI176" s="468"/>
      <c r="AJ176" s="468"/>
      <c r="AK176" s="468"/>
      <c r="AL176" s="468"/>
      <c r="AM176" s="468"/>
      <c r="AN176" s="468"/>
      <c r="AO176" s="468"/>
      <c r="AP176" s="468"/>
      <c r="AQ176" s="468"/>
      <c r="AR176" s="468"/>
      <c r="AS176" s="468"/>
      <c r="AT176" s="468"/>
      <c r="AU176" s="468"/>
      <c r="AV176" s="468"/>
      <c r="AW176" s="468"/>
      <c r="AX176" s="468"/>
      <c r="AY176" s="468"/>
      <c r="AZ176" s="468"/>
      <c r="BA176" s="468"/>
      <c r="BB176" s="468"/>
      <c r="BC176" s="468"/>
      <c r="BD176" s="468"/>
      <c r="BE176" s="468"/>
      <c r="BF176" s="468"/>
      <c r="BG176" s="468"/>
      <c r="BH176" s="468"/>
      <c r="BI176" s="468"/>
      <c r="BJ176" s="468"/>
      <c r="BK176" s="468"/>
      <c r="BL176" s="468"/>
      <c r="BM176" s="468"/>
      <c r="BN176" s="468"/>
      <c r="BO176" s="468"/>
      <c r="BP176" s="468"/>
      <c r="BQ176" s="468"/>
      <c r="BR176" s="468"/>
      <c r="BS176" s="468"/>
      <c r="BT176" s="468"/>
      <c r="BU176" s="468"/>
      <c r="BV176" s="468"/>
      <c r="BW176" s="468"/>
      <c r="BX176" s="468"/>
      <c r="BY176" s="468"/>
      <c r="BZ176" s="468"/>
      <c r="CA176" s="468"/>
      <c r="CB176" s="468"/>
      <c r="CC176" s="468"/>
      <c r="CD176" s="468"/>
      <c r="CE176" s="468"/>
      <c r="CF176" s="468"/>
      <c r="CG176" s="468"/>
      <c r="CH176" s="468"/>
      <c r="CI176" s="468"/>
      <c r="CJ176" s="468"/>
      <c r="CK176" s="468"/>
      <c r="CL176" s="468"/>
      <c r="CM176" s="468"/>
      <c r="CN176" s="468"/>
      <c r="CO176" s="468"/>
      <c r="CP176" s="468"/>
      <c r="CQ176" s="468"/>
      <c r="CR176" s="468"/>
      <c r="CS176" s="468"/>
      <c r="CT176" s="468"/>
      <c r="CU176" s="468"/>
      <c r="CV176" s="468"/>
      <c r="CW176" s="468"/>
      <c r="CX176" s="468"/>
      <c r="CY176" s="468"/>
      <c r="CZ176" s="468"/>
      <c r="DA176" s="468"/>
      <c r="DB176" s="468"/>
      <c r="DC176" s="468"/>
      <c r="DD176" s="468"/>
      <c r="DE176" s="468"/>
      <c r="DF176" s="468"/>
      <c r="DG176" s="468"/>
      <c r="DH176" s="468"/>
      <c r="DI176" s="468"/>
      <c r="DJ176" s="468"/>
      <c r="DK176" s="468"/>
      <c r="DL176" s="468"/>
      <c r="DM176" s="468"/>
      <c r="DN176" s="468"/>
      <c r="DO176" s="468"/>
      <c r="DP176" s="468"/>
      <c r="DQ176" s="468"/>
      <c r="DR176" s="468"/>
      <c r="DS176" s="468"/>
      <c r="DT176" s="468"/>
      <c r="DU176" s="468"/>
      <c r="DV176" s="468"/>
      <c r="DW176" s="468"/>
      <c r="DX176" s="468"/>
      <c r="DY176" s="468"/>
      <c r="DZ176" s="468"/>
      <c r="EA176" s="468"/>
      <c r="EB176" s="468"/>
      <c r="EC176" s="468"/>
      <c r="ED176" s="468"/>
      <c r="EE176" s="468"/>
      <c r="EF176" s="468"/>
      <c r="EG176" s="468"/>
      <c r="EH176" s="468"/>
      <c r="EI176" s="468"/>
      <c r="EJ176" s="468"/>
      <c r="EK176" s="468"/>
      <c r="EL176" s="468"/>
      <c r="EM176" s="468"/>
      <c r="EN176" s="468"/>
      <c r="EO176" s="468"/>
      <c r="EP176" s="468"/>
      <c r="EQ176" s="468"/>
      <c r="ER176" s="468"/>
      <c r="ES176" s="468"/>
      <c r="ET176" s="468"/>
      <c r="EU176" s="468"/>
      <c r="EV176" s="468"/>
      <c r="EW176" s="468"/>
      <c r="EX176" s="468"/>
      <c r="EY176" s="468"/>
      <c r="EZ176" s="468"/>
      <c r="FA176" s="468"/>
      <c r="FB176" s="468"/>
      <c r="FC176" s="468"/>
      <c r="FD176" s="468"/>
      <c r="FE176" s="468"/>
      <c r="FF176" s="468"/>
      <c r="FG176" s="468"/>
      <c r="FH176" s="468"/>
      <c r="FI176" s="468"/>
      <c r="FJ176" s="468"/>
      <c r="FK176" s="468"/>
      <c r="FL176" s="468"/>
      <c r="FM176" s="468"/>
      <c r="FN176" s="468"/>
      <c r="FO176" s="468"/>
      <c r="FP176" s="468"/>
      <c r="FQ176" s="468"/>
      <c r="FR176" s="468"/>
      <c r="FS176" s="468"/>
      <c r="FT176" s="468"/>
      <c r="FU176" s="468"/>
      <c r="FV176" s="468"/>
      <c r="FW176" s="468"/>
      <c r="FX176" s="468"/>
      <c r="FY176" s="468"/>
      <c r="FZ176" s="468"/>
      <c r="GA176" s="468"/>
      <c r="GB176" s="468"/>
      <c r="GC176" s="468"/>
      <c r="GD176" s="468"/>
      <c r="GE176" s="468"/>
      <c r="GF176" s="468"/>
      <c r="GG176" s="468"/>
      <c r="GH176" s="468"/>
      <c r="GI176" s="468"/>
      <c r="GJ176" s="468"/>
      <c r="GK176" s="468"/>
      <c r="GL176" s="468"/>
      <c r="GM176" s="468"/>
      <c r="GN176" s="468"/>
      <c r="GO176" s="468"/>
      <c r="GP176" s="468"/>
      <c r="GQ176" s="468"/>
      <c r="GR176" s="468"/>
      <c r="GS176" s="468"/>
      <c r="GT176" s="468"/>
      <c r="GU176" s="468"/>
      <c r="GV176" s="468"/>
      <c r="GW176" s="468"/>
      <c r="GX176" s="468"/>
      <c r="GY176" s="468"/>
      <c r="GZ176" s="468"/>
      <c r="HA176" s="468"/>
      <c r="HB176" s="468"/>
      <c r="HC176" s="468"/>
      <c r="HD176" s="468"/>
      <c r="HE176" s="468"/>
      <c r="HF176" s="468"/>
      <c r="HG176" s="468"/>
      <c r="HH176" s="468"/>
      <c r="HI176" s="468"/>
      <c r="HJ176" s="468"/>
      <c r="HK176" s="468"/>
      <c r="HL176" s="468"/>
      <c r="HM176" s="468"/>
      <c r="HN176" s="468"/>
      <c r="HO176" s="468"/>
      <c r="HP176" s="468"/>
      <c r="HQ176" s="468"/>
      <c r="HR176" s="468"/>
      <c r="HS176" s="468"/>
      <c r="HT176" s="468"/>
      <c r="HU176" s="468"/>
      <c r="HV176" s="468"/>
      <c r="HW176" s="468"/>
      <c r="HX176" s="468"/>
      <c r="HY176" s="468"/>
      <c r="HZ176" s="468"/>
      <c r="IA176" s="468"/>
      <c r="IB176" s="468"/>
      <c r="IC176" s="468"/>
      <c r="ID176" s="468"/>
      <c r="IE176" s="468"/>
      <c r="IF176" s="468"/>
      <c r="IG176" s="468"/>
      <c r="IH176" s="468"/>
      <c r="II176" s="468"/>
      <c r="IJ176" s="468"/>
      <c r="IK176" s="468"/>
      <c r="IL176" s="468"/>
      <c r="IM176" s="468"/>
      <c r="IN176" s="468"/>
      <c r="IO176" s="468"/>
      <c r="IP176" s="468"/>
      <c r="IQ176" s="468"/>
      <c r="IR176" s="468"/>
      <c r="IS176" s="468"/>
      <c r="IT176" s="468"/>
      <c r="IU176" s="468"/>
      <c r="IV176" s="468"/>
    </row>
    <row r="177" spans="1:256">
      <c r="A177" s="385"/>
      <c r="B177" s="385"/>
      <c r="C177" s="385"/>
      <c r="M177" s="385"/>
      <c r="N177" s="735"/>
      <c r="O177" s="735"/>
      <c r="P177" s="468"/>
      <c r="Q177" s="468"/>
      <c r="R177" s="468"/>
      <c r="S177" s="468"/>
      <c r="T177" s="468"/>
      <c r="U177" s="468"/>
      <c r="V177" s="468"/>
      <c r="W177" s="468"/>
      <c r="X177" s="468"/>
      <c r="Y177" s="468"/>
      <c r="Z177" s="468"/>
      <c r="AA177" s="468"/>
      <c r="AB177" s="468"/>
      <c r="AC177" s="468"/>
      <c r="AD177" s="468"/>
      <c r="AE177" s="468"/>
      <c r="AF177" s="468"/>
      <c r="AG177" s="468"/>
      <c r="AH177" s="468"/>
      <c r="AI177" s="468"/>
      <c r="AJ177" s="468"/>
      <c r="AK177" s="468"/>
      <c r="AL177" s="468"/>
      <c r="AM177" s="468"/>
      <c r="AN177" s="468"/>
      <c r="AO177" s="468"/>
      <c r="AP177" s="468"/>
      <c r="AQ177" s="468"/>
      <c r="AR177" s="468"/>
      <c r="AS177" s="468"/>
      <c r="AT177" s="468"/>
      <c r="AU177" s="468"/>
      <c r="AV177" s="468"/>
      <c r="AW177" s="468"/>
      <c r="AX177" s="468"/>
      <c r="AY177" s="468"/>
      <c r="AZ177" s="468"/>
      <c r="BA177" s="468"/>
      <c r="BB177" s="468"/>
      <c r="BC177" s="468"/>
      <c r="BD177" s="468"/>
      <c r="BE177" s="468"/>
      <c r="BF177" s="468"/>
      <c r="BG177" s="468"/>
      <c r="BH177" s="468"/>
      <c r="BI177" s="468"/>
      <c r="BJ177" s="468"/>
      <c r="BK177" s="468"/>
      <c r="BL177" s="468"/>
      <c r="BM177" s="468"/>
      <c r="BN177" s="468"/>
      <c r="BO177" s="468"/>
      <c r="BP177" s="468"/>
      <c r="BQ177" s="468"/>
      <c r="BR177" s="468"/>
      <c r="BS177" s="468"/>
      <c r="BT177" s="468"/>
      <c r="BU177" s="468"/>
      <c r="BV177" s="468"/>
      <c r="BW177" s="468"/>
      <c r="BX177" s="468"/>
      <c r="BY177" s="468"/>
      <c r="BZ177" s="468"/>
      <c r="CA177" s="468"/>
      <c r="CB177" s="468"/>
      <c r="CC177" s="468"/>
      <c r="CD177" s="468"/>
      <c r="CE177" s="468"/>
      <c r="CF177" s="468"/>
      <c r="CG177" s="468"/>
      <c r="CH177" s="468"/>
      <c r="CI177" s="468"/>
      <c r="CJ177" s="468"/>
      <c r="CK177" s="468"/>
      <c r="CL177" s="468"/>
      <c r="CM177" s="468"/>
      <c r="CN177" s="468"/>
      <c r="CO177" s="468"/>
      <c r="CP177" s="468"/>
      <c r="CQ177" s="468"/>
      <c r="CR177" s="468"/>
      <c r="CS177" s="468"/>
      <c r="CT177" s="468"/>
      <c r="CU177" s="468"/>
      <c r="CV177" s="468"/>
      <c r="CW177" s="468"/>
      <c r="CX177" s="468"/>
      <c r="CY177" s="468"/>
      <c r="CZ177" s="468"/>
      <c r="DA177" s="468"/>
      <c r="DB177" s="468"/>
      <c r="DC177" s="468"/>
      <c r="DD177" s="468"/>
      <c r="DE177" s="468"/>
      <c r="DF177" s="468"/>
      <c r="DG177" s="468"/>
      <c r="DH177" s="468"/>
      <c r="DI177" s="468"/>
      <c r="DJ177" s="468"/>
      <c r="DK177" s="468"/>
      <c r="DL177" s="468"/>
      <c r="DM177" s="468"/>
      <c r="DN177" s="468"/>
      <c r="DO177" s="468"/>
      <c r="DP177" s="468"/>
      <c r="DQ177" s="468"/>
      <c r="DR177" s="468"/>
      <c r="DS177" s="468"/>
      <c r="DT177" s="468"/>
      <c r="DU177" s="468"/>
      <c r="DV177" s="468"/>
      <c r="DW177" s="468"/>
      <c r="DX177" s="468"/>
      <c r="DY177" s="468"/>
      <c r="DZ177" s="468"/>
      <c r="EA177" s="468"/>
      <c r="EB177" s="468"/>
      <c r="EC177" s="468"/>
      <c r="ED177" s="468"/>
      <c r="EE177" s="468"/>
      <c r="EF177" s="468"/>
      <c r="EG177" s="468"/>
      <c r="EH177" s="468"/>
      <c r="EI177" s="468"/>
      <c r="EJ177" s="468"/>
      <c r="EK177" s="468"/>
      <c r="EL177" s="468"/>
      <c r="EM177" s="468"/>
      <c r="EN177" s="468"/>
      <c r="EO177" s="468"/>
      <c r="EP177" s="468"/>
      <c r="EQ177" s="468"/>
      <c r="ER177" s="468"/>
      <c r="ES177" s="468"/>
      <c r="ET177" s="468"/>
      <c r="EU177" s="468"/>
      <c r="EV177" s="468"/>
      <c r="EW177" s="468"/>
      <c r="EX177" s="468"/>
      <c r="EY177" s="468"/>
      <c r="EZ177" s="468"/>
      <c r="FA177" s="468"/>
      <c r="FB177" s="468"/>
      <c r="FC177" s="468"/>
      <c r="FD177" s="468"/>
      <c r="FE177" s="468"/>
      <c r="FF177" s="468"/>
      <c r="FG177" s="468"/>
      <c r="FH177" s="468"/>
      <c r="FI177" s="468"/>
      <c r="FJ177" s="468"/>
      <c r="FK177" s="468"/>
      <c r="FL177" s="468"/>
      <c r="FM177" s="468"/>
      <c r="FN177" s="468"/>
      <c r="FO177" s="468"/>
      <c r="FP177" s="468"/>
      <c r="FQ177" s="468"/>
      <c r="FR177" s="468"/>
      <c r="FS177" s="468"/>
      <c r="FT177" s="468"/>
      <c r="FU177" s="468"/>
      <c r="FV177" s="468"/>
      <c r="FW177" s="468"/>
      <c r="FX177" s="468"/>
      <c r="FY177" s="468"/>
      <c r="FZ177" s="468"/>
      <c r="GA177" s="468"/>
      <c r="GB177" s="468"/>
      <c r="GC177" s="468"/>
      <c r="GD177" s="468"/>
      <c r="GE177" s="468"/>
      <c r="GF177" s="468"/>
      <c r="GG177" s="468"/>
      <c r="GH177" s="468"/>
      <c r="GI177" s="468"/>
      <c r="GJ177" s="468"/>
      <c r="GK177" s="468"/>
      <c r="GL177" s="468"/>
      <c r="GM177" s="468"/>
      <c r="GN177" s="468"/>
      <c r="GO177" s="468"/>
      <c r="GP177" s="468"/>
      <c r="GQ177" s="468"/>
      <c r="GR177" s="468"/>
      <c r="GS177" s="468"/>
      <c r="GT177" s="468"/>
      <c r="GU177" s="468"/>
      <c r="GV177" s="468"/>
      <c r="GW177" s="468"/>
      <c r="GX177" s="468"/>
      <c r="GY177" s="468"/>
      <c r="GZ177" s="468"/>
      <c r="HA177" s="468"/>
      <c r="HB177" s="468"/>
      <c r="HC177" s="468"/>
      <c r="HD177" s="468"/>
      <c r="HE177" s="468"/>
      <c r="HF177" s="468"/>
      <c r="HG177" s="468"/>
      <c r="HH177" s="468"/>
      <c r="HI177" s="468"/>
      <c r="HJ177" s="468"/>
      <c r="HK177" s="468"/>
      <c r="HL177" s="468"/>
      <c r="HM177" s="468"/>
      <c r="HN177" s="468"/>
      <c r="HO177" s="468"/>
      <c r="HP177" s="468"/>
      <c r="HQ177" s="468"/>
      <c r="HR177" s="468"/>
      <c r="HS177" s="468"/>
      <c r="HT177" s="468"/>
      <c r="HU177" s="468"/>
      <c r="HV177" s="468"/>
      <c r="HW177" s="468"/>
      <c r="HX177" s="468"/>
      <c r="HY177" s="468"/>
      <c r="HZ177" s="468"/>
      <c r="IA177" s="468"/>
      <c r="IB177" s="468"/>
      <c r="IC177" s="468"/>
      <c r="ID177" s="468"/>
      <c r="IE177" s="468"/>
      <c r="IF177" s="468"/>
      <c r="IG177" s="468"/>
      <c r="IH177" s="468"/>
      <c r="II177" s="468"/>
      <c r="IJ177" s="468"/>
      <c r="IK177" s="468"/>
      <c r="IL177" s="468"/>
      <c r="IM177" s="468"/>
      <c r="IN177" s="468"/>
      <c r="IO177" s="468"/>
      <c r="IP177" s="468"/>
      <c r="IQ177" s="468"/>
      <c r="IR177" s="468"/>
      <c r="IS177" s="468"/>
      <c r="IT177" s="468"/>
      <c r="IU177" s="468"/>
      <c r="IV177" s="468"/>
    </row>
    <row r="178" spans="1:256">
      <c r="A178" s="385"/>
      <c r="B178" s="385"/>
      <c r="C178" s="385"/>
      <c r="M178" s="385"/>
      <c r="N178" s="735"/>
      <c r="O178" s="735"/>
      <c r="P178" s="468"/>
      <c r="Q178" s="468"/>
      <c r="R178" s="468"/>
      <c r="S178" s="468"/>
      <c r="T178" s="468"/>
      <c r="U178" s="468"/>
      <c r="V178" s="468"/>
      <c r="W178" s="468"/>
      <c r="X178" s="468"/>
      <c r="Y178" s="468"/>
      <c r="Z178" s="468"/>
      <c r="AA178" s="468"/>
      <c r="AB178" s="468"/>
      <c r="AC178" s="468"/>
      <c r="AD178" s="468"/>
      <c r="AE178" s="468"/>
      <c r="AF178" s="468"/>
      <c r="AG178" s="468"/>
      <c r="AH178" s="468"/>
      <c r="AI178" s="468"/>
      <c r="AJ178" s="468"/>
      <c r="AK178" s="468"/>
      <c r="AL178" s="468"/>
      <c r="AM178" s="468"/>
      <c r="AN178" s="468"/>
      <c r="AO178" s="468"/>
      <c r="AP178" s="468"/>
      <c r="AQ178" s="468"/>
      <c r="AR178" s="468"/>
      <c r="AS178" s="468"/>
      <c r="AT178" s="468"/>
      <c r="AU178" s="468"/>
      <c r="AV178" s="468"/>
      <c r="AW178" s="468"/>
      <c r="AX178" s="468"/>
      <c r="AY178" s="468"/>
      <c r="AZ178" s="468"/>
      <c r="BA178" s="468"/>
      <c r="BB178" s="468"/>
      <c r="BC178" s="468"/>
      <c r="BD178" s="468"/>
      <c r="BE178" s="468"/>
      <c r="BF178" s="468"/>
      <c r="BG178" s="468"/>
      <c r="BH178" s="468"/>
      <c r="BI178" s="468"/>
      <c r="BJ178" s="468"/>
      <c r="BK178" s="468"/>
      <c r="BL178" s="468"/>
      <c r="BM178" s="468"/>
      <c r="BN178" s="468"/>
      <c r="BO178" s="468"/>
      <c r="BP178" s="468"/>
      <c r="BQ178" s="468"/>
      <c r="BR178" s="468"/>
      <c r="BS178" s="468"/>
      <c r="BT178" s="468"/>
      <c r="BU178" s="468"/>
      <c r="BV178" s="468"/>
      <c r="BW178" s="468"/>
      <c r="BX178" s="468"/>
      <c r="BY178" s="468"/>
      <c r="BZ178" s="468"/>
      <c r="CA178" s="468"/>
      <c r="CB178" s="468"/>
      <c r="CC178" s="468"/>
      <c r="CD178" s="468"/>
      <c r="CE178" s="468"/>
      <c r="CF178" s="468"/>
      <c r="CG178" s="468"/>
      <c r="CH178" s="468"/>
      <c r="CI178" s="468"/>
      <c r="CJ178" s="468"/>
      <c r="CK178" s="468"/>
      <c r="CL178" s="468"/>
      <c r="CM178" s="468"/>
      <c r="CN178" s="468"/>
      <c r="CO178" s="468"/>
      <c r="CP178" s="468"/>
      <c r="CQ178" s="468"/>
      <c r="CR178" s="468"/>
      <c r="CS178" s="468"/>
      <c r="CT178" s="468"/>
      <c r="CU178" s="468"/>
      <c r="CV178" s="468"/>
      <c r="CW178" s="468"/>
      <c r="CX178" s="468"/>
      <c r="CY178" s="468"/>
      <c r="CZ178" s="468"/>
      <c r="DA178" s="468"/>
      <c r="DB178" s="468"/>
      <c r="DC178" s="468"/>
      <c r="DD178" s="468"/>
      <c r="DE178" s="468"/>
      <c r="DF178" s="468"/>
      <c r="DG178" s="468"/>
      <c r="DH178" s="468"/>
      <c r="DI178" s="468"/>
      <c r="DJ178" s="468"/>
      <c r="DK178" s="468"/>
      <c r="DL178" s="468"/>
      <c r="DM178" s="468"/>
      <c r="DN178" s="468"/>
      <c r="DO178" s="468"/>
      <c r="DP178" s="468"/>
      <c r="DQ178" s="468"/>
      <c r="DR178" s="468"/>
      <c r="DS178" s="468"/>
      <c r="DT178" s="468"/>
      <c r="DU178" s="468"/>
      <c r="DV178" s="468"/>
      <c r="DW178" s="468"/>
      <c r="DX178" s="468"/>
      <c r="DY178" s="468"/>
      <c r="DZ178" s="468"/>
      <c r="EA178" s="468"/>
      <c r="EB178" s="468"/>
      <c r="EC178" s="468"/>
      <c r="ED178" s="468"/>
      <c r="EE178" s="468"/>
      <c r="EF178" s="468"/>
      <c r="EG178" s="468"/>
      <c r="EH178" s="468"/>
      <c r="EI178" s="468"/>
      <c r="EJ178" s="468"/>
      <c r="EK178" s="468"/>
      <c r="EL178" s="468"/>
      <c r="EM178" s="468"/>
      <c r="EN178" s="468"/>
      <c r="EO178" s="468"/>
      <c r="EP178" s="468"/>
      <c r="EQ178" s="468"/>
      <c r="ER178" s="468"/>
      <c r="ES178" s="468"/>
      <c r="ET178" s="468"/>
      <c r="EU178" s="468"/>
      <c r="EV178" s="468"/>
      <c r="EW178" s="468"/>
      <c r="EX178" s="468"/>
      <c r="EY178" s="468"/>
      <c r="EZ178" s="468"/>
      <c r="FA178" s="468"/>
      <c r="FB178" s="468"/>
      <c r="FC178" s="468"/>
      <c r="FD178" s="468"/>
      <c r="FE178" s="468"/>
      <c r="FF178" s="468"/>
      <c r="FG178" s="468"/>
      <c r="FH178" s="468"/>
      <c r="FI178" s="468"/>
      <c r="FJ178" s="468"/>
      <c r="FK178" s="468"/>
      <c r="FL178" s="468"/>
      <c r="FM178" s="468"/>
      <c r="FN178" s="468"/>
      <c r="FO178" s="468"/>
      <c r="FP178" s="468"/>
      <c r="FQ178" s="468"/>
      <c r="FR178" s="468"/>
      <c r="FS178" s="468"/>
      <c r="FT178" s="468"/>
      <c r="FU178" s="468"/>
      <c r="FV178" s="468"/>
      <c r="FW178" s="468"/>
      <c r="FX178" s="468"/>
      <c r="FY178" s="468"/>
      <c r="FZ178" s="468"/>
      <c r="GA178" s="468"/>
      <c r="GB178" s="468"/>
      <c r="GC178" s="468"/>
      <c r="GD178" s="468"/>
      <c r="GE178" s="468"/>
      <c r="GF178" s="468"/>
      <c r="GG178" s="468"/>
      <c r="GH178" s="468"/>
      <c r="GI178" s="468"/>
      <c r="GJ178" s="468"/>
      <c r="GK178" s="468"/>
      <c r="GL178" s="468"/>
      <c r="GM178" s="468"/>
      <c r="GN178" s="468"/>
      <c r="GO178" s="468"/>
      <c r="GP178" s="468"/>
      <c r="GQ178" s="468"/>
      <c r="GR178" s="468"/>
      <c r="GS178" s="468"/>
      <c r="GT178" s="468"/>
      <c r="GU178" s="468"/>
      <c r="GV178" s="468"/>
      <c r="GW178" s="468"/>
      <c r="GX178" s="468"/>
      <c r="GY178" s="468"/>
      <c r="GZ178" s="468"/>
      <c r="HA178" s="468"/>
      <c r="HB178" s="468"/>
      <c r="HC178" s="468"/>
      <c r="HD178" s="468"/>
      <c r="HE178" s="468"/>
      <c r="HF178" s="468"/>
      <c r="HG178" s="468"/>
      <c r="HH178" s="468"/>
      <c r="HI178" s="468"/>
      <c r="HJ178" s="468"/>
      <c r="HK178" s="468"/>
      <c r="HL178" s="468"/>
      <c r="HM178" s="468"/>
      <c r="HN178" s="468"/>
      <c r="HO178" s="468"/>
      <c r="HP178" s="468"/>
      <c r="HQ178" s="468"/>
      <c r="HR178" s="468"/>
      <c r="HS178" s="468"/>
      <c r="HT178" s="468"/>
      <c r="HU178" s="468"/>
      <c r="HV178" s="468"/>
      <c r="HW178" s="468"/>
      <c r="HX178" s="468"/>
      <c r="HY178" s="468"/>
      <c r="HZ178" s="468"/>
      <c r="IA178" s="468"/>
      <c r="IB178" s="468"/>
      <c r="IC178" s="468"/>
      <c r="ID178" s="468"/>
      <c r="IE178" s="468"/>
      <c r="IF178" s="468"/>
      <c r="IG178" s="468"/>
      <c r="IH178" s="468"/>
      <c r="II178" s="468"/>
      <c r="IJ178" s="468"/>
      <c r="IK178" s="468"/>
      <c r="IL178" s="468"/>
      <c r="IM178" s="468"/>
      <c r="IN178" s="468"/>
      <c r="IO178" s="468"/>
      <c r="IP178" s="468"/>
      <c r="IQ178" s="468"/>
      <c r="IR178" s="468"/>
      <c r="IS178" s="468"/>
      <c r="IT178" s="468"/>
      <c r="IU178" s="468"/>
      <c r="IV178" s="468"/>
    </row>
    <row r="179" spans="1:256">
      <c r="A179" s="385"/>
      <c r="B179" s="385"/>
      <c r="C179" s="385"/>
      <c r="M179" s="385"/>
      <c r="N179" s="735"/>
      <c r="O179" s="735"/>
      <c r="P179" s="468"/>
      <c r="Q179" s="468"/>
      <c r="R179" s="468"/>
      <c r="S179" s="468"/>
      <c r="T179" s="468"/>
      <c r="U179" s="468"/>
      <c r="V179" s="468"/>
      <c r="W179" s="468"/>
      <c r="X179" s="468"/>
      <c r="Y179" s="468"/>
      <c r="Z179" s="468"/>
      <c r="AA179" s="468"/>
      <c r="AB179" s="468"/>
      <c r="AC179" s="468"/>
      <c r="AD179" s="468"/>
      <c r="AE179" s="468"/>
      <c r="AF179" s="468"/>
      <c r="AG179" s="468"/>
      <c r="AH179" s="468"/>
      <c r="AI179" s="468"/>
      <c r="AJ179" s="468"/>
      <c r="AK179" s="468"/>
      <c r="AL179" s="468"/>
      <c r="AM179" s="468"/>
      <c r="AN179" s="468"/>
      <c r="AO179" s="468"/>
      <c r="AP179" s="468"/>
      <c r="AQ179" s="468"/>
      <c r="AR179" s="468"/>
      <c r="AS179" s="468"/>
      <c r="AT179" s="468"/>
      <c r="AU179" s="468"/>
      <c r="AV179" s="468"/>
      <c r="AW179" s="468"/>
      <c r="AX179" s="468"/>
      <c r="AY179" s="468"/>
      <c r="AZ179" s="468"/>
      <c r="BA179" s="468"/>
      <c r="BB179" s="468"/>
      <c r="BC179" s="468"/>
      <c r="BD179" s="468"/>
      <c r="BE179" s="468"/>
      <c r="BF179" s="468"/>
      <c r="BG179" s="468"/>
      <c r="BH179" s="468"/>
      <c r="BI179" s="468"/>
      <c r="BJ179" s="468"/>
      <c r="BK179" s="468"/>
      <c r="BL179" s="468"/>
      <c r="BM179" s="468"/>
      <c r="BN179" s="468"/>
      <c r="BO179" s="468"/>
      <c r="BP179" s="468"/>
      <c r="BQ179" s="468"/>
      <c r="BR179" s="468"/>
      <c r="BS179" s="468"/>
      <c r="BT179" s="468"/>
      <c r="BU179" s="468"/>
      <c r="BV179" s="468"/>
      <c r="BW179" s="468"/>
      <c r="BX179" s="468"/>
      <c r="BY179" s="468"/>
      <c r="BZ179" s="468"/>
      <c r="CA179" s="468"/>
      <c r="CB179" s="468"/>
      <c r="CC179" s="468"/>
      <c r="CD179" s="468"/>
      <c r="CE179" s="468"/>
      <c r="CF179" s="468"/>
      <c r="CG179" s="468"/>
      <c r="CH179" s="468"/>
      <c r="CI179" s="468"/>
      <c r="CJ179" s="468"/>
      <c r="CK179" s="468"/>
      <c r="CL179" s="468"/>
      <c r="CM179" s="468"/>
      <c r="CN179" s="468"/>
      <c r="CO179" s="468"/>
      <c r="CP179" s="468"/>
      <c r="CQ179" s="468"/>
      <c r="CR179" s="468"/>
      <c r="CS179" s="468"/>
      <c r="CT179" s="468"/>
      <c r="CU179" s="468"/>
      <c r="CV179" s="468"/>
      <c r="CW179" s="468"/>
      <c r="CX179" s="468"/>
      <c r="CY179" s="468"/>
      <c r="CZ179" s="468"/>
      <c r="DA179" s="468"/>
      <c r="DB179" s="468"/>
      <c r="DC179" s="468"/>
      <c r="DD179" s="468"/>
      <c r="DE179" s="468"/>
      <c r="DF179" s="468"/>
      <c r="DG179" s="468"/>
      <c r="DH179" s="468"/>
      <c r="DI179" s="468"/>
      <c r="DJ179" s="468"/>
      <c r="DK179" s="468"/>
      <c r="DL179" s="468"/>
      <c r="DM179" s="468"/>
      <c r="DN179" s="468"/>
      <c r="DO179" s="468"/>
      <c r="DP179" s="468"/>
      <c r="DQ179" s="468"/>
      <c r="DR179" s="468"/>
      <c r="DS179" s="468"/>
      <c r="DT179" s="468"/>
      <c r="DU179" s="468"/>
      <c r="DV179" s="468"/>
      <c r="DW179" s="468"/>
      <c r="DX179" s="468"/>
      <c r="DY179" s="468"/>
      <c r="DZ179" s="468"/>
      <c r="EA179" s="468"/>
      <c r="EB179" s="468"/>
      <c r="EC179" s="468"/>
      <c r="ED179" s="468"/>
      <c r="EE179" s="468"/>
      <c r="EF179" s="468"/>
      <c r="EG179" s="468"/>
      <c r="EH179" s="468"/>
      <c r="EI179" s="468"/>
      <c r="EJ179" s="468"/>
      <c r="EK179" s="468"/>
      <c r="EL179" s="468"/>
      <c r="EM179" s="468"/>
      <c r="EN179" s="468"/>
      <c r="EO179" s="468"/>
      <c r="EP179" s="468"/>
      <c r="EQ179" s="468"/>
      <c r="ER179" s="468"/>
      <c r="ES179" s="468"/>
      <c r="ET179" s="468"/>
      <c r="EU179" s="468"/>
      <c r="EV179" s="468"/>
      <c r="EW179" s="468"/>
      <c r="EX179" s="468"/>
      <c r="EY179" s="468"/>
      <c r="EZ179" s="468"/>
      <c r="FA179" s="468"/>
      <c r="FB179" s="468"/>
      <c r="FC179" s="468"/>
      <c r="FD179" s="468"/>
      <c r="FE179" s="468"/>
      <c r="FF179" s="468"/>
      <c r="FG179" s="468"/>
      <c r="FH179" s="468"/>
      <c r="FI179" s="468"/>
      <c r="FJ179" s="468"/>
      <c r="FK179" s="468"/>
      <c r="FL179" s="468"/>
      <c r="FM179" s="468"/>
      <c r="FN179" s="468"/>
      <c r="FO179" s="468"/>
      <c r="FP179" s="468"/>
      <c r="FQ179" s="468"/>
      <c r="FR179" s="468"/>
      <c r="FS179" s="468"/>
      <c r="FT179" s="468"/>
      <c r="FU179" s="468"/>
      <c r="FV179" s="468"/>
      <c r="FW179" s="468"/>
      <c r="FX179" s="468"/>
      <c r="FY179" s="468"/>
      <c r="FZ179" s="468"/>
      <c r="GA179" s="468"/>
      <c r="GB179" s="468"/>
      <c r="GC179" s="468"/>
      <c r="GD179" s="468"/>
      <c r="GE179" s="468"/>
      <c r="GF179" s="468"/>
      <c r="GG179" s="468"/>
      <c r="GH179" s="468"/>
      <c r="GI179" s="468"/>
      <c r="GJ179" s="468"/>
      <c r="GK179" s="468"/>
      <c r="GL179" s="468"/>
      <c r="GM179" s="468"/>
      <c r="GN179" s="468"/>
      <c r="GO179" s="468"/>
      <c r="GP179" s="468"/>
      <c r="GQ179" s="468"/>
      <c r="GR179" s="468"/>
      <c r="GS179" s="468"/>
      <c r="GT179" s="468"/>
      <c r="GU179" s="468"/>
      <c r="GV179" s="468"/>
      <c r="GW179" s="468"/>
      <c r="GX179" s="468"/>
      <c r="GY179" s="468"/>
      <c r="GZ179" s="468"/>
      <c r="HA179" s="468"/>
      <c r="HB179" s="468"/>
      <c r="HC179" s="468"/>
      <c r="HD179" s="468"/>
      <c r="HE179" s="468"/>
      <c r="HF179" s="468"/>
      <c r="HG179" s="468"/>
      <c r="HH179" s="468"/>
      <c r="HI179" s="468"/>
      <c r="HJ179" s="468"/>
      <c r="HK179" s="468"/>
      <c r="HL179" s="468"/>
      <c r="HM179" s="468"/>
      <c r="HN179" s="468"/>
      <c r="HO179" s="468"/>
      <c r="HP179" s="468"/>
      <c r="HQ179" s="468"/>
      <c r="HR179" s="468"/>
      <c r="HS179" s="468"/>
      <c r="HT179" s="468"/>
      <c r="HU179" s="468"/>
      <c r="HV179" s="468"/>
      <c r="HW179" s="468"/>
      <c r="HX179" s="468"/>
      <c r="HY179" s="468"/>
      <c r="HZ179" s="468"/>
      <c r="IA179" s="468"/>
      <c r="IB179" s="468"/>
      <c r="IC179" s="468"/>
      <c r="ID179" s="468"/>
      <c r="IE179" s="468"/>
      <c r="IF179" s="468"/>
      <c r="IG179" s="468"/>
      <c r="IH179" s="468"/>
      <c r="II179" s="468"/>
      <c r="IJ179" s="468"/>
      <c r="IK179" s="468"/>
      <c r="IL179" s="468"/>
      <c r="IM179" s="468"/>
      <c r="IN179" s="468"/>
      <c r="IO179" s="468"/>
      <c r="IP179" s="468"/>
      <c r="IQ179" s="468"/>
      <c r="IR179" s="468"/>
      <c r="IS179" s="468"/>
      <c r="IT179" s="468"/>
      <c r="IU179" s="468"/>
      <c r="IV179" s="468"/>
    </row>
    <row r="180" spans="1:256">
      <c r="A180" s="385"/>
      <c r="B180" s="385"/>
      <c r="C180" s="385"/>
      <c r="M180" s="385"/>
      <c r="N180" s="735"/>
      <c r="O180" s="735"/>
      <c r="P180" s="468"/>
      <c r="Q180" s="468"/>
      <c r="R180" s="468"/>
      <c r="S180" s="468"/>
      <c r="T180" s="468"/>
      <c r="U180" s="468"/>
      <c r="V180" s="468"/>
      <c r="W180" s="468"/>
      <c r="X180" s="468"/>
      <c r="Y180" s="468"/>
      <c r="Z180" s="468"/>
      <c r="AA180" s="468"/>
      <c r="AB180" s="468"/>
      <c r="AC180" s="468"/>
      <c r="AD180" s="468"/>
      <c r="AE180" s="468"/>
      <c r="AF180" s="468"/>
      <c r="AG180" s="468"/>
      <c r="AH180" s="468"/>
      <c r="AI180" s="468"/>
      <c r="AJ180" s="468"/>
      <c r="AK180" s="468"/>
      <c r="AL180" s="468"/>
      <c r="AM180" s="468"/>
      <c r="AN180" s="468"/>
      <c r="AO180" s="468"/>
      <c r="AP180" s="468"/>
      <c r="AQ180" s="468"/>
      <c r="AR180" s="468"/>
      <c r="AS180" s="468"/>
      <c r="AT180" s="468"/>
      <c r="AU180" s="468"/>
      <c r="AV180" s="468"/>
      <c r="AW180" s="468"/>
      <c r="AX180" s="468"/>
      <c r="AY180" s="468"/>
      <c r="AZ180" s="468"/>
      <c r="BA180" s="468"/>
      <c r="BB180" s="468"/>
      <c r="BC180" s="468"/>
      <c r="BD180" s="468"/>
      <c r="BE180" s="468"/>
      <c r="BF180" s="468"/>
      <c r="BG180" s="468"/>
      <c r="BH180" s="468"/>
      <c r="BI180" s="468"/>
      <c r="BJ180" s="468"/>
      <c r="BK180" s="468"/>
      <c r="BL180" s="468"/>
      <c r="BM180" s="468"/>
      <c r="BN180" s="468"/>
      <c r="BO180" s="468"/>
      <c r="BP180" s="468"/>
      <c r="BQ180" s="468"/>
      <c r="BR180" s="468"/>
      <c r="BS180" s="468"/>
      <c r="BT180" s="468"/>
      <c r="BU180" s="468"/>
      <c r="BV180" s="468"/>
      <c r="BW180" s="468"/>
      <c r="BX180" s="468"/>
      <c r="BY180" s="468"/>
      <c r="BZ180" s="468"/>
      <c r="CA180" s="468"/>
      <c r="CB180" s="468"/>
      <c r="CC180" s="468"/>
      <c r="CD180" s="468"/>
      <c r="CE180" s="468"/>
      <c r="CF180" s="468"/>
      <c r="CG180" s="468"/>
      <c r="CH180" s="468"/>
      <c r="CI180" s="468"/>
      <c r="CJ180" s="468"/>
      <c r="CK180" s="468"/>
      <c r="CL180" s="468"/>
      <c r="CM180" s="468"/>
      <c r="CN180" s="468"/>
      <c r="CO180" s="468"/>
      <c r="CP180" s="468"/>
      <c r="CQ180" s="468"/>
      <c r="CR180" s="468"/>
      <c r="CS180" s="468"/>
      <c r="CT180" s="468"/>
      <c r="CU180" s="468"/>
      <c r="CV180" s="468"/>
      <c r="CW180" s="468"/>
      <c r="CX180" s="468"/>
      <c r="CY180" s="468"/>
      <c r="CZ180" s="468"/>
      <c r="DA180" s="468"/>
      <c r="DB180" s="468"/>
      <c r="DC180" s="468"/>
      <c r="DD180" s="468"/>
      <c r="DE180" s="468"/>
      <c r="DF180" s="468"/>
      <c r="DG180" s="468"/>
      <c r="DH180" s="468"/>
      <c r="DI180" s="468"/>
      <c r="DJ180" s="468"/>
      <c r="DK180" s="468"/>
      <c r="DL180" s="468"/>
      <c r="DM180" s="468"/>
      <c r="DN180" s="468"/>
      <c r="DO180" s="468"/>
      <c r="DP180" s="468"/>
      <c r="DQ180" s="468"/>
      <c r="DR180" s="468"/>
      <c r="DS180" s="468"/>
      <c r="DT180" s="468"/>
      <c r="DU180" s="468"/>
      <c r="DV180" s="468"/>
      <c r="DW180" s="468"/>
      <c r="DX180" s="468"/>
      <c r="DY180" s="468"/>
      <c r="DZ180" s="468"/>
      <c r="EA180" s="468"/>
      <c r="EB180" s="468"/>
      <c r="EC180" s="468"/>
      <c r="ED180" s="468"/>
      <c r="EE180" s="468"/>
      <c r="EF180" s="468"/>
      <c r="EG180" s="468"/>
      <c r="EH180" s="468"/>
      <c r="EI180" s="468"/>
      <c r="EJ180" s="468"/>
      <c r="EK180" s="468"/>
      <c r="EL180" s="468"/>
      <c r="EM180" s="468"/>
      <c r="EN180" s="468"/>
      <c r="EO180" s="468"/>
      <c r="EP180" s="468"/>
      <c r="EQ180" s="468"/>
      <c r="ER180" s="468"/>
      <c r="ES180" s="468"/>
      <c r="ET180" s="468"/>
      <c r="EU180" s="468"/>
      <c r="EV180" s="468"/>
      <c r="EW180" s="468"/>
      <c r="EX180" s="468"/>
      <c r="EY180" s="468"/>
      <c r="EZ180" s="468"/>
      <c r="FA180" s="468"/>
      <c r="FB180" s="468"/>
      <c r="FC180" s="468"/>
      <c r="FD180" s="468"/>
      <c r="FE180" s="468"/>
      <c r="FF180" s="468"/>
      <c r="FG180" s="468"/>
      <c r="FH180" s="468"/>
      <c r="FI180" s="468"/>
      <c r="FJ180" s="468"/>
      <c r="FK180" s="468"/>
      <c r="FL180" s="468"/>
      <c r="FM180" s="468"/>
      <c r="FN180" s="468"/>
      <c r="FO180" s="468"/>
      <c r="FP180" s="468"/>
      <c r="FQ180" s="468"/>
      <c r="FR180" s="468"/>
      <c r="FS180" s="468"/>
      <c r="FT180" s="468"/>
      <c r="FU180" s="468"/>
      <c r="FV180" s="468"/>
      <c r="FW180" s="468"/>
      <c r="FX180" s="468"/>
      <c r="FY180" s="468"/>
      <c r="FZ180" s="468"/>
      <c r="GA180" s="468"/>
      <c r="GB180" s="468"/>
      <c r="GC180" s="468"/>
      <c r="GD180" s="468"/>
      <c r="GE180" s="468"/>
      <c r="GF180" s="468"/>
      <c r="GG180" s="468"/>
      <c r="GH180" s="468"/>
      <c r="GI180" s="468"/>
      <c r="GJ180" s="468"/>
      <c r="GK180" s="468"/>
      <c r="GL180" s="468"/>
      <c r="GM180" s="468"/>
      <c r="GN180" s="468"/>
      <c r="GO180" s="468"/>
      <c r="GP180" s="468"/>
      <c r="GQ180" s="468"/>
      <c r="GR180" s="468"/>
      <c r="GS180" s="468"/>
      <c r="GT180" s="468"/>
      <c r="GU180" s="468"/>
      <c r="GV180" s="468"/>
      <c r="GW180" s="468"/>
      <c r="GX180" s="468"/>
      <c r="GY180" s="468"/>
      <c r="GZ180" s="468"/>
      <c r="HA180" s="468"/>
      <c r="HB180" s="468"/>
      <c r="HC180" s="468"/>
      <c r="HD180" s="468"/>
      <c r="HE180" s="468"/>
      <c r="HF180" s="468"/>
      <c r="HG180" s="468"/>
      <c r="HH180" s="468"/>
      <c r="HI180" s="468"/>
      <c r="HJ180" s="468"/>
      <c r="HK180" s="468"/>
      <c r="HL180" s="468"/>
      <c r="HM180" s="468"/>
      <c r="HN180" s="468"/>
      <c r="HO180" s="468"/>
      <c r="HP180" s="468"/>
      <c r="HQ180" s="468"/>
      <c r="HR180" s="468"/>
      <c r="HS180" s="468"/>
      <c r="HT180" s="468"/>
      <c r="HU180" s="468"/>
      <c r="HV180" s="468"/>
      <c r="HW180" s="468"/>
      <c r="HX180" s="468"/>
      <c r="HY180" s="468"/>
      <c r="HZ180" s="468"/>
      <c r="IA180" s="468"/>
      <c r="IB180" s="468"/>
      <c r="IC180" s="468"/>
      <c r="ID180" s="468"/>
      <c r="IE180" s="468"/>
      <c r="IF180" s="468"/>
      <c r="IG180" s="468"/>
      <c r="IH180" s="468"/>
      <c r="II180" s="468"/>
      <c r="IJ180" s="468"/>
      <c r="IK180" s="468"/>
      <c r="IL180" s="468"/>
      <c r="IM180" s="468"/>
      <c r="IN180" s="468"/>
      <c r="IO180" s="468"/>
      <c r="IP180" s="468"/>
      <c r="IQ180" s="468"/>
      <c r="IR180" s="468"/>
      <c r="IS180" s="468"/>
      <c r="IT180" s="468"/>
      <c r="IU180" s="468"/>
      <c r="IV180" s="468"/>
    </row>
    <row r="181" spans="1:256">
      <c r="A181" s="385"/>
      <c r="B181" s="385"/>
      <c r="C181" s="385"/>
      <c r="M181" s="385"/>
      <c r="N181" s="735"/>
      <c r="O181" s="735"/>
      <c r="P181" s="468"/>
      <c r="Q181" s="468"/>
      <c r="R181" s="468"/>
      <c r="S181" s="468"/>
      <c r="T181" s="468"/>
      <c r="U181" s="468"/>
      <c r="V181" s="468"/>
      <c r="W181" s="468"/>
      <c r="X181" s="468"/>
      <c r="Y181" s="468"/>
      <c r="Z181" s="468"/>
      <c r="AA181" s="468"/>
      <c r="AB181" s="468"/>
      <c r="AC181" s="468"/>
      <c r="AD181" s="468"/>
      <c r="AE181" s="468"/>
      <c r="AF181" s="468"/>
      <c r="AG181" s="468"/>
      <c r="AH181" s="468"/>
      <c r="AI181" s="468"/>
      <c r="AJ181" s="468"/>
      <c r="AK181" s="468"/>
      <c r="AL181" s="468"/>
      <c r="AM181" s="468"/>
      <c r="AN181" s="468"/>
      <c r="AO181" s="468"/>
      <c r="AP181" s="468"/>
      <c r="AQ181" s="468"/>
      <c r="AR181" s="468"/>
      <c r="AS181" s="468"/>
      <c r="AT181" s="468"/>
      <c r="AU181" s="468"/>
      <c r="AV181" s="468"/>
      <c r="AW181" s="468"/>
      <c r="AX181" s="468"/>
      <c r="AY181" s="468"/>
      <c r="AZ181" s="468"/>
      <c r="BA181" s="468"/>
      <c r="BB181" s="468"/>
      <c r="BC181" s="468"/>
      <c r="BD181" s="468"/>
      <c r="BE181" s="468"/>
      <c r="BF181" s="468"/>
      <c r="BG181" s="468"/>
      <c r="BH181" s="468"/>
      <c r="BI181" s="468"/>
      <c r="BJ181" s="468"/>
      <c r="BK181" s="468"/>
      <c r="BL181" s="468"/>
      <c r="BM181" s="468"/>
      <c r="BN181" s="468"/>
      <c r="BO181" s="468"/>
      <c r="BP181" s="468"/>
      <c r="BQ181" s="468"/>
      <c r="BR181" s="468"/>
      <c r="BS181" s="468"/>
      <c r="BT181" s="468"/>
      <c r="BU181" s="468"/>
      <c r="BV181" s="468"/>
      <c r="BW181" s="468"/>
      <c r="BX181" s="468"/>
      <c r="BY181" s="468"/>
      <c r="BZ181" s="468"/>
      <c r="CA181" s="468"/>
      <c r="CB181" s="468"/>
      <c r="CC181" s="468"/>
      <c r="CD181" s="468"/>
      <c r="CE181" s="468"/>
      <c r="CF181" s="468"/>
      <c r="CG181" s="468"/>
      <c r="CH181" s="468"/>
      <c r="CI181" s="468"/>
      <c r="CJ181" s="468"/>
      <c r="CK181" s="468"/>
      <c r="CL181" s="468"/>
      <c r="CM181" s="468"/>
      <c r="CN181" s="468"/>
      <c r="CO181" s="468"/>
      <c r="CP181" s="468"/>
      <c r="CQ181" s="468"/>
      <c r="CR181" s="468"/>
      <c r="CS181" s="468"/>
      <c r="CT181" s="468"/>
      <c r="CU181" s="468"/>
      <c r="CV181" s="468"/>
      <c r="CW181" s="468"/>
      <c r="CX181" s="468"/>
      <c r="CY181" s="468"/>
      <c r="CZ181" s="468"/>
      <c r="DA181" s="468"/>
      <c r="DB181" s="468"/>
      <c r="DC181" s="468"/>
      <c r="DD181" s="468"/>
      <c r="DE181" s="468"/>
      <c r="DF181" s="468"/>
      <c r="DG181" s="468"/>
      <c r="DH181" s="468"/>
      <c r="DI181" s="468"/>
      <c r="DJ181" s="468"/>
      <c r="DK181" s="468"/>
      <c r="DL181" s="468"/>
      <c r="DM181" s="468"/>
      <c r="DN181" s="468"/>
      <c r="DO181" s="468"/>
      <c r="DP181" s="468"/>
      <c r="DQ181" s="468"/>
      <c r="DR181" s="468"/>
      <c r="DS181" s="468"/>
      <c r="DT181" s="468"/>
      <c r="DU181" s="468"/>
      <c r="DV181" s="468"/>
      <c r="DW181" s="468"/>
      <c r="DX181" s="468"/>
      <c r="DY181" s="468"/>
      <c r="DZ181" s="468"/>
      <c r="EA181" s="468"/>
      <c r="EB181" s="468"/>
      <c r="EC181" s="468"/>
      <c r="ED181" s="468"/>
      <c r="EE181" s="468"/>
      <c r="EF181" s="468"/>
      <c r="EG181" s="468"/>
      <c r="EH181" s="468"/>
      <c r="EI181" s="468"/>
      <c r="EJ181" s="468"/>
      <c r="EK181" s="468"/>
      <c r="EL181" s="468"/>
      <c r="EM181" s="468"/>
      <c r="EN181" s="468"/>
      <c r="EO181" s="468"/>
      <c r="EP181" s="468"/>
      <c r="EQ181" s="468"/>
      <c r="ER181" s="468"/>
      <c r="ES181" s="468"/>
      <c r="ET181" s="468"/>
      <c r="EU181" s="468"/>
      <c r="EV181" s="468"/>
      <c r="EW181" s="468"/>
      <c r="EX181" s="468"/>
      <c r="EY181" s="468"/>
      <c r="EZ181" s="468"/>
      <c r="FA181" s="468"/>
      <c r="FB181" s="468"/>
      <c r="FC181" s="468"/>
      <c r="FD181" s="468"/>
      <c r="FE181" s="468"/>
      <c r="FF181" s="468"/>
      <c r="FG181" s="468"/>
      <c r="FH181" s="468"/>
      <c r="FI181" s="468"/>
      <c r="FJ181" s="468"/>
      <c r="FK181" s="468"/>
      <c r="FL181" s="468"/>
      <c r="FM181" s="468"/>
      <c r="FN181" s="468"/>
      <c r="FO181" s="468"/>
      <c r="FP181" s="468"/>
      <c r="FQ181" s="468"/>
      <c r="FR181" s="468"/>
      <c r="FS181" s="468"/>
      <c r="FT181" s="468"/>
      <c r="FU181" s="468"/>
      <c r="FV181" s="468"/>
      <c r="FW181" s="468"/>
      <c r="FX181" s="468"/>
      <c r="FY181" s="468"/>
      <c r="FZ181" s="468"/>
      <c r="GA181" s="468"/>
      <c r="GB181" s="468"/>
      <c r="GC181" s="468"/>
      <c r="GD181" s="468"/>
      <c r="GE181" s="468"/>
      <c r="GF181" s="468"/>
      <c r="GG181" s="468"/>
      <c r="GH181" s="468"/>
      <c r="GI181" s="468"/>
      <c r="GJ181" s="468"/>
      <c r="GK181" s="468"/>
      <c r="GL181" s="468"/>
      <c r="GM181" s="468"/>
      <c r="GN181" s="468"/>
      <c r="GO181" s="468"/>
      <c r="GP181" s="468"/>
      <c r="GQ181" s="468"/>
      <c r="GR181" s="468"/>
      <c r="GS181" s="468"/>
      <c r="GT181" s="468"/>
      <c r="GU181" s="468"/>
      <c r="GV181" s="468"/>
      <c r="GW181" s="468"/>
      <c r="GX181" s="468"/>
      <c r="GY181" s="468"/>
      <c r="GZ181" s="468"/>
      <c r="HA181" s="468"/>
      <c r="HB181" s="468"/>
      <c r="HC181" s="468"/>
      <c r="HD181" s="468"/>
      <c r="HE181" s="468"/>
      <c r="HF181" s="468"/>
      <c r="HG181" s="468"/>
      <c r="HH181" s="468"/>
      <c r="HI181" s="468"/>
      <c r="HJ181" s="468"/>
      <c r="HK181" s="468"/>
      <c r="HL181" s="468"/>
      <c r="HM181" s="468"/>
      <c r="HN181" s="468"/>
      <c r="HO181" s="468"/>
      <c r="HP181" s="468"/>
      <c r="HQ181" s="468"/>
      <c r="HR181" s="468"/>
      <c r="HS181" s="468"/>
      <c r="HT181" s="468"/>
      <c r="HU181" s="468"/>
      <c r="HV181" s="468"/>
      <c r="HW181" s="468"/>
      <c r="HX181" s="468"/>
      <c r="HY181" s="468"/>
      <c r="HZ181" s="468"/>
      <c r="IA181" s="468"/>
      <c r="IB181" s="468"/>
      <c r="IC181" s="468"/>
      <c r="ID181" s="468"/>
      <c r="IE181" s="468"/>
      <c r="IF181" s="468"/>
      <c r="IG181" s="468"/>
      <c r="IH181" s="468"/>
      <c r="II181" s="468"/>
      <c r="IJ181" s="468"/>
      <c r="IK181" s="468"/>
      <c r="IL181" s="468"/>
      <c r="IM181" s="468"/>
      <c r="IN181" s="468"/>
      <c r="IO181" s="468"/>
      <c r="IP181" s="468"/>
      <c r="IQ181" s="468"/>
      <c r="IR181" s="468"/>
      <c r="IS181" s="468"/>
      <c r="IT181" s="468"/>
      <c r="IU181" s="468"/>
      <c r="IV181" s="468"/>
    </row>
    <row r="182" spans="1:256">
      <c r="A182" s="385"/>
      <c r="B182" s="385"/>
      <c r="C182" s="385"/>
      <c r="M182" s="385"/>
      <c r="N182" s="735"/>
      <c r="O182" s="735"/>
      <c r="P182" s="468"/>
      <c r="Q182" s="468"/>
      <c r="R182" s="468"/>
      <c r="S182" s="468"/>
      <c r="T182" s="468"/>
      <c r="U182" s="468"/>
      <c r="V182" s="468"/>
      <c r="W182" s="468"/>
      <c r="X182" s="468"/>
      <c r="Y182" s="468"/>
      <c r="Z182" s="468"/>
      <c r="AA182" s="468"/>
      <c r="AB182" s="468"/>
      <c r="AC182" s="468"/>
      <c r="AD182" s="468"/>
      <c r="AE182" s="468"/>
      <c r="AF182" s="468"/>
      <c r="AG182" s="468"/>
      <c r="AH182" s="468"/>
      <c r="AI182" s="468"/>
      <c r="AJ182" s="468"/>
      <c r="AK182" s="468"/>
      <c r="AL182" s="468"/>
      <c r="AM182" s="468"/>
      <c r="AN182" s="468"/>
      <c r="AO182" s="468"/>
      <c r="AP182" s="468"/>
      <c r="AQ182" s="468"/>
      <c r="AR182" s="468"/>
      <c r="AS182" s="468"/>
      <c r="AT182" s="468"/>
      <c r="AU182" s="468"/>
      <c r="AV182" s="468"/>
      <c r="AW182" s="468"/>
      <c r="AX182" s="468"/>
      <c r="AY182" s="468"/>
      <c r="AZ182" s="468"/>
      <c r="BA182" s="468"/>
      <c r="BB182" s="468"/>
      <c r="BC182" s="468"/>
      <c r="BD182" s="468"/>
      <c r="BE182" s="468"/>
      <c r="BF182" s="468"/>
      <c r="BG182" s="468"/>
      <c r="BH182" s="468"/>
      <c r="BI182" s="468"/>
      <c r="BJ182" s="468"/>
      <c r="BK182" s="468"/>
      <c r="BL182" s="468"/>
      <c r="BM182" s="468"/>
      <c r="BN182" s="468"/>
      <c r="BO182" s="468"/>
      <c r="BP182" s="468"/>
      <c r="BQ182" s="468"/>
      <c r="BR182" s="468"/>
      <c r="BS182" s="468"/>
      <c r="BT182" s="468"/>
      <c r="BU182" s="468"/>
      <c r="BV182" s="468"/>
      <c r="BW182" s="468"/>
      <c r="BX182" s="468"/>
      <c r="BY182" s="468"/>
      <c r="BZ182" s="468"/>
      <c r="CA182" s="468"/>
      <c r="CB182" s="468"/>
      <c r="CC182" s="468"/>
      <c r="CD182" s="468"/>
      <c r="CE182" s="468"/>
      <c r="CF182" s="468"/>
      <c r="CG182" s="468"/>
      <c r="CH182" s="468"/>
      <c r="CI182" s="468"/>
      <c r="CJ182" s="468"/>
      <c r="CK182" s="468"/>
      <c r="CL182" s="468"/>
      <c r="CM182" s="468"/>
      <c r="CN182" s="468"/>
      <c r="CO182" s="468"/>
      <c r="CP182" s="468"/>
      <c r="CQ182" s="468"/>
      <c r="CR182" s="468"/>
      <c r="CS182" s="468"/>
      <c r="CT182" s="468"/>
      <c r="CU182" s="468"/>
      <c r="CV182" s="468"/>
      <c r="CW182" s="468"/>
      <c r="CX182" s="468"/>
      <c r="CY182" s="468"/>
      <c r="CZ182" s="468"/>
      <c r="DA182" s="468"/>
      <c r="DB182" s="468"/>
      <c r="DC182" s="468"/>
      <c r="DD182" s="468"/>
      <c r="DE182" s="468"/>
      <c r="DF182" s="468"/>
      <c r="DG182" s="468"/>
      <c r="DH182" s="468"/>
      <c r="DI182" s="468"/>
      <c r="DJ182" s="468"/>
      <c r="DK182" s="468"/>
      <c r="DL182" s="468"/>
      <c r="DM182" s="468"/>
      <c r="DN182" s="468"/>
      <c r="DO182" s="468"/>
      <c r="DP182" s="468"/>
      <c r="DQ182" s="468"/>
      <c r="DR182" s="468"/>
      <c r="DS182" s="468"/>
      <c r="DT182" s="468"/>
      <c r="DU182" s="468"/>
      <c r="DV182" s="468"/>
      <c r="DW182" s="468"/>
      <c r="DX182" s="468"/>
      <c r="DY182" s="468"/>
      <c r="DZ182" s="468"/>
      <c r="EA182" s="468"/>
      <c r="EB182" s="468"/>
      <c r="EC182" s="468"/>
      <c r="ED182" s="468"/>
      <c r="EE182" s="468"/>
      <c r="EF182" s="468"/>
      <c r="EG182" s="468"/>
      <c r="EH182" s="468"/>
      <c r="EI182" s="468"/>
      <c r="EJ182" s="468"/>
      <c r="EK182" s="468"/>
      <c r="EL182" s="468"/>
      <c r="EM182" s="468"/>
      <c r="EN182" s="468"/>
      <c r="EO182" s="468"/>
      <c r="EP182" s="468"/>
      <c r="EQ182" s="468"/>
      <c r="ER182" s="468"/>
      <c r="ES182" s="468"/>
      <c r="ET182" s="468"/>
      <c r="EU182" s="468"/>
      <c r="EV182" s="468"/>
      <c r="EW182" s="468"/>
      <c r="EX182" s="468"/>
      <c r="EY182" s="468"/>
      <c r="EZ182" s="468"/>
      <c r="FA182" s="468"/>
      <c r="FB182" s="468"/>
      <c r="FC182" s="468"/>
      <c r="FD182" s="468"/>
      <c r="FE182" s="468"/>
      <c r="FF182" s="468"/>
      <c r="FG182" s="468"/>
      <c r="FH182" s="468"/>
      <c r="FI182" s="468"/>
      <c r="FJ182" s="468"/>
      <c r="FK182" s="468"/>
      <c r="FL182" s="468"/>
      <c r="FM182" s="468"/>
      <c r="FN182" s="468"/>
      <c r="FO182" s="468"/>
      <c r="FP182" s="468"/>
      <c r="FQ182" s="468"/>
      <c r="FR182" s="468"/>
      <c r="FS182" s="468"/>
      <c r="FT182" s="468"/>
      <c r="FU182" s="468"/>
      <c r="FV182" s="468"/>
      <c r="FW182" s="468"/>
      <c r="FX182" s="468"/>
      <c r="FY182" s="468"/>
      <c r="FZ182" s="468"/>
      <c r="GA182" s="468"/>
      <c r="GB182" s="468"/>
      <c r="GC182" s="468"/>
      <c r="GD182" s="468"/>
      <c r="GE182" s="468"/>
      <c r="GF182" s="468"/>
      <c r="GG182" s="468"/>
      <c r="GH182" s="468"/>
      <c r="GI182" s="468"/>
      <c r="GJ182" s="468"/>
      <c r="GK182" s="468"/>
      <c r="GL182" s="468"/>
      <c r="GM182" s="468"/>
      <c r="GN182" s="468"/>
      <c r="GO182" s="468"/>
      <c r="GP182" s="468"/>
      <c r="GQ182" s="468"/>
      <c r="GR182" s="468"/>
      <c r="GS182" s="468"/>
      <c r="GT182" s="468"/>
      <c r="GU182" s="468"/>
      <c r="GV182" s="468"/>
      <c r="GW182" s="468"/>
      <c r="GX182" s="468"/>
      <c r="GY182" s="468"/>
      <c r="GZ182" s="468"/>
      <c r="HA182" s="468"/>
      <c r="HB182" s="468"/>
      <c r="HC182" s="468"/>
      <c r="HD182" s="468"/>
      <c r="HE182" s="468"/>
      <c r="HF182" s="468"/>
      <c r="HG182" s="468"/>
      <c r="HH182" s="468"/>
      <c r="HI182" s="468"/>
      <c r="HJ182" s="468"/>
      <c r="HK182" s="468"/>
      <c r="HL182" s="468"/>
      <c r="HM182" s="468"/>
      <c r="HN182" s="468"/>
      <c r="HO182" s="468"/>
      <c r="HP182" s="468"/>
      <c r="HQ182" s="468"/>
      <c r="HR182" s="468"/>
      <c r="HS182" s="468"/>
      <c r="HT182" s="468"/>
      <c r="HU182" s="468"/>
      <c r="HV182" s="468"/>
      <c r="HW182" s="468"/>
      <c r="HX182" s="468"/>
      <c r="HY182" s="468"/>
      <c r="HZ182" s="468"/>
      <c r="IA182" s="468"/>
      <c r="IB182" s="468"/>
      <c r="IC182" s="468"/>
      <c r="ID182" s="468"/>
      <c r="IE182" s="468"/>
      <c r="IF182" s="468"/>
      <c r="IG182" s="468"/>
      <c r="IH182" s="468"/>
      <c r="II182" s="468"/>
      <c r="IJ182" s="468"/>
      <c r="IK182" s="468"/>
      <c r="IL182" s="468"/>
      <c r="IM182" s="468"/>
      <c r="IN182" s="468"/>
      <c r="IO182" s="468"/>
      <c r="IP182" s="468"/>
      <c r="IQ182" s="468"/>
      <c r="IR182" s="468"/>
      <c r="IS182" s="468"/>
      <c r="IT182" s="468"/>
      <c r="IU182" s="468"/>
      <c r="IV182" s="468"/>
    </row>
    <row r="183" spans="1:256">
      <c r="A183" s="385"/>
      <c r="B183" s="385"/>
      <c r="C183" s="385"/>
      <c r="M183" s="385"/>
      <c r="N183" s="735"/>
      <c r="O183" s="735"/>
      <c r="P183" s="468"/>
      <c r="Q183" s="468"/>
      <c r="R183" s="468"/>
      <c r="S183" s="468"/>
      <c r="T183" s="468"/>
      <c r="U183" s="468"/>
      <c r="V183" s="468"/>
      <c r="W183" s="468"/>
      <c r="X183" s="468"/>
      <c r="Y183" s="468"/>
      <c r="Z183" s="468"/>
      <c r="AA183" s="468"/>
      <c r="AB183" s="468"/>
      <c r="AC183" s="468"/>
      <c r="AD183" s="468"/>
      <c r="AE183" s="468"/>
      <c r="AF183" s="468"/>
      <c r="AG183" s="468"/>
      <c r="AH183" s="468"/>
      <c r="AI183" s="468"/>
      <c r="AJ183" s="468"/>
      <c r="AK183" s="468"/>
      <c r="AL183" s="468"/>
      <c r="AM183" s="468"/>
      <c r="AN183" s="468"/>
      <c r="AO183" s="468"/>
      <c r="AP183" s="468"/>
      <c r="AQ183" s="468"/>
      <c r="AR183" s="468"/>
      <c r="AS183" s="468"/>
      <c r="AT183" s="468"/>
      <c r="AU183" s="468"/>
      <c r="AV183" s="468"/>
      <c r="AW183" s="468"/>
      <c r="AX183" s="468"/>
      <c r="AY183" s="468"/>
      <c r="AZ183" s="468"/>
      <c r="BA183" s="468"/>
      <c r="BB183" s="468"/>
      <c r="BC183" s="468"/>
      <c r="BD183" s="468"/>
      <c r="BE183" s="468"/>
      <c r="BF183" s="468"/>
      <c r="BG183" s="468"/>
      <c r="BH183" s="468"/>
      <c r="BI183" s="468"/>
      <c r="BJ183" s="468"/>
      <c r="BK183" s="468"/>
      <c r="BL183" s="468"/>
      <c r="BM183" s="468"/>
      <c r="BN183" s="468"/>
      <c r="BO183" s="468"/>
      <c r="BP183" s="468"/>
      <c r="BQ183" s="468"/>
      <c r="BR183" s="468"/>
      <c r="BS183" s="468"/>
      <c r="BT183" s="468"/>
      <c r="BU183" s="468"/>
      <c r="BV183" s="468"/>
      <c r="BW183" s="468"/>
      <c r="BX183" s="468"/>
      <c r="BY183" s="468"/>
      <c r="BZ183" s="468"/>
      <c r="CA183" s="468"/>
      <c r="CB183" s="468"/>
      <c r="CC183" s="468"/>
      <c r="CD183" s="468"/>
      <c r="CE183" s="468"/>
      <c r="CF183" s="468"/>
      <c r="CG183" s="468"/>
      <c r="CH183" s="468"/>
      <c r="CI183" s="468"/>
      <c r="CJ183" s="468"/>
      <c r="CK183" s="468"/>
      <c r="CL183" s="468"/>
      <c r="CM183" s="468"/>
      <c r="CN183" s="468"/>
      <c r="CO183" s="468"/>
      <c r="CP183" s="468"/>
      <c r="CQ183" s="468"/>
      <c r="CR183" s="468"/>
      <c r="CS183" s="468"/>
      <c r="CT183" s="468"/>
      <c r="CU183" s="468"/>
      <c r="CV183" s="468"/>
      <c r="CW183" s="468"/>
      <c r="CX183" s="468"/>
      <c r="CY183" s="468"/>
      <c r="CZ183" s="468"/>
      <c r="DA183" s="468"/>
      <c r="DB183" s="468"/>
      <c r="DC183" s="468"/>
      <c r="DD183" s="468"/>
      <c r="DE183" s="468"/>
      <c r="DF183" s="468"/>
      <c r="DG183" s="468"/>
      <c r="DH183" s="468"/>
      <c r="DI183" s="468"/>
      <c r="DJ183" s="468"/>
      <c r="DK183" s="468"/>
      <c r="DL183" s="468"/>
      <c r="DM183" s="468"/>
      <c r="DN183" s="468"/>
      <c r="DO183" s="468"/>
      <c r="DP183" s="468"/>
      <c r="DQ183" s="468"/>
      <c r="DR183" s="468"/>
      <c r="DS183" s="468"/>
      <c r="DT183" s="468"/>
      <c r="DU183" s="468"/>
      <c r="DV183" s="468"/>
      <c r="DW183" s="468"/>
      <c r="DX183" s="468"/>
      <c r="DY183" s="468"/>
      <c r="DZ183" s="468"/>
      <c r="EA183" s="468"/>
      <c r="EB183" s="468"/>
      <c r="EC183" s="468"/>
      <c r="ED183" s="468"/>
      <c r="EE183" s="468"/>
      <c r="EF183" s="468"/>
      <c r="EG183" s="468"/>
      <c r="EH183" s="468"/>
      <c r="EI183" s="468"/>
      <c r="EJ183" s="468"/>
      <c r="EK183" s="468"/>
      <c r="EL183" s="468"/>
      <c r="EM183" s="468"/>
      <c r="EN183" s="468"/>
      <c r="EO183" s="468"/>
      <c r="EP183" s="468"/>
      <c r="EQ183" s="468"/>
      <c r="ER183" s="468"/>
      <c r="ES183" s="468"/>
      <c r="ET183" s="468"/>
      <c r="EU183" s="468"/>
      <c r="EV183" s="468"/>
      <c r="EW183" s="468"/>
      <c r="EX183" s="468"/>
      <c r="EY183" s="468"/>
      <c r="EZ183" s="468"/>
      <c r="FA183" s="468"/>
      <c r="FB183" s="468"/>
      <c r="FC183" s="468"/>
      <c r="FD183" s="468"/>
      <c r="FE183" s="468"/>
      <c r="FF183" s="468"/>
      <c r="FG183" s="468"/>
      <c r="FH183" s="468"/>
      <c r="FI183" s="468"/>
      <c r="FJ183" s="468"/>
      <c r="FK183" s="468"/>
      <c r="FL183" s="468"/>
      <c r="FM183" s="468"/>
      <c r="FN183" s="468"/>
      <c r="FO183" s="468"/>
      <c r="FP183" s="468"/>
      <c r="FQ183" s="468"/>
      <c r="FR183" s="468"/>
      <c r="FS183" s="468"/>
      <c r="FT183" s="468"/>
      <c r="FU183" s="468"/>
      <c r="FV183" s="468"/>
      <c r="FW183" s="468"/>
      <c r="FX183" s="468"/>
      <c r="FY183" s="468"/>
      <c r="FZ183" s="468"/>
      <c r="GA183" s="468"/>
      <c r="GB183" s="468"/>
      <c r="GC183" s="468"/>
      <c r="GD183" s="468"/>
      <c r="GE183" s="468"/>
      <c r="GF183" s="468"/>
      <c r="GG183" s="468"/>
      <c r="GH183" s="468"/>
      <c r="GI183" s="468"/>
      <c r="GJ183" s="468"/>
      <c r="GK183" s="468"/>
      <c r="GL183" s="468"/>
      <c r="GM183" s="468"/>
      <c r="GN183" s="468"/>
      <c r="GO183" s="468"/>
      <c r="GP183" s="468"/>
      <c r="GQ183" s="468"/>
      <c r="GR183" s="468"/>
      <c r="GS183" s="468"/>
      <c r="GT183" s="468"/>
      <c r="GU183" s="468"/>
      <c r="GV183" s="468"/>
      <c r="GW183" s="468"/>
      <c r="GX183" s="468"/>
      <c r="GY183" s="468"/>
      <c r="GZ183" s="468"/>
      <c r="HA183" s="468"/>
      <c r="HB183" s="468"/>
      <c r="HC183" s="468"/>
      <c r="HD183" s="468"/>
      <c r="HE183" s="468"/>
      <c r="HF183" s="468"/>
      <c r="HG183" s="468"/>
      <c r="HH183" s="468"/>
      <c r="HI183" s="468"/>
      <c r="HJ183" s="468"/>
      <c r="HK183" s="468"/>
      <c r="HL183" s="468"/>
      <c r="HM183" s="468"/>
      <c r="HN183" s="468"/>
      <c r="HO183" s="468"/>
      <c r="HP183" s="468"/>
      <c r="HQ183" s="468"/>
      <c r="HR183" s="468"/>
      <c r="HS183" s="468"/>
      <c r="HT183" s="468"/>
      <c r="HU183" s="468"/>
      <c r="HV183" s="468"/>
      <c r="HW183" s="468"/>
      <c r="HX183" s="468"/>
      <c r="HY183" s="468"/>
      <c r="HZ183" s="468"/>
      <c r="IA183" s="468"/>
      <c r="IB183" s="468"/>
      <c r="IC183" s="468"/>
      <c r="ID183" s="468"/>
      <c r="IE183" s="468"/>
      <c r="IF183" s="468"/>
      <c r="IG183" s="468"/>
      <c r="IH183" s="468"/>
      <c r="II183" s="468"/>
      <c r="IJ183" s="468"/>
      <c r="IK183" s="468"/>
      <c r="IL183" s="468"/>
      <c r="IM183" s="468"/>
      <c r="IN183" s="468"/>
      <c r="IO183" s="468"/>
      <c r="IP183" s="468"/>
      <c r="IQ183" s="468"/>
      <c r="IR183" s="468"/>
      <c r="IS183" s="468"/>
      <c r="IT183" s="468"/>
      <c r="IU183" s="468"/>
      <c r="IV183" s="468"/>
    </row>
    <row r="184" spans="1:256">
      <c r="A184" s="385"/>
      <c r="B184" s="385"/>
      <c r="C184" s="385"/>
      <c r="M184" s="385"/>
      <c r="N184" s="735"/>
      <c r="O184" s="735"/>
      <c r="P184" s="468"/>
      <c r="Q184" s="468"/>
      <c r="R184" s="468"/>
      <c r="S184" s="468"/>
      <c r="T184" s="468"/>
      <c r="U184" s="468"/>
      <c r="V184" s="468"/>
      <c r="W184" s="468"/>
      <c r="X184" s="468"/>
      <c r="Y184" s="468"/>
      <c r="Z184" s="468"/>
      <c r="AA184" s="468"/>
      <c r="AB184" s="468"/>
      <c r="AC184" s="468"/>
      <c r="AD184" s="468"/>
      <c r="AE184" s="468"/>
      <c r="AF184" s="468"/>
      <c r="AG184" s="468"/>
      <c r="AH184" s="468"/>
      <c r="AI184" s="468"/>
      <c r="AJ184" s="468"/>
      <c r="AK184" s="468"/>
      <c r="AL184" s="468"/>
      <c r="AM184" s="468"/>
      <c r="AN184" s="468"/>
      <c r="AO184" s="468"/>
      <c r="AP184" s="468"/>
      <c r="AQ184" s="468"/>
      <c r="AR184" s="468"/>
      <c r="AS184" s="468"/>
      <c r="AT184" s="468"/>
      <c r="AU184" s="468"/>
      <c r="AV184" s="468"/>
      <c r="AW184" s="468"/>
      <c r="AX184" s="468"/>
      <c r="AY184" s="468"/>
      <c r="AZ184" s="468"/>
      <c r="BA184" s="468"/>
      <c r="BB184" s="468"/>
      <c r="BC184" s="468"/>
      <c r="BD184" s="468"/>
      <c r="BE184" s="468"/>
      <c r="BF184" s="468"/>
      <c r="BG184" s="468"/>
      <c r="BH184" s="468"/>
      <c r="BI184" s="468"/>
      <c r="BJ184" s="468"/>
      <c r="BK184" s="468"/>
      <c r="BL184" s="468"/>
      <c r="BM184" s="468"/>
      <c r="BN184" s="468"/>
      <c r="BO184" s="468"/>
      <c r="BP184" s="468"/>
      <c r="BQ184" s="468"/>
      <c r="BR184" s="468"/>
      <c r="BS184" s="468"/>
      <c r="BT184" s="468"/>
      <c r="BU184" s="468"/>
      <c r="BV184" s="468"/>
      <c r="BW184" s="468"/>
      <c r="BX184" s="468"/>
      <c r="BY184" s="468"/>
      <c r="BZ184" s="468"/>
      <c r="CA184" s="468"/>
      <c r="CB184" s="468"/>
      <c r="CC184" s="468"/>
      <c r="CD184" s="468"/>
      <c r="CE184" s="468"/>
      <c r="CF184" s="468"/>
      <c r="CG184" s="468"/>
      <c r="CH184" s="468"/>
      <c r="CI184" s="468"/>
      <c r="CJ184" s="468"/>
      <c r="CK184" s="468"/>
      <c r="CL184" s="468"/>
      <c r="CM184" s="468"/>
      <c r="CN184" s="468"/>
      <c r="CO184" s="468"/>
      <c r="CP184" s="468"/>
      <c r="CQ184" s="468"/>
      <c r="CR184" s="468"/>
      <c r="CS184" s="468"/>
      <c r="CT184" s="468"/>
      <c r="CU184" s="468"/>
      <c r="CV184" s="468"/>
      <c r="CW184" s="468"/>
      <c r="CX184" s="468"/>
      <c r="CY184" s="468"/>
      <c r="CZ184" s="468"/>
      <c r="DA184" s="468"/>
      <c r="DB184" s="468"/>
      <c r="DC184" s="468"/>
      <c r="DD184" s="468"/>
      <c r="DE184" s="468"/>
      <c r="DF184" s="468"/>
      <c r="DG184" s="468"/>
      <c r="DH184" s="468"/>
      <c r="DI184" s="468"/>
      <c r="DJ184" s="468"/>
      <c r="DK184" s="468"/>
      <c r="DL184" s="468"/>
      <c r="DM184" s="468"/>
      <c r="DN184" s="468"/>
      <c r="DO184" s="468"/>
      <c r="DP184" s="468"/>
      <c r="DQ184" s="468"/>
      <c r="DR184" s="468"/>
      <c r="DS184" s="468"/>
      <c r="DT184" s="468"/>
      <c r="DU184" s="468"/>
      <c r="DV184" s="468"/>
      <c r="DW184" s="468"/>
      <c r="DX184" s="468"/>
      <c r="DY184" s="468"/>
      <c r="DZ184" s="468"/>
      <c r="EA184" s="468"/>
      <c r="EB184" s="468"/>
      <c r="EC184" s="468"/>
      <c r="ED184" s="468"/>
      <c r="EE184" s="468"/>
      <c r="EF184" s="468"/>
      <c r="EG184" s="468"/>
      <c r="EH184" s="468"/>
      <c r="EI184" s="468"/>
      <c r="EJ184" s="468"/>
      <c r="EK184" s="468"/>
      <c r="EL184" s="468"/>
      <c r="EM184" s="468"/>
      <c r="EN184" s="468"/>
      <c r="EO184" s="468"/>
      <c r="EP184" s="468"/>
      <c r="EQ184" s="468"/>
      <c r="ER184" s="468"/>
      <c r="ES184" s="468"/>
      <c r="ET184" s="468"/>
      <c r="EU184" s="468"/>
      <c r="EV184" s="468"/>
      <c r="EW184" s="468"/>
      <c r="EX184" s="468"/>
      <c r="EY184" s="468"/>
      <c r="EZ184" s="468"/>
      <c r="FA184" s="468"/>
      <c r="FB184" s="468"/>
      <c r="FC184" s="468"/>
      <c r="FD184" s="468"/>
      <c r="FE184" s="468"/>
      <c r="FF184" s="468"/>
      <c r="FG184" s="468"/>
      <c r="FH184" s="468"/>
      <c r="FI184" s="468"/>
      <c r="FJ184" s="468"/>
      <c r="FK184" s="468"/>
      <c r="FL184" s="468"/>
      <c r="FM184" s="468"/>
      <c r="FN184" s="468"/>
      <c r="FO184" s="468"/>
      <c r="FP184" s="468"/>
      <c r="FQ184" s="468"/>
      <c r="FR184" s="468"/>
      <c r="FS184" s="468"/>
      <c r="FT184" s="468"/>
      <c r="FU184" s="468"/>
      <c r="FV184" s="468"/>
      <c r="FW184" s="468"/>
      <c r="FX184" s="468"/>
      <c r="FY184" s="468"/>
      <c r="FZ184" s="468"/>
      <c r="GA184" s="468"/>
      <c r="GB184" s="468"/>
      <c r="GC184" s="468"/>
      <c r="GD184" s="468"/>
      <c r="GE184" s="468"/>
      <c r="GF184" s="468"/>
      <c r="GG184" s="468"/>
      <c r="GH184" s="468"/>
      <c r="GI184" s="468"/>
      <c r="GJ184" s="468"/>
      <c r="GK184" s="468"/>
      <c r="GL184" s="468"/>
      <c r="GM184" s="468"/>
      <c r="GN184" s="468"/>
      <c r="GO184" s="468"/>
      <c r="GP184" s="468"/>
      <c r="GQ184" s="468"/>
      <c r="GR184" s="468"/>
      <c r="GS184" s="468"/>
      <c r="GT184" s="468"/>
      <c r="GU184" s="468"/>
      <c r="GV184" s="468"/>
      <c r="GW184" s="468"/>
      <c r="GX184" s="468"/>
      <c r="GY184" s="468"/>
      <c r="GZ184" s="468"/>
      <c r="HA184" s="468"/>
      <c r="HB184" s="468"/>
      <c r="HC184" s="468"/>
      <c r="HD184" s="468"/>
      <c r="HE184" s="468"/>
      <c r="HF184" s="468"/>
      <c r="HG184" s="468"/>
      <c r="HH184" s="468"/>
      <c r="HI184" s="468"/>
      <c r="HJ184" s="468"/>
      <c r="HK184" s="468"/>
      <c r="HL184" s="468"/>
      <c r="HM184" s="468"/>
      <c r="HN184" s="468"/>
      <c r="HO184" s="468"/>
      <c r="HP184" s="468"/>
      <c r="HQ184" s="468"/>
      <c r="HR184" s="468"/>
      <c r="HS184" s="468"/>
      <c r="HT184" s="468"/>
      <c r="HU184" s="468"/>
      <c r="HV184" s="468"/>
      <c r="HW184" s="468"/>
      <c r="HX184" s="468"/>
      <c r="HY184" s="468"/>
      <c r="HZ184" s="468"/>
      <c r="IA184" s="468"/>
      <c r="IB184" s="468"/>
      <c r="IC184" s="468"/>
      <c r="ID184" s="468"/>
      <c r="IE184" s="468"/>
      <c r="IF184" s="468"/>
      <c r="IG184" s="468"/>
      <c r="IH184" s="468"/>
      <c r="II184" s="468"/>
      <c r="IJ184" s="468"/>
      <c r="IK184" s="468"/>
      <c r="IL184" s="468"/>
      <c r="IM184" s="468"/>
      <c r="IN184" s="468"/>
      <c r="IO184" s="468"/>
      <c r="IP184" s="468"/>
      <c r="IQ184" s="468"/>
      <c r="IR184" s="468"/>
      <c r="IS184" s="468"/>
      <c r="IT184" s="468"/>
      <c r="IU184" s="468"/>
      <c r="IV184" s="468"/>
    </row>
    <row r="185" spans="1:256">
      <c r="A185" s="385"/>
      <c r="B185" s="385"/>
      <c r="C185" s="385"/>
      <c r="M185" s="385"/>
      <c r="N185" s="735"/>
      <c r="O185" s="735"/>
      <c r="P185" s="468"/>
      <c r="Q185" s="468"/>
      <c r="R185" s="468"/>
      <c r="S185" s="468"/>
      <c r="T185" s="468"/>
      <c r="U185" s="468"/>
      <c r="V185" s="468"/>
      <c r="W185" s="468"/>
      <c r="X185" s="468"/>
      <c r="Y185" s="468"/>
      <c r="Z185" s="468"/>
      <c r="AA185" s="468"/>
      <c r="AB185" s="468"/>
      <c r="AC185" s="468"/>
      <c r="AD185" s="468"/>
      <c r="AE185" s="468"/>
      <c r="AF185" s="468"/>
      <c r="AG185" s="468"/>
      <c r="AH185" s="468"/>
      <c r="AI185" s="468"/>
      <c r="AJ185" s="468"/>
      <c r="AK185" s="468"/>
      <c r="AL185" s="468"/>
      <c r="AM185" s="468"/>
      <c r="AN185" s="468"/>
      <c r="AO185" s="468"/>
      <c r="AP185" s="468"/>
      <c r="AQ185" s="468"/>
      <c r="AR185" s="468"/>
      <c r="AS185" s="468"/>
      <c r="AT185" s="468"/>
      <c r="AU185" s="468"/>
      <c r="AV185" s="468"/>
      <c r="AW185" s="468"/>
      <c r="AX185" s="468"/>
      <c r="AY185" s="468"/>
      <c r="AZ185" s="468"/>
      <c r="BA185" s="468"/>
      <c r="BB185" s="468"/>
      <c r="BC185" s="468"/>
      <c r="BD185" s="468"/>
      <c r="BE185" s="468"/>
      <c r="BF185" s="468"/>
      <c r="BG185" s="468"/>
      <c r="BH185" s="468"/>
      <c r="BI185" s="468"/>
      <c r="BJ185" s="468"/>
      <c r="BK185" s="468"/>
      <c r="BL185" s="468"/>
      <c r="BM185" s="468"/>
      <c r="BN185" s="468"/>
      <c r="BO185" s="468"/>
      <c r="BP185" s="468"/>
      <c r="BQ185" s="468"/>
      <c r="BR185" s="468"/>
      <c r="BS185" s="468"/>
      <c r="BT185" s="468"/>
      <c r="BU185" s="468"/>
      <c r="BV185" s="468"/>
      <c r="BW185" s="468"/>
      <c r="BX185" s="468"/>
      <c r="BY185" s="468"/>
      <c r="BZ185" s="468"/>
      <c r="CA185" s="468"/>
      <c r="CB185" s="468"/>
      <c r="CC185" s="468"/>
      <c r="CD185" s="468"/>
      <c r="CE185" s="468"/>
      <c r="CF185" s="468"/>
      <c r="CG185" s="468"/>
      <c r="CH185" s="468"/>
      <c r="CI185" s="468"/>
      <c r="CJ185" s="468"/>
      <c r="CK185" s="468"/>
      <c r="CL185" s="468"/>
      <c r="CM185" s="468"/>
      <c r="CN185" s="468"/>
      <c r="CO185" s="468"/>
      <c r="CP185" s="468"/>
      <c r="CQ185" s="468"/>
      <c r="CR185" s="468"/>
      <c r="CS185" s="468"/>
      <c r="CT185" s="468"/>
      <c r="CU185" s="468"/>
      <c r="CV185" s="468"/>
      <c r="CW185" s="468"/>
      <c r="CX185" s="468"/>
      <c r="CY185" s="468"/>
      <c r="CZ185" s="468"/>
      <c r="DA185" s="468"/>
      <c r="DB185" s="468"/>
      <c r="DC185" s="468"/>
      <c r="DD185" s="468"/>
      <c r="DE185" s="468"/>
      <c r="DF185" s="468"/>
      <c r="DG185" s="468"/>
      <c r="DH185" s="468"/>
      <c r="DI185" s="468"/>
      <c r="DJ185" s="468"/>
      <c r="DK185" s="468"/>
      <c r="DL185" s="468"/>
      <c r="DM185" s="468"/>
      <c r="DN185" s="468"/>
      <c r="DO185" s="468"/>
      <c r="DP185" s="468"/>
      <c r="DQ185" s="468"/>
      <c r="DR185" s="468"/>
      <c r="DS185" s="468"/>
      <c r="DT185" s="468"/>
      <c r="DU185" s="468"/>
      <c r="DV185" s="468"/>
      <c r="DW185" s="468"/>
      <c r="DX185" s="468"/>
      <c r="DY185" s="468"/>
      <c r="DZ185" s="468"/>
      <c r="EA185" s="468"/>
      <c r="EB185" s="468"/>
      <c r="EC185" s="468"/>
      <c r="ED185" s="468"/>
      <c r="EE185" s="468"/>
      <c r="EF185" s="468"/>
      <c r="EG185" s="468"/>
      <c r="EH185" s="468"/>
      <c r="EI185" s="468"/>
      <c r="EJ185" s="468"/>
      <c r="EK185" s="468"/>
      <c r="EL185" s="468"/>
      <c r="EM185" s="468"/>
      <c r="EN185" s="468"/>
      <c r="EO185" s="468"/>
      <c r="EP185" s="468"/>
      <c r="EQ185" s="468"/>
      <c r="ER185" s="468"/>
      <c r="ES185" s="468"/>
      <c r="ET185" s="468"/>
      <c r="EU185" s="468"/>
      <c r="EV185" s="468"/>
      <c r="EW185" s="468"/>
      <c r="EX185" s="468"/>
      <c r="EY185" s="468"/>
      <c r="EZ185" s="468"/>
      <c r="FA185" s="468"/>
      <c r="FB185" s="468"/>
      <c r="FC185" s="468"/>
      <c r="FD185" s="468"/>
      <c r="FE185" s="468"/>
      <c r="FF185" s="468"/>
      <c r="FG185" s="468"/>
      <c r="FH185" s="468"/>
      <c r="FI185" s="468"/>
      <c r="FJ185" s="468"/>
      <c r="FK185" s="468"/>
      <c r="FL185" s="468"/>
      <c r="FM185" s="468"/>
      <c r="FN185" s="468"/>
      <c r="FO185" s="468"/>
      <c r="FP185" s="468"/>
      <c r="FQ185" s="468"/>
      <c r="FR185" s="468"/>
      <c r="FS185" s="468"/>
      <c r="FT185" s="468"/>
      <c r="FU185" s="468"/>
      <c r="FV185" s="468"/>
      <c r="FW185" s="468"/>
      <c r="FX185" s="468"/>
      <c r="FY185" s="468"/>
      <c r="FZ185" s="468"/>
      <c r="GA185" s="468"/>
      <c r="GB185" s="468"/>
      <c r="GC185" s="468"/>
      <c r="GD185" s="468"/>
      <c r="GE185" s="468"/>
      <c r="GF185" s="468"/>
      <c r="GG185" s="468"/>
      <c r="GH185" s="468"/>
      <c r="GI185" s="468"/>
      <c r="GJ185" s="468"/>
      <c r="GK185" s="468"/>
      <c r="GL185" s="468"/>
      <c r="GM185" s="468"/>
      <c r="GN185" s="468"/>
      <c r="GO185" s="468"/>
      <c r="GP185" s="468"/>
      <c r="GQ185" s="468"/>
      <c r="GR185" s="468"/>
      <c r="GS185" s="468"/>
      <c r="GT185" s="468"/>
      <c r="GU185" s="468"/>
      <c r="GV185" s="468"/>
      <c r="GW185" s="468"/>
      <c r="GX185" s="468"/>
      <c r="GY185" s="468"/>
      <c r="GZ185" s="468"/>
      <c r="HA185" s="468"/>
      <c r="HB185" s="468"/>
      <c r="HC185" s="468"/>
      <c r="HD185" s="468"/>
      <c r="HE185" s="468"/>
      <c r="HF185" s="468"/>
      <c r="HG185" s="468"/>
      <c r="HH185" s="468"/>
      <c r="HI185" s="468"/>
      <c r="HJ185" s="468"/>
      <c r="HK185" s="468"/>
      <c r="HL185" s="468"/>
      <c r="HM185" s="468"/>
      <c r="HN185" s="468"/>
      <c r="HO185" s="468"/>
      <c r="HP185" s="468"/>
      <c r="HQ185" s="468"/>
      <c r="HR185" s="468"/>
      <c r="HS185" s="468"/>
      <c r="HT185" s="468"/>
      <c r="HU185" s="468"/>
      <c r="HV185" s="468"/>
      <c r="HW185" s="468"/>
      <c r="HX185" s="468"/>
      <c r="HY185" s="468"/>
      <c r="HZ185" s="468"/>
      <c r="IA185" s="468"/>
      <c r="IB185" s="468"/>
      <c r="IC185" s="468"/>
      <c r="ID185" s="468"/>
      <c r="IE185" s="468"/>
      <c r="IF185" s="468"/>
      <c r="IG185" s="468"/>
      <c r="IH185" s="468"/>
      <c r="II185" s="468"/>
      <c r="IJ185" s="468"/>
      <c r="IK185" s="468"/>
      <c r="IL185" s="468"/>
      <c r="IM185" s="468"/>
      <c r="IN185" s="468"/>
      <c r="IO185" s="468"/>
      <c r="IP185" s="468"/>
      <c r="IQ185" s="468"/>
      <c r="IR185" s="468"/>
      <c r="IS185" s="468"/>
      <c r="IT185" s="468"/>
      <c r="IU185" s="468"/>
      <c r="IV185" s="468"/>
    </row>
    <row r="186" spans="1:256">
      <c r="A186" s="385"/>
      <c r="B186" s="385"/>
      <c r="C186" s="385"/>
      <c r="M186" s="385"/>
      <c r="N186" s="735"/>
      <c r="O186" s="735"/>
      <c r="P186" s="468"/>
      <c r="Q186" s="468"/>
      <c r="R186" s="468"/>
      <c r="S186" s="468"/>
      <c r="T186" s="468"/>
      <c r="U186" s="468"/>
      <c r="V186" s="468"/>
      <c r="W186" s="468"/>
      <c r="X186" s="468"/>
      <c r="Y186" s="468"/>
      <c r="Z186" s="468"/>
      <c r="AA186" s="468"/>
      <c r="AB186" s="468"/>
      <c r="AC186" s="468"/>
      <c r="AD186" s="468"/>
      <c r="AE186" s="468"/>
      <c r="AF186" s="468"/>
      <c r="AG186" s="468"/>
      <c r="AH186" s="468"/>
      <c r="AI186" s="468"/>
      <c r="AJ186" s="468"/>
      <c r="AK186" s="468"/>
      <c r="AL186" s="468"/>
      <c r="AM186" s="468"/>
      <c r="AN186" s="468"/>
      <c r="AO186" s="468"/>
      <c r="AP186" s="468"/>
      <c r="AQ186" s="468"/>
      <c r="AR186" s="468"/>
      <c r="AS186" s="468"/>
      <c r="AT186" s="468"/>
      <c r="AU186" s="468"/>
      <c r="AV186" s="468"/>
      <c r="AW186" s="468"/>
      <c r="AX186" s="468"/>
      <c r="AY186" s="468"/>
      <c r="AZ186" s="468"/>
      <c r="BA186" s="468"/>
      <c r="BB186" s="468"/>
      <c r="BC186" s="468"/>
      <c r="BD186" s="468"/>
      <c r="BE186" s="468"/>
      <c r="BF186" s="468"/>
      <c r="BG186" s="468"/>
      <c r="BH186" s="468"/>
      <c r="BI186" s="468"/>
      <c r="BJ186" s="468"/>
      <c r="BK186" s="468"/>
      <c r="BL186" s="468"/>
      <c r="BM186" s="468"/>
      <c r="BN186" s="468"/>
      <c r="BO186" s="468"/>
      <c r="BP186" s="468"/>
      <c r="BQ186" s="468"/>
      <c r="BR186" s="468"/>
      <c r="BS186" s="468"/>
      <c r="BT186" s="468"/>
      <c r="BU186" s="468"/>
      <c r="BV186" s="468"/>
      <c r="BW186" s="468"/>
      <c r="BX186" s="468"/>
      <c r="BY186" s="468"/>
      <c r="BZ186" s="468"/>
      <c r="CA186" s="468"/>
      <c r="CB186" s="468"/>
      <c r="CC186" s="468"/>
      <c r="CD186" s="468"/>
      <c r="CE186" s="468"/>
      <c r="CF186" s="468"/>
      <c r="CG186" s="468"/>
      <c r="CH186" s="468"/>
      <c r="CI186" s="468"/>
      <c r="CJ186" s="468"/>
      <c r="CK186" s="468"/>
      <c r="CL186" s="468"/>
      <c r="CM186" s="468"/>
      <c r="CN186" s="468"/>
      <c r="CO186" s="468"/>
      <c r="CP186" s="468"/>
      <c r="CQ186" s="468"/>
      <c r="CR186" s="468"/>
      <c r="CS186" s="468"/>
      <c r="CT186" s="468"/>
      <c r="CU186" s="468"/>
      <c r="CV186" s="468"/>
      <c r="CW186" s="468"/>
      <c r="CX186" s="468"/>
      <c r="CY186" s="468"/>
      <c r="CZ186" s="468"/>
      <c r="DA186" s="468"/>
      <c r="DB186" s="468"/>
      <c r="DC186" s="468"/>
      <c r="DD186" s="468"/>
      <c r="DE186" s="468"/>
      <c r="DF186" s="468"/>
      <c r="DG186" s="468"/>
      <c r="DH186" s="468"/>
      <c r="DI186" s="468"/>
      <c r="DJ186" s="468"/>
      <c r="DK186" s="468"/>
      <c r="DL186" s="468"/>
      <c r="DM186" s="468"/>
      <c r="DN186" s="468"/>
      <c r="DO186" s="468"/>
      <c r="DP186" s="468"/>
      <c r="DQ186" s="468"/>
      <c r="DR186" s="468"/>
      <c r="DS186" s="468"/>
      <c r="DT186" s="468"/>
      <c r="DU186" s="468"/>
      <c r="DV186" s="468"/>
      <c r="DW186" s="468"/>
      <c r="DX186" s="468"/>
      <c r="DY186" s="468"/>
      <c r="DZ186" s="468"/>
      <c r="EA186" s="468"/>
      <c r="EB186" s="468"/>
      <c r="EC186" s="468"/>
      <c r="ED186" s="468"/>
      <c r="EE186" s="468"/>
      <c r="EF186" s="468"/>
      <c r="EG186" s="468"/>
      <c r="EH186" s="468"/>
      <c r="EI186" s="468"/>
      <c r="EJ186" s="468"/>
      <c r="EK186" s="468"/>
      <c r="EL186" s="468"/>
      <c r="EM186" s="468"/>
      <c r="EN186" s="468"/>
      <c r="EO186" s="468"/>
      <c r="EP186" s="468"/>
      <c r="EQ186" s="468"/>
      <c r="ER186" s="468"/>
      <c r="ES186" s="468"/>
      <c r="ET186" s="468"/>
      <c r="EU186" s="468"/>
      <c r="EV186" s="468"/>
      <c r="EW186" s="468"/>
      <c r="EX186" s="468"/>
      <c r="EY186" s="468"/>
      <c r="EZ186" s="468"/>
      <c r="FA186" s="468"/>
      <c r="FB186" s="468"/>
      <c r="FC186" s="468"/>
      <c r="FD186" s="468"/>
      <c r="FE186" s="468"/>
      <c r="FF186" s="468"/>
      <c r="FG186" s="468"/>
      <c r="FH186" s="468"/>
      <c r="FI186" s="468"/>
      <c r="FJ186" s="468"/>
      <c r="FK186" s="468"/>
      <c r="FL186" s="468"/>
      <c r="FM186" s="468"/>
      <c r="FN186" s="468"/>
      <c r="FO186" s="468"/>
      <c r="FP186" s="468"/>
      <c r="FQ186" s="468"/>
      <c r="FR186" s="468"/>
      <c r="FS186" s="468"/>
      <c r="FT186" s="468"/>
      <c r="FU186" s="468"/>
      <c r="FV186" s="468"/>
      <c r="FW186" s="468"/>
      <c r="FX186" s="468"/>
      <c r="FY186" s="468"/>
      <c r="FZ186" s="468"/>
      <c r="GA186" s="468"/>
      <c r="GB186" s="468"/>
      <c r="GC186" s="468"/>
      <c r="GD186" s="468"/>
      <c r="GE186" s="468"/>
      <c r="GF186" s="468"/>
      <c r="GG186" s="468"/>
      <c r="GH186" s="468"/>
      <c r="GI186" s="468"/>
      <c r="GJ186" s="468"/>
      <c r="GK186" s="468"/>
      <c r="GL186" s="468"/>
      <c r="GM186" s="468"/>
      <c r="GN186" s="468"/>
      <c r="GO186" s="468"/>
      <c r="GP186" s="468"/>
      <c r="GQ186" s="468"/>
      <c r="GR186" s="468"/>
      <c r="GS186" s="468"/>
      <c r="GT186" s="468"/>
      <c r="GU186" s="468"/>
      <c r="GV186" s="468"/>
      <c r="GW186" s="468"/>
      <c r="GX186" s="468"/>
      <c r="GY186" s="468"/>
      <c r="GZ186" s="468"/>
      <c r="HA186" s="468"/>
      <c r="HB186" s="468"/>
      <c r="HC186" s="468"/>
      <c r="HD186" s="468"/>
      <c r="HE186" s="468"/>
      <c r="HF186" s="468"/>
      <c r="HG186" s="468"/>
      <c r="HH186" s="468"/>
      <c r="HI186" s="468"/>
      <c r="HJ186" s="468"/>
      <c r="HK186" s="468"/>
      <c r="HL186" s="468"/>
      <c r="HM186" s="468"/>
      <c r="HN186" s="468"/>
      <c r="HO186" s="468"/>
      <c r="HP186" s="468"/>
      <c r="HQ186" s="468"/>
      <c r="HR186" s="468"/>
      <c r="HS186" s="468"/>
      <c r="HT186" s="468"/>
      <c r="HU186" s="468"/>
      <c r="HV186" s="468"/>
      <c r="HW186" s="468"/>
      <c r="HX186" s="468"/>
      <c r="HY186" s="468"/>
      <c r="HZ186" s="468"/>
      <c r="IA186" s="468"/>
      <c r="IB186" s="468"/>
      <c r="IC186" s="468"/>
      <c r="ID186" s="468"/>
      <c r="IE186" s="468"/>
      <c r="IF186" s="468"/>
      <c r="IG186" s="468"/>
      <c r="IH186" s="468"/>
      <c r="II186" s="468"/>
      <c r="IJ186" s="468"/>
      <c r="IK186" s="468"/>
      <c r="IL186" s="468"/>
      <c r="IM186" s="468"/>
      <c r="IN186" s="468"/>
      <c r="IO186" s="468"/>
      <c r="IP186" s="468"/>
      <c r="IQ186" s="468"/>
      <c r="IR186" s="468"/>
      <c r="IS186" s="468"/>
      <c r="IT186" s="468"/>
      <c r="IU186" s="468"/>
      <c r="IV186" s="468"/>
    </row>
    <row r="187" spans="1:256">
      <c r="A187" s="385"/>
      <c r="B187" s="385"/>
      <c r="C187" s="385"/>
      <c r="M187" s="385"/>
      <c r="N187" s="735"/>
      <c r="O187" s="735"/>
      <c r="P187" s="468"/>
      <c r="Q187" s="468"/>
      <c r="R187" s="468"/>
      <c r="S187" s="468"/>
      <c r="T187" s="468"/>
      <c r="U187" s="468"/>
      <c r="V187" s="468"/>
      <c r="W187" s="468"/>
      <c r="X187" s="468"/>
      <c r="Y187" s="468"/>
      <c r="Z187" s="468"/>
      <c r="AA187" s="468"/>
      <c r="AB187" s="468"/>
      <c r="AC187" s="468"/>
      <c r="AD187" s="468"/>
      <c r="AE187" s="468"/>
      <c r="AF187" s="468"/>
      <c r="AG187" s="468"/>
      <c r="AH187" s="468"/>
      <c r="AI187" s="468"/>
      <c r="AJ187" s="468"/>
      <c r="AK187" s="468"/>
      <c r="AL187" s="468"/>
      <c r="AM187" s="468"/>
      <c r="AN187" s="468"/>
      <c r="AO187" s="468"/>
      <c r="AP187" s="468"/>
      <c r="AQ187" s="468"/>
      <c r="AR187" s="468"/>
      <c r="AS187" s="468"/>
      <c r="AT187" s="468"/>
      <c r="AU187" s="468"/>
      <c r="AV187" s="468"/>
      <c r="AW187" s="468"/>
      <c r="AX187" s="468"/>
      <c r="AY187" s="468"/>
      <c r="AZ187" s="468"/>
      <c r="BA187" s="468"/>
      <c r="BB187" s="468"/>
      <c r="BC187" s="468"/>
      <c r="BD187" s="468"/>
      <c r="BE187" s="468"/>
      <c r="BF187" s="468"/>
      <c r="BG187" s="468"/>
      <c r="BH187" s="468"/>
      <c r="BI187" s="468"/>
      <c r="BJ187" s="468"/>
      <c r="BK187" s="468"/>
      <c r="BL187" s="468"/>
      <c r="BM187" s="468"/>
      <c r="BN187" s="468"/>
      <c r="BO187" s="468"/>
      <c r="BP187" s="468"/>
      <c r="BQ187" s="468"/>
      <c r="BR187" s="468"/>
      <c r="BS187" s="468"/>
      <c r="BT187" s="468"/>
      <c r="BU187" s="468"/>
      <c r="BV187" s="468"/>
      <c r="BW187" s="468"/>
      <c r="BX187" s="468"/>
      <c r="BY187" s="468"/>
      <c r="BZ187" s="468"/>
      <c r="CA187" s="468"/>
      <c r="CB187" s="468"/>
      <c r="CC187" s="468"/>
      <c r="CD187" s="468"/>
      <c r="CE187" s="468"/>
      <c r="CF187" s="468"/>
      <c r="CG187" s="468"/>
      <c r="CH187" s="468"/>
      <c r="CI187" s="468"/>
      <c r="CJ187" s="468"/>
      <c r="CK187" s="468"/>
      <c r="CL187" s="468"/>
      <c r="CM187" s="468"/>
      <c r="CN187" s="468"/>
      <c r="CO187" s="468"/>
      <c r="CP187" s="468"/>
      <c r="CQ187" s="468"/>
      <c r="CR187" s="468"/>
      <c r="CS187" s="468"/>
      <c r="CT187" s="468"/>
      <c r="CU187" s="468"/>
      <c r="CV187" s="468"/>
      <c r="CW187" s="468"/>
      <c r="CX187" s="468"/>
      <c r="CY187" s="468"/>
      <c r="CZ187" s="468"/>
      <c r="DA187" s="468"/>
      <c r="DB187" s="468"/>
      <c r="DC187" s="468"/>
      <c r="DD187" s="468"/>
      <c r="DE187" s="468"/>
      <c r="DF187" s="468"/>
      <c r="DG187" s="468"/>
      <c r="DH187" s="468"/>
      <c r="DI187" s="468"/>
      <c r="DJ187" s="468"/>
      <c r="DK187" s="468"/>
      <c r="DL187" s="468"/>
      <c r="DM187" s="468"/>
      <c r="DN187" s="468"/>
      <c r="DO187" s="468"/>
      <c r="DP187" s="468"/>
      <c r="DQ187" s="468"/>
      <c r="DR187" s="468"/>
      <c r="DS187" s="468"/>
      <c r="DT187" s="468"/>
      <c r="DU187" s="468"/>
      <c r="DV187" s="468"/>
      <c r="DW187" s="468"/>
      <c r="DX187" s="468"/>
      <c r="DY187" s="468"/>
      <c r="DZ187" s="468"/>
      <c r="EA187" s="468"/>
      <c r="EB187" s="468"/>
      <c r="EC187" s="468"/>
      <c r="ED187" s="468"/>
      <c r="EE187" s="468"/>
      <c r="EF187" s="468"/>
      <c r="EG187" s="468"/>
      <c r="EH187" s="468"/>
      <c r="EI187" s="468"/>
      <c r="EJ187" s="468"/>
      <c r="EK187" s="468"/>
      <c r="EL187" s="468"/>
      <c r="EM187" s="468"/>
      <c r="EN187" s="468"/>
      <c r="EO187" s="468"/>
      <c r="EP187" s="468"/>
      <c r="EQ187" s="468"/>
      <c r="ER187" s="468"/>
      <c r="ES187" s="468"/>
      <c r="ET187" s="468"/>
      <c r="EU187" s="468"/>
      <c r="EV187" s="468"/>
      <c r="EW187" s="468"/>
      <c r="EX187" s="468"/>
      <c r="EY187" s="468"/>
      <c r="EZ187" s="468"/>
      <c r="FA187" s="468"/>
      <c r="FB187" s="468"/>
      <c r="FC187" s="468"/>
      <c r="FD187" s="468"/>
      <c r="FE187" s="468"/>
      <c r="FF187" s="468"/>
      <c r="FG187" s="468"/>
      <c r="FH187" s="468"/>
      <c r="FI187" s="468"/>
      <c r="FJ187" s="468"/>
      <c r="FK187" s="468"/>
      <c r="FL187" s="468"/>
      <c r="FM187" s="468"/>
      <c r="FN187" s="468"/>
      <c r="FO187" s="468"/>
      <c r="FP187" s="468"/>
      <c r="FQ187" s="468"/>
      <c r="FR187" s="468"/>
      <c r="FS187" s="468"/>
      <c r="FT187" s="468"/>
      <c r="FU187" s="468"/>
      <c r="FV187" s="468"/>
      <c r="FW187" s="468"/>
      <c r="FX187" s="468"/>
      <c r="FY187" s="468"/>
      <c r="FZ187" s="468"/>
      <c r="GA187" s="468"/>
      <c r="GB187" s="468"/>
      <c r="GC187" s="468"/>
      <c r="GD187" s="468"/>
      <c r="GE187" s="468"/>
      <c r="GF187" s="468"/>
      <c r="GG187" s="468"/>
      <c r="GH187" s="468"/>
      <c r="GI187" s="468"/>
      <c r="GJ187" s="468"/>
      <c r="GK187" s="468"/>
      <c r="GL187" s="468"/>
      <c r="GM187" s="468"/>
      <c r="GN187" s="468"/>
      <c r="GO187" s="468"/>
      <c r="GP187" s="468"/>
      <c r="GQ187" s="468"/>
      <c r="GR187" s="468"/>
      <c r="GS187" s="468"/>
      <c r="GT187" s="468"/>
      <c r="GU187" s="468"/>
      <c r="GV187" s="468"/>
      <c r="GW187" s="468"/>
      <c r="GX187" s="468"/>
      <c r="GY187" s="468"/>
      <c r="GZ187" s="468"/>
      <c r="HA187" s="468"/>
      <c r="HB187" s="468"/>
      <c r="HC187" s="468"/>
      <c r="HD187" s="468"/>
      <c r="HE187" s="468"/>
      <c r="HF187" s="468"/>
      <c r="HG187" s="468"/>
      <c r="HH187" s="468"/>
      <c r="HI187" s="468"/>
      <c r="HJ187" s="468"/>
      <c r="HK187" s="468"/>
      <c r="HL187" s="468"/>
      <c r="HM187" s="468"/>
      <c r="HN187" s="468"/>
      <c r="HO187" s="468"/>
      <c r="HP187" s="468"/>
      <c r="HQ187" s="468"/>
      <c r="HR187" s="468"/>
      <c r="HS187" s="468"/>
      <c r="HT187" s="468"/>
      <c r="HU187" s="468"/>
      <c r="HV187" s="468"/>
      <c r="HW187" s="468"/>
      <c r="HX187" s="468"/>
      <c r="HY187" s="468"/>
      <c r="HZ187" s="468"/>
      <c r="IA187" s="468"/>
      <c r="IB187" s="468"/>
      <c r="IC187" s="468"/>
      <c r="ID187" s="468"/>
      <c r="IE187" s="468"/>
      <c r="IF187" s="468"/>
      <c r="IG187" s="468"/>
      <c r="IH187" s="468"/>
      <c r="II187" s="468"/>
      <c r="IJ187" s="468"/>
      <c r="IK187" s="468"/>
      <c r="IL187" s="468"/>
      <c r="IM187" s="468"/>
      <c r="IN187" s="468"/>
      <c r="IO187" s="468"/>
      <c r="IP187" s="468"/>
      <c r="IQ187" s="468"/>
      <c r="IR187" s="468"/>
      <c r="IS187" s="468"/>
      <c r="IT187" s="468"/>
      <c r="IU187" s="468"/>
      <c r="IV187" s="468"/>
    </row>
    <row r="188" spans="1:256">
      <c r="A188" s="385"/>
      <c r="B188" s="385"/>
      <c r="C188" s="385"/>
      <c r="M188" s="385"/>
      <c r="N188" s="735"/>
      <c r="O188" s="735"/>
      <c r="P188" s="468"/>
      <c r="Q188" s="468"/>
      <c r="R188" s="468"/>
      <c r="S188" s="468"/>
      <c r="T188" s="468"/>
      <c r="U188" s="468"/>
      <c r="V188" s="468"/>
      <c r="W188" s="468"/>
      <c r="X188" s="468"/>
      <c r="Y188" s="468"/>
      <c r="Z188" s="468"/>
      <c r="AA188" s="468"/>
      <c r="AB188" s="468"/>
      <c r="AC188" s="468"/>
      <c r="AD188" s="468"/>
      <c r="AE188" s="468"/>
      <c r="AF188" s="468"/>
      <c r="AG188" s="468"/>
      <c r="AH188" s="468"/>
      <c r="AI188" s="468"/>
      <c r="AJ188" s="468"/>
      <c r="AK188" s="468"/>
      <c r="AL188" s="468"/>
      <c r="AM188" s="468"/>
      <c r="AN188" s="468"/>
      <c r="AO188" s="468"/>
      <c r="AP188" s="468"/>
      <c r="AQ188" s="468"/>
      <c r="AR188" s="468"/>
      <c r="AS188" s="468"/>
      <c r="AT188" s="468"/>
      <c r="AU188" s="468"/>
      <c r="AV188" s="468"/>
      <c r="AW188" s="468"/>
      <c r="AX188" s="468"/>
      <c r="AY188" s="468"/>
      <c r="AZ188" s="468"/>
      <c r="BA188" s="468"/>
      <c r="BB188" s="468"/>
      <c r="BC188" s="468"/>
      <c r="BD188" s="468"/>
      <c r="BE188" s="468"/>
      <c r="BF188" s="468"/>
      <c r="BG188" s="468"/>
      <c r="BH188" s="468"/>
      <c r="BI188" s="468"/>
      <c r="BJ188" s="468"/>
      <c r="BK188" s="468"/>
      <c r="BL188" s="468"/>
      <c r="BM188" s="468"/>
      <c r="BN188" s="468"/>
      <c r="BO188" s="468"/>
      <c r="BP188" s="468"/>
      <c r="BQ188" s="468"/>
      <c r="BR188" s="468"/>
      <c r="BS188" s="468"/>
      <c r="BT188" s="468"/>
      <c r="BU188" s="468"/>
      <c r="BV188" s="468"/>
      <c r="BW188" s="468"/>
      <c r="BX188" s="468"/>
      <c r="BY188" s="468"/>
      <c r="BZ188" s="468"/>
      <c r="CA188" s="468"/>
      <c r="CB188" s="468"/>
      <c r="CC188" s="468"/>
      <c r="CD188" s="468"/>
      <c r="CE188" s="468"/>
      <c r="CF188" s="468"/>
      <c r="CG188" s="468"/>
      <c r="CH188" s="468"/>
      <c r="CI188" s="468"/>
      <c r="CJ188" s="468"/>
      <c r="CK188" s="468"/>
      <c r="CL188" s="468"/>
      <c r="CM188" s="468"/>
      <c r="CN188" s="468"/>
      <c r="CO188" s="468"/>
      <c r="CP188" s="468"/>
      <c r="CQ188" s="468"/>
      <c r="CR188" s="468"/>
      <c r="CS188" s="468"/>
      <c r="CT188" s="468"/>
      <c r="CU188" s="468"/>
      <c r="CV188" s="468"/>
      <c r="CW188" s="468"/>
      <c r="CX188" s="468"/>
      <c r="CY188" s="468"/>
      <c r="CZ188" s="468"/>
      <c r="DA188" s="468"/>
      <c r="DB188" s="468"/>
      <c r="DC188" s="468"/>
      <c r="DD188" s="468"/>
      <c r="DE188" s="468"/>
      <c r="DF188" s="468"/>
      <c r="DG188" s="468"/>
      <c r="DH188" s="468"/>
      <c r="DI188" s="468"/>
      <c r="DJ188" s="468"/>
      <c r="DK188" s="468"/>
      <c r="DL188" s="468"/>
      <c r="DM188" s="468"/>
      <c r="DN188" s="468"/>
      <c r="DO188" s="468"/>
      <c r="DP188" s="468"/>
      <c r="DQ188" s="468"/>
      <c r="DR188" s="468"/>
      <c r="DS188" s="468"/>
      <c r="DT188" s="468"/>
      <c r="DU188" s="468"/>
      <c r="DV188" s="468"/>
      <c r="DW188" s="468"/>
      <c r="DX188" s="468"/>
      <c r="DY188" s="468"/>
      <c r="DZ188" s="468"/>
      <c r="EA188" s="468"/>
      <c r="EB188" s="468"/>
      <c r="EC188" s="468"/>
      <c r="ED188" s="468"/>
      <c r="EE188" s="468"/>
      <c r="EF188" s="468"/>
      <c r="EG188" s="468"/>
      <c r="EH188" s="468"/>
      <c r="EI188" s="468"/>
      <c r="EJ188" s="468"/>
      <c r="EK188" s="468"/>
      <c r="EL188" s="468"/>
      <c r="EM188" s="468"/>
      <c r="EN188" s="468"/>
      <c r="EO188" s="468"/>
      <c r="EP188" s="468"/>
      <c r="EQ188" s="468"/>
      <c r="ER188" s="468"/>
      <c r="ES188" s="468"/>
      <c r="ET188" s="468"/>
      <c r="EU188" s="468"/>
      <c r="EV188" s="468"/>
      <c r="EW188" s="468"/>
      <c r="EX188" s="468"/>
      <c r="EY188" s="468"/>
      <c r="EZ188" s="468"/>
      <c r="FA188" s="468"/>
      <c r="FB188" s="468"/>
      <c r="FC188" s="468"/>
      <c r="FD188" s="468"/>
      <c r="FE188" s="468"/>
      <c r="FF188" s="468"/>
      <c r="FG188" s="468"/>
      <c r="FH188" s="468"/>
      <c r="FI188" s="468"/>
      <c r="FJ188" s="468"/>
      <c r="FK188" s="468"/>
      <c r="FL188" s="468"/>
      <c r="FM188" s="468"/>
      <c r="FN188" s="468"/>
      <c r="FO188" s="468"/>
      <c r="FP188" s="468"/>
      <c r="FQ188" s="468"/>
      <c r="FR188" s="468"/>
      <c r="FS188" s="468"/>
      <c r="FT188" s="468"/>
      <c r="FU188" s="468"/>
      <c r="FV188" s="468"/>
      <c r="FW188" s="468"/>
      <c r="FX188" s="468"/>
      <c r="FY188" s="468"/>
      <c r="FZ188" s="468"/>
      <c r="GA188" s="468"/>
      <c r="GB188" s="468"/>
      <c r="GC188" s="468"/>
      <c r="GD188" s="468"/>
      <c r="GE188" s="468"/>
      <c r="GF188" s="468"/>
      <c r="GG188" s="468"/>
      <c r="GH188" s="468"/>
      <c r="GI188" s="468"/>
      <c r="GJ188" s="468"/>
      <c r="GK188" s="468"/>
      <c r="GL188" s="468"/>
      <c r="GM188" s="468"/>
      <c r="GN188" s="468"/>
      <c r="GO188" s="468"/>
      <c r="GP188" s="468"/>
      <c r="GQ188" s="468"/>
      <c r="GR188" s="468"/>
      <c r="GS188" s="468"/>
      <c r="GT188" s="468"/>
      <c r="GU188" s="468"/>
      <c r="GV188" s="468"/>
      <c r="GW188" s="468"/>
      <c r="GX188" s="468"/>
      <c r="GY188" s="468"/>
      <c r="GZ188" s="468"/>
      <c r="HA188" s="468"/>
      <c r="HB188" s="468"/>
      <c r="HC188" s="468"/>
      <c r="HD188" s="468"/>
      <c r="HE188" s="468"/>
      <c r="HF188" s="468"/>
      <c r="HG188" s="468"/>
      <c r="HH188" s="468"/>
      <c r="HI188" s="468"/>
      <c r="HJ188" s="468"/>
      <c r="HK188" s="468"/>
      <c r="HL188" s="468"/>
      <c r="HM188" s="468"/>
      <c r="HN188" s="468"/>
      <c r="HO188" s="468"/>
      <c r="HP188" s="468"/>
      <c r="HQ188" s="468"/>
      <c r="HR188" s="468"/>
      <c r="HS188" s="468"/>
      <c r="HT188" s="468"/>
      <c r="HU188" s="468"/>
      <c r="HV188" s="468"/>
      <c r="HW188" s="468"/>
      <c r="HX188" s="468"/>
      <c r="HY188" s="468"/>
      <c r="HZ188" s="468"/>
      <c r="IA188" s="468"/>
      <c r="IB188" s="468"/>
      <c r="IC188" s="468"/>
      <c r="ID188" s="468"/>
      <c r="IE188" s="468"/>
      <c r="IF188" s="468"/>
      <c r="IG188" s="468"/>
      <c r="IH188" s="468"/>
      <c r="II188" s="468"/>
      <c r="IJ188" s="468"/>
      <c r="IK188" s="468"/>
      <c r="IL188" s="468"/>
      <c r="IM188" s="468"/>
      <c r="IN188" s="468"/>
      <c r="IO188" s="468"/>
      <c r="IP188" s="468"/>
      <c r="IQ188" s="468"/>
      <c r="IR188" s="468"/>
      <c r="IS188" s="468"/>
      <c r="IT188" s="468"/>
      <c r="IU188" s="468"/>
      <c r="IV188" s="468"/>
    </row>
    <row r="189" spans="1:256">
      <c r="A189" s="385"/>
      <c r="B189" s="385"/>
      <c r="C189" s="385"/>
      <c r="M189" s="385"/>
      <c r="N189" s="735"/>
      <c r="O189" s="735"/>
      <c r="P189" s="468"/>
      <c r="Q189" s="468"/>
      <c r="R189" s="468"/>
      <c r="S189" s="468"/>
      <c r="T189" s="468"/>
      <c r="U189" s="468"/>
      <c r="V189" s="468"/>
      <c r="W189" s="468"/>
      <c r="X189" s="468"/>
      <c r="Y189" s="468"/>
      <c r="Z189" s="468"/>
      <c r="AA189" s="468"/>
      <c r="AB189" s="468"/>
      <c r="AC189" s="468"/>
      <c r="AD189" s="468"/>
      <c r="AE189" s="468"/>
      <c r="AF189" s="468"/>
      <c r="AG189" s="468"/>
      <c r="AH189" s="468"/>
      <c r="AI189" s="468"/>
      <c r="AJ189" s="468"/>
      <c r="AK189" s="468"/>
      <c r="AL189" s="468"/>
      <c r="AM189" s="468"/>
      <c r="AN189" s="468"/>
      <c r="AO189" s="468"/>
      <c r="AP189" s="468"/>
      <c r="AQ189" s="468"/>
      <c r="AR189" s="468"/>
      <c r="AS189" s="468"/>
      <c r="AT189" s="468"/>
      <c r="AU189" s="468"/>
      <c r="AV189" s="468"/>
      <c r="AW189" s="468"/>
      <c r="AX189" s="468"/>
      <c r="AY189" s="468"/>
      <c r="AZ189" s="468"/>
      <c r="BA189" s="468"/>
      <c r="BB189" s="468"/>
      <c r="BC189" s="468"/>
      <c r="BD189" s="468"/>
      <c r="BE189" s="468"/>
      <c r="BF189" s="468"/>
      <c r="BG189" s="468"/>
      <c r="BH189" s="468"/>
      <c r="BI189" s="468"/>
      <c r="BJ189" s="468"/>
      <c r="BK189" s="468"/>
      <c r="BL189" s="468"/>
      <c r="BM189" s="468"/>
      <c r="BN189" s="468"/>
      <c r="BO189" s="468"/>
      <c r="BP189" s="468"/>
      <c r="BQ189" s="468"/>
      <c r="BR189" s="468"/>
      <c r="BS189" s="468"/>
      <c r="BT189" s="468"/>
      <c r="BU189" s="468"/>
      <c r="BV189" s="468"/>
      <c r="BW189" s="468"/>
      <c r="BX189" s="468"/>
      <c r="BY189" s="468"/>
      <c r="BZ189" s="468"/>
      <c r="CA189" s="468"/>
      <c r="CB189" s="468"/>
      <c r="CC189" s="468"/>
      <c r="CD189" s="468"/>
      <c r="CE189" s="468"/>
      <c r="CF189" s="468"/>
      <c r="CG189" s="468"/>
      <c r="CH189" s="468"/>
      <c r="CI189" s="468"/>
      <c r="CJ189" s="468"/>
      <c r="CK189" s="468"/>
      <c r="CL189" s="468"/>
      <c r="CM189" s="468"/>
      <c r="CN189" s="468"/>
      <c r="CO189" s="468"/>
      <c r="CP189" s="468"/>
      <c r="CQ189" s="468"/>
      <c r="CR189" s="468"/>
      <c r="CS189" s="468"/>
      <c r="CT189" s="468"/>
      <c r="CU189" s="468"/>
      <c r="CV189" s="468"/>
      <c r="CW189" s="468"/>
      <c r="CX189" s="468"/>
      <c r="CY189" s="468"/>
      <c r="CZ189" s="468"/>
      <c r="DA189" s="468"/>
      <c r="DB189" s="468"/>
      <c r="DC189" s="468"/>
      <c r="DD189" s="468"/>
      <c r="DE189" s="468"/>
      <c r="DF189" s="468"/>
      <c r="DG189" s="468"/>
      <c r="DH189" s="468"/>
      <c r="DI189" s="468"/>
      <c r="DJ189" s="468"/>
      <c r="DK189" s="468"/>
      <c r="DL189" s="468"/>
      <c r="DM189" s="468"/>
      <c r="DN189" s="468"/>
      <c r="DO189" s="468"/>
      <c r="DP189" s="468"/>
      <c r="DQ189" s="468"/>
      <c r="DR189" s="468"/>
      <c r="DS189" s="468"/>
      <c r="DT189" s="468"/>
      <c r="DU189" s="468"/>
      <c r="DV189" s="468"/>
      <c r="DW189" s="468"/>
      <c r="DX189" s="468"/>
      <c r="DY189" s="468"/>
      <c r="DZ189" s="468"/>
      <c r="EA189" s="468"/>
      <c r="EB189" s="468"/>
      <c r="EC189" s="468"/>
      <c r="ED189" s="468"/>
      <c r="EE189" s="468"/>
      <c r="EF189" s="468"/>
      <c r="EG189" s="468"/>
      <c r="EH189" s="468"/>
      <c r="EI189" s="468"/>
      <c r="EJ189" s="468"/>
      <c r="EK189" s="468"/>
      <c r="EL189" s="468"/>
      <c r="EM189" s="468"/>
      <c r="EN189" s="468"/>
      <c r="EO189" s="468"/>
      <c r="EP189" s="468"/>
      <c r="EQ189" s="468"/>
      <c r="ER189" s="468"/>
      <c r="ES189" s="468"/>
      <c r="ET189" s="468"/>
      <c r="EU189" s="468"/>
      <c r="EV189" s="468"/>
      <c r="EW189" s="468"/>
      <c r="EX189" s="468"/>
      <c r="EY189" s="468"/>
      <c r="EZ189" s="468"/>
      <c r="FA189" s="468"/>
      <c r="FB189" s="468"/>
      <c r="FC189" s="468"/>
      <c r="FD189" s="468"/>
      <c r="FE189" s="468"/>
      <c r="FF189" s="468"/>
      <c r="FG189" s="468"/>
      <c r="FH189" s="468"/>
      <c r="FI189" s="468"/>
      <c r="FJ189" s="468"/>
      <c r="FK189" s="468"/>
      <c r="FL189" s="468"/>
      <c r="FM189" s="468"/>
      <c r="FN189" s="468"/>
      <c r="FO189" s="468"/>
      <c r="FP189" s="468"/>
      <c r="FQ189" s="468"/>
      <c r="FR189" s="468"/>
      <c r="FS189" s="468"/>
      <c r="FT189" s="468"/>
      <c r="FU189" s="468"/>
      <c r="FV189" s="468"/>
      <c r="FW189" s="468"/>
      <c r="FX189" s="468"/>
      <c r="FY189" s="468"/>
      <c r="FZ189" s="468"/>
      <c r="GA189" s="468"/>
      <c r="GB189" s="468"/>
      <c r="GC189" s="468"/>
      <c r="GD189" s="468"/>
      <c r="GE189" s="468"/>
      <c r="GF189" s="468"/>
      <c r="GG189" s="468"/>
      <c r="GH189" s="468"/>
      <c r="GI189" s="468"/>
      <c r="GJ189" s="468"/>
      <c r="GK189" s="468"/>
      <c r="GL189" s="468"/>
      <c r="GM189" s="468"/>
      <c r="GN189" s="468"/>
      <c r="GO189" s="468"/>
      <c r="GP189" s="468"/>
      <c r="GQ189" s="468"/>
      <c r="GR189" s="468"/>
      <c r="GS189" s="468"/>
      <c r="GT189" s="468"/>
      <c r="GU189" s="468"/>
      <c r="GV189" s="468"/>
      <c r="GW189" s="468"/>
      <c r="GX189" s="468"/>
      <c r="GY189" s="468"/>
      <c r="GZ189" s="468"/>
      <c r="HA189" s="468"/>
      <c r="HB189" s="468"/>
      <c r="HC189" s="468"/>
      <c r="HD189" s="468"/>
      <c r="HE189" s="468"/>
      <c r="HF189" s="468"/>
      <c r="HG189" s="468"/>
      <c r="HH189" s="468"/>
      <c r="HI189" s="468"/>
      <c r="HJ189" s="468"/>
      <c r="HK189" s="468"/>
      <c r="HL189" s="468"/>
      <c r="HM189" s="468"/>
      <c r="HN189" s="468"/>
      <c r="HO189" s="468"/>
      <c r="HP189" s="468"/>
      <c r="HQ189" s="468"/>
      <c r="HR189" s="468"/>
      <c r="HS189" s="468"/>
      <c r="HT189" s="468"/>
      <c r="HU189" s="468"/>
      <c r="HV189" s="468"/>
      <c r="HW189" s="468"/>
      <c r="HX189" s="468"/>
      <c r="HY189" s="468"/>
      <c r="HZ189" s="468"/>
      <c r="IA189" s="468"/>
      <c r="IB189" s="468"/>
      <c r="IC189" s="468"/>
      <c r="ID189" s="468"/>
      <c r="IE189" s="468"/>
      <c r="IF189" s="468"/>
      <c r="IG189" s="468"/>
      <c r="IH189" s="468"/>
      <c r="II189" s="468"/>
      <c r="IJ189" s="468"/>
      <c r="IK189" s="468"/>
      <c r="IL189" s="468"/>
      <c r="IM189" s="468"/>
      <c r="IN189" s="468"/>
      <c r="IO189" s="468"/>
      <c r="IP189" s="468"/>
      <c r="IQ189" s="468"/>
      <c r="IR189" s="468"/>
      <c r="IS189" s="468"/>
      <c r="IT189" s="468"/>
      <c r="IU189" s="468"/>
      <c r="IV189" s="468"/>
    </row>
    <row r="190" spans="1:256">
      <c r="A190" s="385"/>
      <c r="B190" s="385"/>
      <c r="C190" s="385"/>
      <c r="M190" s="385"/>
      <c r="N190" s="735"/>
      <c r="O190" s="735"/>
      <c r="P190" s="468"/>
      <c r="Q190" s="468"/>
      <c r="R190" s="468"/>
      <c r="S190" s="468"/>
      <c r="T190" s="468"/>
      <c r="U190" s="468"/>
      <c r="V190" s="468"/>
      <c r="W190" s="468"/>
      <c r="X190" s="468"/>
      <c r="Y190" s="468"/>
      <c r="Z190" s="468"/>
      <c r="AA190" s="468"/>
      <c r="AB190" s="468"/>
      <c r="AC190" s="468"/>
      <c r="AD190" s="468"/>
      <c r="AE190" s="468"/>
      <c r="AF190" s="468"/>
      <c r="AG190" s="468"/>
      <c r="AH190" s="468"/>
      <c r="AI190" s="468"/>
      <c r="AJ190" s="468"/>
      <c r="AK190" s="468"/>
      <c r="AL190" s="468"/>
      <c r="AM190" s="468"/>
      <c r="AN190" s="468"/>
      <c r="AO190" s="468"/>
      <c r="AP190" s="468"/>
      <c r="AQ190" s="468"/>
      <c r="AR190" s="468"/>
      <c r="AS190" s="468"/>
      <c r="AT190" s="468"/>
      <c r="AU190" s="468"/>
      <c r="AV190" s="468"/>
      <c r="AW190" s="468"/>
      <c r="AX190" s="468"/>
      <c r="AY190" s="468"/>
      <c r="AZ190" s="468"/>
      <c r="BA190" s="468"/>
      <c r="BB190" s="468"/>
      <c r="BC190" s="468"/>
      <c r="BD190" s="468"/>
      <c r="BE190" s="468"/>
      <c r="BF190" s="468"/>
      <c r="BG190" s="468"/>
      <c r="BH190" s="468"/>
      <c r="BI190" s="468"/>
      <c r="BJ190" s="468"/>
      <c r="BK190" s="468"/>
      <c r="BL190" s="468"/>
      <c r="BM190" s="468"/>
      <c r="BN190" s="468"/>
      <c r="BO190" s="468"/>
      <c r="BP190" s="468"/>
      <c r="BQ190" s="468"/>
      <c r="BR190" s="468"/>
      <c r="BS190" s="468"/>
      <c r="BT190" s="468"/>
      <c r="BU190" s="468"/>
      <c r="BV190" s="468"/>
      <c r="BW190" s="468"/>
      <c r="BX190" s="468"/>
      <c r="BY190" s="468"/>
      <c r="BZ190" s="468"/>
      <c r="CA190" s="468"/>
      <c r="CB190" s="468"/>
      <c r="CC190" s="468"/>
      <c r="CD190" s="468"/>
      <c r="CE190" s="468"/>
      <c r="CF190" s="468"/>
      <c r="CG190" s="468"/>
      <c r="CH190" s="468"/>
      <c r="CI190" s="468"/>
      <c r="CJ190" s="468"/>
      <c r="CK190" s="468"/>
      <c r="CL190" s="468"/>
      <c r="CM190" s="468"/>
      <c r="CN190" s="468"/>
      <c r="CO190" s="468"/>
      <c r="CP190" s="468"/>
      <c r="CQ190" s="468"/>
      <c r="CR190" s="468"/>
      <c r="CS190" s="468"/>
      <c r="CT190" s="468"/>
      <c r="CU190" s="468"/>
      <c r="CV190" s="468"/>
      <c r="CW190" s="468"/>
      <c r="CX190" s="468"/>
      <c r="CY190" s="468"/>
      <c r="CZ190" s="468"/>
      <c r="DA190" s="468"/>
      <c r="DB190" s="468"/>
      <c r="DC190" s="468"/>
      <c r="DD190" s="468"/>
      <c r="DE190" s="468"/>
      <c r="DF190" s="468"/>
      <c r="DG190" s="468"/>
      <c r="DH190" s="468"/>
      <c r="DI190" s="468"/>
      <c r="DJ190" s="468"/>
      <c r="DK190" s="468"/>
      <c r="DL190" s="468"/>
      <c r="DM190" s="468"/>
      <c r="DN190" s="468"/>
      <c r="DO190" s="468"/>
      <c r="DP190" s="468"/>
      <c r="DQ190" s="468"/>
      <c r="DR190" s="468"/>
      <c r="DS190" s="468"/>
      <c r="DT190" s="468"/>
      <c r="DU190" s="468"/>
      <c r="DV190" s="468"/>
      <c r="DW190" s="468"/>
      <c r="DX190" s="468"/>
      <c r="DY190" s="468"/>
      <c r="DZ190" s="468"/>
      <c r="EA190" s="468"/>
      <c r="EB190" s="468"/>
      <c r="EC190" s="468"/>
      <c r="ED190" s="468"/>
      <c r="EE190" s="468"/>
      <c r="EF190" s="468"/>
      <c r="EG190" s="468"/>
      <c r="EH190" s="468"/>
      <c r="EI190" s="468"/>
      <c r="EJ190" s="468"/>
      <c r="EK190" s="468"/>
      <c r="EL190" s="468"/>
      <c r="EM190" s="468"/>
      <c r="EN190" s="468"/>
      <c r="EO190" s="468"/>
      <c r="EP190" s="468"/>
      <c r="EQ190" s="468"/>
      <c r="ER190" s="468"/>
      <c r="ES190" s="468"/>
      <c r="ET190" s="468"/>
      <c r="EU190" s="468"/>
      <c r="EV190" s="468"/>
      <c r="EW190" s="468"/>
      <c r="EX190" s="468"/>
      <c r="EY190" s="468"/>
      <c r="EZ190" s="468"/>
      <c r="FA190" s="468"/>
      <c r="FB190" s="468"/>
      <c r="FC190" s="468"/>
      <c r="FD190" s="468"/>
      <c r="FE190" s="468"/>
      <c r="FF190" s="468"/>
      <c r="FG190" s="468"/>
      <c r="FH190" s="468"/>
      <c r="FI190" s="468"/>
      <c r="FJ190" s="468"/>
      <c r="FK190" s="468"/>
      <c r="FL190" s="468"/>
      <c r="FM190" s="468"/>
      <c r="FN190" s="468"/>
      <c r="FO190" s="468"/>
      <c r="FP190" s="468"/>
      <c r="FQ190" s="468"/>
      <c r="FR190" s="468"/>
      <c r="FS190" s="468"/>
      <c r="FT190" s="468"/>
      <c r="FU190" s="468"/>
      <c r="FV190" s="468"/>
      <c r="FW190" s="468"/>
      <c r="FX190" s="468"/>
      <c r="FY190" s="468"/>
      <c r="FZ190" s="468"/>
      <c r="GA190" s="468"/>
      <c r="GB190" s="468"/>
      <c r="GC190" s="468"/>
      <c r="GD190" s="468"/>
      <c r="GE190" s="468"/>
      <c r="GF190" s="468"/>
      <c r="GG190" s="468"/>
      <c r="GH190" s="468"/>
      <c r="GI190" s="468"/>
      <c r="GJ190" s="468"/>
      <c r="GK190" s="468"/>
      <c r="GL190" s="468"/>
      <c r="GM190" s="468"/>
      <c r="GN190" s="468"/>
      <c r="GO190" s="468"/>
      <c r="GP190" s="468"/>
      <c r="GQ190" s="468"/>
      <c r="GR190" s="468"/>
      <c r="GS190" s="468"/>
      <c r="GT190" s="468"/>
      <c r="GU190" s="468"/>
      <c r="GV190" s="468"/>
      <c r="GW190" s="468"/>
      <c r="GX190" s="468"/>
      <c r="GY190" s="468"/>
      <c r="GZ190" s="468"/>
      <c r="HA190" s="468"/>
      <c r="HB190" s="468"/>
      <c r="HC190" s="468"/>
      <c r="HD190" s="468"/>
      <c r="HE190" s="468"/>
      <c r="HF190" s="468"/>
      <c r="HG190" s="468"/>
      <c r="HH190" s="468"/>
      <c r="HI190" s="468"/>
      <c r="HJ190" s="468"/>
      <c r="HK190" s="468"/>
      <c r="HL190" s="468"/>
      <c r="HM190" s="468"/>
      <c r="HN190" s="468"/>
      <c r="HO190" s="468"/>
      <c r="HP190" s="468"/>
      <c r="HQ190" s="468"/>
      <c r="HR190" s="468"/>
      <c r="HS190" s="468"/>
      <c r="HT190" s="468"/>
      <c r="HU190" s="468"/>
      <c r="HV190" s="468"/>
      <c r="HW190" s="468"/>
      <c r="HX190" s="468"/>
      <c r="HY190" s="468"/>
      <c r="HZ190" s="468"/>
      <c r="IA190" s="468"/>
      <c r="IB190" s="468"/>
      <c r="IC190" s="468"/>
      <c r="ID190" s="468"/>
      <c r="IE190" s="468"/>
      <c r="IF190" s="468"/>
      <c r="IG190" s="468"/>
      <c r="IH190" s="468"/>
      <c r="II190" s="468"/>
      <c r="IJ190" s="468"/>
      <c r="IK190" s="468"/>
      <c r="IL190" s="468"/>
      <c r="IM190" s="468"/>
      <c r="IN190" s="468"/>
      <c r="IO190" s="468"/>
      <c r="IP190" s="468"/>
      <c r="IQ190" s="468"/>
      <c r="IR190" s="468"/>
      <c r="IS190" s="468"/>
      <c r="IT190" s="468"/>
      <c r="IU190" s="468"/>
      <c r="IV190" s="468"/>
    </row>
    <row r="191" spans="1:256">
      <c r="A191" s="385"/>
      <c r="B191" s="385"/>
      <c r="C191" s="385"/>
      <c r="M191" s="385"/>
      <c r="N191" s="735"/>
      <c r="O191" s="735"/>
      <c r="P191" s="468"/>
      <c r="Q191" s="468"/>
      <c r="R191" s="468"/>
      <c r="S191" s="468"/>
      <c r="T191" s="468"/>
      <c r="U191" s="468"/>
      <c r="V191" s="468"/>
      <c r="W191" s="468"/>
      <c r="X191" s="468"/>
      <c r="Y191" s="468"/>
      <c r="Z191" s="468"/>
      <c r="AA191" s="468"/>
      <c r="AB191" s="468"/>
      <c r="AC191" s="468"/>
      <c r="AD191" s="468"/>
      <c r="AE191" s="468"/>
      <c r="AF191" s="468"/>
      <c r="AG191" s="468"/>
      <c r="AH191" s="468"/>
      <c r="AI191" s="468"/>
      <c r="AJ191" s="468"/>
      <c r="AK191" s="468"/>
      <c r="AL191" s="468"/>
      <c r="AM191" s="468"/>
      <c r="AN191" s="468"/>
      <c r="AO191" s="468"/>
      <c r="AP191" s="468"/>
      <c r="AQ191" s="468"/>
      <c r="AR191" s="468"/>
      <c r="AS191" s="468"/>
      <c r="AT191" s="468"/>
      <c r="AU191" s="468"/>
      <c r="AV191" s="468"/>
      <c r="AW191" s="468"/>
      <c r="AX191" s="468"/>
      <c r="AY191" s="468"/>
      <c r="AZ191" s="468"/>
      <c r="BA191" s="468"/>
      <c r="BB191" s="468"/>
      <c r="BC191" s="468"/>
      <c r="BD191" s="468"/>
      <c r="BE191" s="468"/>
      <c r="BF191" s="468"/>
      <c r="BG191" s="468"/>
      <c r="BH191" s="468"/>
      <c r="BI191" s="468"/>
      <c r="BJ191" s="468"/>
      <c r="BK191" s="468"/>
      <c r="BL191" s="468"/>
      <c r="BM191" s="468"/>
      <c r="BN191" s="468"/>
      <c r="BO191" s="468"/>
      <c r="BP191" s="468"/>
      <c r="BQ191" s="468"/>
      <c r="BR191" s="468"/>
      <c r="BS191" s="468"/>
      <c r="BT191" s="468"/>
      <c r="BU191" s="468"/>
      <c r="BV191" s="468"/>
      <c r="BW191" s="468"/>
      <c r="BX191" s="468"/>
      <c r="BY191" s="468"/>
      <c r="BZ191" s="468"/>
      <c r="CA191" s="468"/>
      <c r="CB191" s="468"/>
      <c r="CC191" s="468"/>
      <c r="CD191" s="468"/>
      <c r="CE191" s="468"/>
      <c r="CF191" s="468"/>
      <c r="CG191" s="468"/>
      <c r="CH191" s="468"/>
      <c r="CI191" s="468"/>
      <c r="CJ191" s="468"/>
      <c r="CK191" s="468"/>
      <c r="CL191" s="468"/>
      <c r="CM191" s="468"/>
      <c r="CN191" s="468"/>
      <c r="CO191" s="468"/>
      <c r="CP191" s="468"/>
      <c r="CQ191" s="468"/>
      <c r="CR191" s="468"/>
      <c r="CS191" s="468"/>
      <c r="CT191" s="468"/>
      <c r="CU191" s="468"/>
      <c r="CV191" s="468"/>
      <c r="CW191" s="468"/>
      <c r="CX191" s="468"/>
      <c r="CY191" s="468"/>
      <c r="CZ191" s="468"/>
      <c r="DA191" s="468"/>
      <c r="DB191" s="468"/>
      <c r="DC191" s="468"/>
      <c r="DD191" s="468"/>
      <c r="DE191" s="468"/>
      <c r="DF191" s="468"/>
      <c r="DG191" s="468"/>
      <c r="DH191" s="468"/>
      <c r="DI191" s="468"/>
      <c r="DJ191" s="468"/>
      <c r="DK191" s="468"/>
      <c r="DL191" s="468"/>
      <c r="DM191" s="468"/>
      <c r="DN191" s="468"/>
      <c r="DO191" s="468"/>
      <c r="DP191" s="468"/>
      <c r="DQ191" s="468"/>
      <c r="DR191" s="468"/>
      <c r="DS191" s="468"/>
      <c r="DT191" s="468"/>
      <c r="DU191" s="468"/>
      <c r="DV191" s="468"/>
      <c r="DW191" s="468"/>
      <c r="DX191" s="468"/>
      <c r="DY191" s="468"/>
      <c r="DZ191" s="468"/>
      <c r="EA191" s="468"/>
      <c r="EB191" s="468"/>
      <c r="EC191" s="468"/>
      <c r="ED191" s="468"/>
      <c r="EE191" s="468"/>
      <c r="EF191" s="468"/>
      <c r="EG191" s="468"/>
      <c r="EH191" s="468"/>
      <c r="EI191" s="468"/>
      <c r="EJ191" s="468"/>
      <c r="EK191" s="468"/>
      <c r="EL191" s="468"/>
      <c r="EM191" s="468"/>
      <c r="EN191" s="468"/>
      <c r="EO191" s="468"/>
      <c r="EP191" s="468"/>
      <c r="EQ191" s="468"/>
      <c r="ER191" s="468"/>
      <c r="ES191" s="468"/>
      <c r="ET191" s="468"/>
      <c r="EU191" s="468"/>
      <c r="EV191" s="468"/>
      <c r="EW191" s="468"/>
      <c r="EX191" s="468"/>
      <c r="EY191" s="468"/>
      <c r="EZ191" s="468"/>
      <c r="FA191" s="468"/>
      <c r="FB191" s="468"/>
      <c r="FC191" s="468"/>
      <c r="FD191" s="468"/>
      <c r="FE191" s="468"/>
      <c r="FF191" s="468"/>
      <c r="FG191" s="468"/>
      <c r="FH191" s="468"/>
      <c r="FI191" s="468"/>
      <c r="FJ191" s="468"/>
      <c r="FK191" s="468"/>
      <c r="FL191" s="468"/>
      <c r="FM191" s="468"/>
      <c r="FN191" s="468"/>
      <c r="FO191" s="468"/>
      <c r="FP191" s="468"/>
      <c r="FQ191" s="468"/>
      <c r="FR191" s="468"/>
      <c r="FS191" s="468"/>
      <c r="FT191" s="468"/>
      <c r="FU191" s="468"/>
      <c r="FV191" s="468"/>
      <c r="FW191" s="468"/>
      <c r="FX191" s="468"/>
      <c r="FY191" s="468"/>
      <c r="FZ191" s="468"/>
      <c r="GA191" s="468"/>
      <c r="GB191" s="468"/>
      <c r="GC191" s="468"/>
      <c r="GD191" s="468"/>
      <c r="GE191" s="468"/>
      <c r="GF191" s="468"/>
      <c r="GG191" s="468"/>
      <c r="GH191" s="468"/>
      <c r="GI191" s="468"/>
      <c r="GJ191" s="468"/>
      <c r="GK191" s="468"/>
      <c r="GL191" s="468"/>
      <c r="GM191" s="468"/>
      <c r="GN191" s="468"/>
      <c r="GO191" s="468"/>
      <c r="GP191" s="468"/>
      <c r="GQ191" s="468"/>
      <c r="GR191" s="468"/>
      <c r="GS191" s="468"/>
      <c r="GT191" s="468"/>
      <c r="GU191" s="468"/>
      <c r="GV191" s="468"/>
      <c r="GW191" s="468"/>
      <c r="GX191" s="468"/>
      <c r="GY191" s="468"/>
      <c r="GZ191" s="468"/>
      <c r="HA191" s="468"/>
      <c r="HB191" s="468"/>
      <c r="HC191" s="468"/>
      <c r="HD191" s="468"/>
      <c r="HE191" s="468"/>
      <c r="HF191" s="468"/>
      <c r="HG191" s="468"/>
      <c r="HH191" s="468"/>
      <c r="HI191" s="468"/>
      <c r="HJ191" s="468"/>
      <c r="HK191" s="468"/>
      <c r="HL191" s="468"/>
      <c r="HM191" s="468"/>
      <c r="HN191" s="468"/>
      <c r="HO191" s="468"/>
      <c r="HP191" s="468"/>
      <c r="HQ191" s="468"/>
      <c r="HR191" s="468"/>
      <c r="HS191" s="468"/>
      <c r="HT191" s="468"/>
      <c r="HU191" s="468"/>
      <c r="HV191" s="468"/>
      <c r="HW191" s="468"/>
      <c r="HX191" s="468"/>
      <c r="HY191" s="468"/>
      <c r="HZ191" s="468"/>
      <c r="IA191" s="468"/>
      <c r="IB191" s="468"/>
      <c r="IC191" s="468"/>
      <c r="ID191" s="468"/>
      <c r="IE191" s="468"/>
      <c r="IF191" s="468"/>
      <c r="IG191" s="468"/>
      <c r="IH191" s="468"/>
      <c r="II191" s="468"/>
      <c r="IJ191" s="468"/>
      <c r="IK191" s="468"/>
      <c r="IL191" s="468"/>
      <c r="IM191" s="468"/>
      <c r="IN191" s="468"/>
      <c r="IO191" s="468"/>
      <c r="IP191" s="468"/>
      <c r="IQ191" s="468"/>
      <c r="IR191" s="468"/>
      <c r="IS191" s="468"/>
      <c r="IT191" s="468"/>
      <c r="IU191" s="468"/>
      <c r="IV191" s="468"/>
    </row>
    <row r="192" spans="1:256">
      <c r="A192" s="385"/>
      <c r="B192" s="385"/>
      <c r="C192" s="385"/>
      <c r="M192" s="385"/>
      <c r="N192" s="735"/>
      <c r="O192" s="735"/>
      <c r="P192" s="468"/>
      <c r="Q192" s="468"/>
      <c r="R192" s="468"/>
      <c r="S192" s="468"/>
      <c r="T192" s="468"/>
      <c r="U192" s="468"/>
      <c r="V192" s="468"/>
      <c r="W192" s="468"/>
      <c r="X192" s="468"/>
      <c r="Y192" s="468"/>
      <c r="Z192" s="468"/>
      <c r="AA192" s="468"/>
      <c r="AB192" s="468"/>
      <c r="AC192" s="468"/>
      <c r="AD192" s="468"/>
      <c r="AE192" s="468"/>
      <c r="AF192" s="468"/>
      <c r="AG192" s="468"/>
      <c r="AH192" s="468"/>
      <c r="AI192" s="468"/>
      <c r="AJ192" s="468"/>
      <c r="AK192" s="468"/>
      <c r="AL192" s="468"/>
      <c r="AM192" s="468"/>
      <c r="AN192" s="468"/>
      <c r="AO192" s="468"/>
      <c r="AP192" s="468"/>
      <c r="AQ192" s="468"/>
      <c r="AR192" s="468"/>
      <c r="AS192" s="468"/>
      <c r="AT192" s="468"/>
      <c r="AU192" s="468"/>
      <c r="AV192" s="468"/>
      <c r="AW192" s="468"/>
      <c r="AX192" s="468"/>
      <c r="AY192" s="468"/>
      <c r="AZ192" s="468"/>
      <c r="BA192" s="468"/>
      <c r="BB192" s="468"/>
      <c r="BC192" s="468"/>
      <c r="BD192" s="468"/>
      <c r="BE192" s="468"/>
      <c r="BF192" s="468"/>
      <c r="BG192" s="468"/>
      <c r="BH192" s="468"/>
      <c r="BI192" s="468"/>
      <c r="BJ192" s="468"/>
      <c r="BK192" s="468"/>
      <c r="BL192" s="468"/>
      <c r="BM192" s="468"/>
      <c r="BN192" s="468"/>
      <c r="BO192" s="468"/>
      <c r="BP192" s="468"/>
      <c r="BQ192" s="468"/>
      <c r="BR192" s="468"/>
      <c r="BS192" s="468"/>
      <c r="BT192" s="468"/>
      <c r="BU192" s="468"/>
      <c r="BV192" s="468"/>
      <c r="BW192" s="468"/>
      <c r="BX192" s="468"/>
      <c r="BY192" s="468"/>
      <c r="BZ192" s="468"/>
      <c r="CA192" s="468"/>
      <c r="CB192" s="468"/>
      <c r="CC192" s="468"/>
      <c r="CD192" s="468"/>
      <c r="CE192" s="468"/>
      <c r="CF192" s="468"/>
      <c r="CG192" s="468"/>
      <c r="CH192" s="468"/>
      <c r="CI192" s="468"/>
      <c r="CJ192" s="468"/>
      <c r="CK192" s="468"/>
      <c r="CL192" s="468"/>
      <c r="CM192" s="468"/>
      <c r="CN192" s="468"/>
      <c r="CO192" s="468"/>
      <c r="CP192" s="468"/>
      <c r="CQ192" s="468"/>
      <c r="CR192" s="468"/>
      <c r="CS192" s="468"/>
      <c r="CT192" s="468"/>
      <c r="CU192" s="468"/>
      <c r="CV192" s="468"/>
      <c r="CW192" s="468"/>
      <c r="CX192" s="468"/>
      <c r="CY192" s="468"/>
      <c r="CZ192" s="468"/>
      <c r="DA192" s="468"/>
      <c r="DB192" s="468"/>
      <c r="DC192" s="468"/>
      <c r="DD192" s="468"/>
      <c r="DE192" s="468"/>
      <c r="DF192" s="468"/>
      <c r="DG192" s="468"/>
      <c r="DH192" s="468"/>
      <c r="DI192" s="468"/>
      <c r="DJ192" s="468"/>
      <c r="DK192" s="468"/>
      <c r="DL192" s="468"/>
      <c r="DM192" s="468"/>
      <c r="DN192" s="468"/>
      <c r="DO192" s="468"/>
      <c r="DP192" s="468"/>
      <c r="DQ192" s="468"/>
      <c r="DR192" s="468"/>
      <c r="DS192" s="468"/>
      <c r="DT192" s="468"/>
      <c r="DU192" s="468"/>
      <c r="DV192" s="468"/>
      <c r="DW192" s="468"/>
      <c r="DX192" s="468"/>
      <c r="DY192" s="468"/>
      <c r="DZ192" s="468"/>
      <c r="EA192" s="468"/>
      <c r="EB192" s="468"/>
      <c r="EC192" s="468"/>
      <c r="ED192" s="468"/>
      <c r="EE192" s="468"/>
      <c r="EF192" s="468"/>
      <c r="EG192" s="468"/>
      <c r="EH192" s="468"/>
      <c r="EI192" s="468"/>
      <c r="EJ192" s="468"/>
      <c r="EK192" s="468"/>
      <c r="EL192" s="468"/>
      <c r="EM192" s="468"/>
      <c r="EN192" s="468"/>
      <c r="EO192" s="468"/>
      <c r="EP192" s="468"/>
      <c r="EQ192" s="468"/>
      <c r="ER192" s="468"/>
      <c r="ES192" s="468"/>
      <c r="ET192" s="468"/>
      <c r="EU192" s="468"/>
      <c r="EV192" s="468"/>
      <c r="EW192" s="468"/>
      <c r="EX192" s="468"/>
      <c r="EY192" s="468"/>
      <c r="EZ192" s="468"/>
      <c r="FA192" s="468"/>
      <c r="FB192" s="468"/>
      <c r="FC192" s="468"/>
      <c r="FD192" s="468"/>
      <c r="FE192" s="468"/>
      <c r="FF192" s="468"/>
      <c r="FG192" s="468"/>
      <c r="FH192" s="468"/>
      <c r="FI192" s="468"/>
      <c r="FJ192" s="468"/>
      <c r="FK192" s="468"/>
      <c r="FL192" s="468"/>
      <c r="FM192" s="468"/>
      <c r="FN192" s="468"/>
      <c r="FO192" s="468"/>
      <c r="FP192" s="468"/>
      <c r="FQ192" s="468"/>
      <c r="FR192" s="468"/>
      <c r="FS192" s="468"/>
      <c r="FT192" s="468"/>
      <c r="FU192" s="468"/>
      <c r="FV192" s="468"/>
      <c r="FW192" s="468"/>
      <c r="FX192" s="468"/>
      <c r="FY192" s="468"/>
      <c r="FZ192" s="468"/>
      <c r="GA192" s="468"/>
      <c r="GB192" s="468"/>
      <c r="GC192" s="468"/>
      <c r="GD192" s="468"/>
      <c r="GE192" s="468"/>
      <c r="GF192" s="468"/>
      <c r="GG192" s="468"/>
      <c r="GH192" s="468"/>
      <c r="GI192" s="468"/>
      <c r="GJ192" s="468"/>
      <c r="GK192" s="468"/>
      <c r="GL192" s="468"/>
      <c r="GM192" s="468"/>
      <c r="GN192" s="468"/>
      <c r="GO192" s="468"/>
      <c r="GP192" s="468"/>
      <c r="GQ192" s="468"/>
      <c r="GR192" s="468"/>
      <c r="GS192" s="468"/>
      <c r="GT192" s="468"/>
      <c r="GU192" s="468"/>
      <c r="GV192" s="468"/>
      <c r="GW192" s="468"/>
      <c r="GX192" s="468"/>
      <c r="GY192" s="468"/>
      <c r="GZ192" s="468"/>
      <c r="HA192" s="468"/>
      <c r="HB192" s="468"/>
      <c r="HC192" s="468"/>
      <c r="HD192" s="468"/>
      <c r="HE192" s="468"/>
      <c r="HF192" s="468"/>
      <c r="HG192" s="468"/>
      <c r="HH192" s="468"/>
      <c r="HI192" s="468"/>
      <c r="HJ192" s="468"/>
      <c r="HK192" s="468"/>
      <c r="HL192" s="468"/>
      <c r="HM192" s="468"/>
      <c r="HN192" s="468"/>
      <c r="HO192" s="468"/>
      <c r="HP192" s="468"/>
      <c r="HQ192" s="468"/>
      <c r="HR192" s="468"/>
      <c r="HS192" s="468"/>
      <c r="HT192" s="468"/>
      <c r="HU192" s="468"/>
      <c r="HV192" s="468"/>
      <c r="HW192" s="468"/>
      <c r="HX192" s="468"/>
      <c r="HY192" s="468"/>
      <c r="HZ192" s="468"/>
      <c r="IA192" s="468"/>
      <c r="IB192" s="468"/>
      <c r="IC192" s="468"/>
      <c r="ID192" s="468"/>
      <c r="IE192" s="468"/>
      <c r="IF192" s="468"/>
      <c r="IG192" s="468"/>
      <c r="IH192" s="468"/>
      <c r="II192" s="468"/>
      <c r="IJ192" s="468"/>
      <c r="IK192" s="468"/>
      <c r="IL192" s="468"/>
      <c r="IM192" s="468"/>
      <c r="IN192" s="468"/>
      <c r="IO192" s="468"/>
      <c r="IP192" s="468"/>
      <c r="IQ192" s="468"/>
      <c r="IR192" s="468"/>
      <c r="IS192" s="468"/>
      <c r="IT192" s="468"/>
      <c r="IU192" s="468"/>
      <c r="IV192" s="468"/>
    </row>
    <row r="193" spans="1:256">
      <c r="A193" s="385"/>
      <c r="B193" s="385"/>
      <c r="C193" s="385"/>
      <c r="M193" s="385"/>
      <c r="N193" s="735"/>
      <c r="O193" s="735"/>
      <c r="P193" s="468"/>
      <c r="Q193" s="468"/>
      <c r="R193" s="468"/>
      <c r="S193" s="468"/>
      <c r="T193" s="468"/>
      <c r="U193" s="468"/>
      <c r="V193" s="468"/>
      <c r="W193" s="468"/>
      <c r="X193" s="468"/>
      <c r="Y193" s="468"/>
      <c r="Z193" s="468"/>
      <c r="AA193" s="468"/>
      <c r="AB193" s="468"/>
      <c r="AC193" s="468"/>
      <c r="AD193" s="468"/>
      <c r="AE193" s="468"/>
      <c r="AF193" s="468"/>
      <c r="AG193" s="468"/>
      <c r="AH193" s="468"/>
      <c r="AI193" s="468"/>
      <c r="AJ193" s="468"/>
      <c r="AK193" s="468"/>
      <c r="AL193" s="468"/>
      <c r="AM193" s="468"/>
      <c r="AN193" s="468"/>
      <c r="AO193" s="468"/>
      <c r="AP193" s="468"/>
      <c r="AQ193" s="468"/>
      <c r="AR193" s="468"/>
      <c r="AS193" s="468"/>
      <c r="AT193" s="468"/>
      <c r="AU193" s="468"/>
      <c r="AV193" s="468"/>
      <c r="AW193" s="468"/>
      <c r="AX193" s="468"/>
      <c r="AY193" s="468"/>
      <c r="AZ193" s="468"/>
      <c r="BA193" s="468"/>
      <c r="BB193" s="468"/>
      <c r="BC193" s="468"/>
      <c r="BD193" s="468"/>
      <c r="BE193" s="468"/>
      <c r="BF193" s="468"/>
      <c r="BG193" s="468"/>
      <c r="BH193" s="468"/>
      <c r="BI193" s="468"/>
      <c r="BJ193" s="468"/>
      <c r="BK193" s="468"/>
      <c r="BL193" s="468"/>
      <c r="BM193" s="468"/>
      <c r="BN193" s="468"/>
      <c r="BO193" s="468"/>
      <c r="BP193" s="468"/>
      <c r="BQ193" s="468"/>
      <c r="BR193" s="468"/>
      <c r="BS193" s="468"/>
      <c r="BT193" s="468"/>
      <c r="BU193" s="468"/>
      <c r="BV193" s="468"/>
      <c r="BW193" s="468"/>
      <c r="BX193" s="468"/>
      <c r="BY193" s="468"/>
      <c r="BZ193" s="468"/>
      <c r="CA193" s="468"/>
      <c r="CB193" s="468"/>
      <c r="CC193" s="468"/>
      <c r="CD193" s="468"/>
      <c r="CE193" s="468"/>
      <c r="CF193" s="468"/>
      <c r="CG193" s="468"/>
      <c r="CH193" s="468"/>
      <c r="CI193" s="468"/>
      <c r="CJ193" s="468"/>
      <c r="CK193" s="468"/>
      <c r="CL193" s="468"/>
      <c r="CM193" s="468"/>
      <c r="CN193" s="468"/>
      <c r="CO193" s="468"/>
      <c r="CP193" s="468"/>
      <c r="CQ193" s="468"/>
      <c r="CR193" s="468"/>
      <c r="CS193" s="468"/>
      <c r="CT193" s="468"/>
      <c r="CU193" s="468"/>
      <c r="CV193" s="468"/>
      <c r="CW193" s="468"/>
      <c r="CX193" s="468"/>
      <c r="CY193" s="468"/>
      <c r="CZ193" s="468"/>
      <c r="DA193" s="468"/>
      <c r="DB193" s="468"/>
      <c r="DC193" s="468"/>
      <c r="DD193" s="468"/>
      <c r="DE193" s="468"/>
      <c r="DF193" s="468"/>
      <c r="DG193" s="468"/>
      <c r="DH193" s="468"/>
      <c r="DI193" s="468"/>
      <c r="DJ193" s="468"/>
      <c r="DK193" s="468"/>
      <c r="DL193" s="468"/>
      <c r="DM193" s="468"/>
      <c r="DN193" s="468"/>
      <c r="DO193" s="468"/>
      <c r="DP193" s="468"/>
      <c r="DQ193" s="468"/>
      <c r="DR193" s="468"/>
      <c r="DS193" s="468"/>
      <c r="DT193" s="468"/>
      <c r="DU193" s="468"/>
      <c r="DV193" s="468"/>
      <c r="DW193" s="468"/>
      <c r="DX193" s="468"/>
      <c r="DY193" s="468"/>
      <c r="DZ193" s="468"/>
      <c r="EA193" s="468"/>
      <c r="EB193" s="468"/>
      <c r="EC193" s="468"/>
      <c r="ED193" s="468"/>
      <c r="EE193" s="468"/>
      <c r="EF193" s="468"/>
      <c r="EG193" s="468"/>
      <c r="EH193" s="468"/>
      <c r="EI193" s="468"/>
      <c r="EJ193" s="468"/>
      <c r="EK193" s="468"/>
      <c r="EL193" s="468"/>
      <c r="EM193" s="468"/>
      <c r="EN193" s="468"/>
      <c r="EO193" s="468"/>
      <c r="EP193" s="468"/>
      <c r="EQ193" s="468"/>
      <c r="ER193" s="468"/>
      <c r="ES193" s="468"/>
      <c r="ET193" s="468"/>
      <c r="EU193" s="468"/>
      <c r="EV193" s="468"/>
      <c r="EW193" s="468"/>
      <c r="EX193" s="468"/>
      <c r="EY193" s="468"/>
      <c r="EZ193" s="468"/>
      <c r="FA193" s="468"/>
      <c r="FB193" s="468"/>
      <c r="FC193" s="468"/>
      <c r="FD193" s="468"/>
      <c r="FE193" s="468"/>
      <c r="FF193" s="468"/>
      <c r="FG193" s="468"/>
      <c r="FH193" s="468"/>
      <c r="FI193" s="468"/>
      <c r="FJ193" s="468"/>
      <c r="FK193" s="468"/>
      <c r="FL193" s="468"/>
      <c r="FM193" s="468"/>
      <c r="FN193" s="468"/>
      <c r="FO193" s="468"/>
      <c r="FP193" s="468"/>
      <c r="FQ193" s="468"/>
      <c r="FR193" s="468"/>
      <c r="FS193" s="468"/>
      <c r="FT193" s="468"/>
      <c r="FU193" s="468"/>
      <c r="FV193" s="468"/>
      <c r="FW193" s="468"/>
      <c r="FX193" s="468"/>
      <c r="FY193" s="468"/>
      <c r="FZ193" s="468"/>
      <c r="GA193" s="468"/>
      <c r="GB193" s="468"/>
      <c r="GC193" s="468"/>
      <c r="GD193" s="468"/>
      <c r="GE193" s="468"/>
      <c r="GF193" s="468"/>
      <c r="GG193" s="468"/>
      <c r="GH193" s="468"/>
      <c r="GI193" s="468"/>
      <c r="GJ193" s="468"/>
      <c r="GK193" s="468"/>
      <c r="GL193" s="468"/>
      <c r="GM193" s="468"/>
      <c r="GN193" s="468"/>
      <c r="GO193" s="468"/>
      <c r="GP193" s="468"/>
      <c r="GQ193" s="468"/>
      <c r="GR193" s="468"/>
      <c r="GS193" s="468"/>
      <c r="GT193" s="468"/>
      <c r="GU193" s="468"/>
      <c r="GV193" s="468"/>
      <c r="GW193" s="468"/>
      <c r="GX193" s="468"/>
      <c r="GY193" s="468"/>
      <c r="GZ193" s="468"/>
      <c r="HA193" s="468"/>
      <c r="HB193" s="468"/>
      <c r="HC193" s="468"/>
      <c r="HD193" s="468"/>
      <c r="HE193" s="468"/>
      <c r="HF193" s="468"/>
      <c r="HG193" s="468"/>
      <c r="HH193" s="468"/>
      <c r="HI193" s="468"/>
      <c r="HJ193" s="468"/>
      <c r="HK193" s="468"/>
      <c r="HL193" s="468"/>
      <c r="HM193" s="468"/>
      <c r="HN193" s="468"/>
      <c r="HO193" s="468"/>
      <c r="HP193" s="468"/>
      <c r="HQ193" s="468"/>
      <c r="HR193" s="468"/>
      <c r="HS193" s="468"/>
      <c r="HT193" s="468"/>
      <c r="HU193" s="468"/>
      <c r="HV193" s="468"/>
      <c r="HW193" s="468"/>
      <c r="HX193" s="468"/>
      <c r="HY193" s="468"/>
      <c r="HZ193" s="468"/>
      <c r="IA193" s="468"/>
      <c r="IB193" s="468"/>
      <c r="IC193" s="468"/>
      <c r="ID193" s="468"/>
      <c r="IE193" s="468"/>
      <c r="IF193" s="468"/>
      <c r="IG193" s="468"/>
      <c r="IH193" s="468"/>
      <c r="II193" s="468"/>
      <c r="IJ193" s="468"/>
      <c r="IK193" s="468"/>
      <c r="IL193" s="468"/>
      <c r="IM193" s="468"/>
      <c r="IN193" s="468"/>
      <c r="IO193" s="468"/>
      <c r="IP193" s="468"/>
      <c r="IQ193" s="468"/>
      <c r="IR193" s="468"/>
      <c r="IS193" s="468"/>
      <c r="IT193" s="468"/>
      <c r="IU193" s="468"/>
      <c r="IV193" s="468"/>
    </row>
    <row r="194" spans="1:256">
      <c r="A194" s="385"/>
      <c r="B194" s="385"/>
      <c r="C194" s="385"/>
      <c r="M194" s="385"/>
      <c r="N194" s="735"/>
      <c r="O194" s="735"/>
      <c r="P194" s="468"/>
      <c r="Q194" s="468"/>
      <c r="R194" s="468"/>
      <c r="S194" s="468"/>
      <c r="T194" s="468"/>
      <c r="U194" s="468"/>
      <c r="V194" s="468"/>
      <c r="W194" s="468"/>
      <c r="X194" s="468"/>
      <c r="Y194" s="468"/>
      <c r="Z194" s="468"/>
      <c r="AA194" s="468"/>
      <c r="AB194" s="468"/>
      <c r="AC194" s="468"/>
      <c r="AD194" s="468"/>
      <c r="AE194" s="468"/>
      <c r="AF194" s="468"/>
      <c r="AG194" s="468"/>
      <c r="AH194" s="468"/>
      <c r="AI194" s="468"/>
      <c r="AJ194" s="468"/>
      <c r="AK194" s="468"/>
      <c r="AL194" s="468"/>
      <c r="AM194" s="468"/>
      <c r="AN194" s="468"/>
      <c r="AO194" s="468"/>
      <c r="AP194" s="468"/>
      <c r="AQ194" s="468"/>
      <c r="AR194" s="468"/>
      <c r="AS194" s="468"/>
      <c r="AT194" s="468"/>
      <c r="AU194" s="468"/>
      <c r="AV194" s="468"/>
      <c r="AW194" s="468"/>
      <c r="AX194" s="468"/>
      <c r="AY194" s="468"/>
      <c r="AZ194" s="468"/>
      <c r="BA194" s="468"/>
      <c r="BB194" s="468"/>
      <c r="BC194" s="468"/>
      <c r="BD194" s="468"/>
      <c r="BE194" s="468"/>
      <c r="BF194" s="468"/>
      <c r="BG194" s="468"/>
      <c r="BH194" s="468"/>
      <c r="BI194" s="468"/>
      <c r="BJ194" s="468"/>
      <c r="BK194" s="468"/>
      <c r="BL194" s="468"/>
      <c r="BM194" s="468"/>
      <c r="BN194" s="468"/>
      <c r="BO194" s="468"/>
      <c r="BP194" s="468"/>
      <c r="BQ194" s="468"/>
      <c r="BR194" s="468"/>
      <c r="BS194" s="468"/>
      <c r="BT194" s="468"/>
      <c r="BU194" s="468"/>
      <c r="BV194" s="468"/>
      <c r="BW194" s="468"/>
      <c r="BX194" s="468"/>
      <c r="BY194" s="468"/>
      <c r="BZ194" s="468"/>
      <c r="CA194" s="468"/>
      <c r="CB194" s="468"/>
      <c r="CC194" s="468"/>
      <c r="CD194" s="468"/>
      <c r="CE194" s="468"/>
      <c r="CF194" s="468"/>
      <c r="CG194" s="468"/>
      <c r="CH194" s="468"/>
      <c r="CI194" s="468"/>
      <c r="CJ194" s="468"/>
      <c r="CK194" s="468"/>
      <c r="CL194" s="468"/>
      <c r="CM194" s="468"/>
      <c r="CN194" s="468"/>
      <c r="CO194" s="468"/>
      <c r="CP194" s="468"/>
      <c r="CQ194" s="468"/>
      <c r="CR194" s="468"/>
      <c r="CS194" s="468"/>
      <c r="CT194" s="468"/>
      <c r="CU194" s="468"/>
      <c r="CV194" s="468"/>
      <c r="CW194" s="468"/>
      <c r="CX194" s="468"/>
      <c r="CY194" s="468"/>
      <c r="CZ194" s="468"/>
      <c r="DA194" s="468"/>
      <c r="DB194" s="468"/>
      <c r="DC194" s="468"/>
      <c r="DD194" s="468"/>
      <c r="DE194" s="468"/>
      <c r="DF194" s="468"/>
      <c r="DG194" s="468"/>
      <c r="DH194" s="468"/>
      <c r="DI194" s="468"/>
      <c r="DJ194" s="468"/>
      <c r="DK194" s="468"/>
      <c r="DL194" s="468"/>
      <c r="DM194" s="468"/>
      <c r="DN194" s="468"/>
      <c r="DO194" s="468"/>
      <c r="DP194" s="468"/>
      <c r="DQ194" s="468"/>
      <c r="DR194" s="468"/>
      <c r="DS194" s="468"/>
      <c r="DT194" s="468"/>
      <c r="DU194" s="468"/>
      <c r="DV194" s="468"/>
      <c r="DW194" s="468"/>
      <c r="DX194" s="468"/>
      <c r="DY194" s="468"/>
      <c r="DZ194" s="468"/>
      <c r="EA194" s="468"/>
      <c r="EB194" s="468"/>
      <c r="EC194" s="468"/>
      <c r="ED194" s="468"/>
      <c r="EE194" s="468"/>
      <c r="EF194" s="468"/>
      <c r="EG194" s="468"/>
      <c r="EH194" s="468"/>
      <c r="EI194" s="468"/>
      <c r="EJ194" s="468"/>
      <c r="EK194" s="468"/>
      <c r="EL194" s="468"/>
      <c r="EM194" s="468"/>
      <c r="EN194" s="468"/>
      <c r="EO194" s="468"/>
      <c r="EP194" s="468"/>
      <c r="EQ194" s="468"/>
      <c r="ER194" s="468"/>
      <c r="ES194" s="468"/>
      <c r="ET194" s="468"/>
      <c r="EU194" s="468"/>
      <c r="EV194" s="468"/>
      <c r="EW194" s="468"/>
      <c r="EX194" s="468"/>
      <c r="EY194" s="468"/>
      <c r="EZ194" s="468"/>
      <c r="FA194" s="468"/>
      <c r="FB194" s="468"/>
      <c r="FC194" s="468"/>
      <c r="FD194" s="468"/>
      <c r="FE194" s="468"/>
      <c r="FF194" s="468"/>
      <c r="FG194" s="468"/>
      <c r="FH194" s="468"/>
      <c r="FI194" s="468"/>
      <c r="FJ194" s="468"/>
      <c r="FK194" s="468"/>
      <c r="FL194" s="468"/>
      <c r="FM194" s="468"/>
      <c r="FN194" s="468"/>
      <c r="FO194" s="468"/>
      <c r="FP194" s="468"/>
      <c r="FQ194" s="468"/>
      <c r="FR194" s="468"/>
      <c r="FS194" s="468"/>
      <c r="FT194" s="468"/>
      <c r="FU194" s="468"/>
      <c r="FV194" s="468"/>
      <c r="FW194" s="468"/>
      <c r="FX194" s="468"/>
      <c r="FY194" s="468"/>
      <c r="FZ194" s="468"/>
      <c r="GA194" s="468"/>
      <c r="GB194" s="468"/>
      <c r="GC194" s="468"/>
      <c r="GD194" s="468"/>
      <c r="GE194" s="468"/>
      <c r="GF194" s="468"/>
      <c r="GG194" s="468"/>
      <c r="GH194" s="468"/>
      <c r="GI194" s="468"/>
      <c r="GJ194" s="468"/>
      <c r="GK194" s="468"/>
      <c r="GL194" s="468"/>
      <c r="GM194" s="468"/>
      <c r="GN194" s="468"/>
      <c r="GO194" s="468"/>
      <c r="GP194" s="468"/>
      <c r="GQ194" s="468"/>
      <c r="GR194" s="468"/>
      <c r="GS194" s="468"/>
      <c r="GT194" s="468"/>
      <c r="GU194" s="468"/>
      <c r="GV194" s="468"/>
      <c r="GW194" s="468"/>
      <c r="GX194" s="468"/>
      <c r="GY194" s="468"/>
      <c r="GZ194" s="468"/>
      <c r="HA194" s="468"/>
      <c r="HB194" s="468"/>
      <c r="HC194" s="468"/>
      <c r="HD194" s="468"/>
      <c r="HE194" s="468"/>
      <c r="HF194" s="468"/>
      <c r="HG194" s="468"/>
      <c r="HH194" s="468"/>
      <c r="HI194" s="468"/>
      <c r="HJ194" s="468"/>
      <c r="HK194" s="468"/>
      <c r="HL194" s="468"/>
      <c r="HM194" s="468"/>
      <c r="HN194" s="468"/>
      <c r="HO194" s="468"/>
      <c r="HP194" s="468"/>
      <c r="HQ194" s="468"/>
      <c r="HR194" s="468"/>
      <c r="HS194" s="468"/>
      <c r="HT194" s="468"/>
      <c r="HU194" s="468"/>
      <c r="HV194" s="468"/>
      <c r="HW194" s="468"/>
      <c r="HX194" s="468"/>
      <c r="HY194" s="468"/>
      <c r="HZ194" s="468"/>
      <c r="IA194" s="468"/>
      <c r="IB194" s="468"/>
      <c r="IC194" s="468"/>
      <c r="ID194" s="468"/>
      <c r="IE194" s="468"/>
      <c r="IF194" s="468"/>
      <c r="IG194" s="468"/>
      <c r="IH194" s="468"/>
      <c r="II194" s="468"/>
      <c r="IJ194" s="468"/>
      <c r="IK194" s="468"/>
      <c r="IL194" s="468"/>
      <c r="IM194" s="468"/>
      <c r="IN194" s="468"/>
      <c r="IO194" s="468"/>
      <c r="IP194" s="468"/>
      <c r="IQ194" s="468"/>
      <c r="IR194" s="468"/>
      <c r="IS194" s="468"/>
      <c r="IT194" s="468"/>
      <c r="IU194" s="468"/>
      <c r="IV194" s="468"/>
    </row>
    <row r="195" spans="1:256">
      <c r="A195" s="385"/>
      <c r="B195" s="385"/>
      <c r="C195" s="385"/>
      <c r="M195" s="385"/>
      <c r="N195" s="735"/>
      <c r="O195" s="735"/>
      <c r="P195" s="468"/>
      <c r="Q195" s="468"/>
      <c r="R195" s="468"/>
      <c r="S195" s="468"/>
      <c r="T195" s="468"/>
      <c r="U195" s="468"/>
      <c r="V195" s="468"/>
      <c r="W195" s="468"/>
      <c r="X195" s="468"/>
      <c r="Y195" s="468"/>
      <c r="Z195" s="468"/>
      <c r="AA195" s="468"/>
      <c r="AB195" s="468"/>
      <c r="AC195" s="468"/>
      <c r="AD195" s="468"/>
      <c r="AE195" s="468"/>
      <c r="AF195" s="468"/>
      <c r="AG195" s="468"/>
      <c r="AH195" s="468"/>
      <c r="AI195" s="468"/>
      <c r="AJ195" s="468"/>
      <c r="AK195" s="468"/>
      <c r="AL195" s="468"/>
      <c r="AM195" s="468"/>
      <c r="AN195" s="468"/>
      <c r="AO195" s="468"/>
      <c r="AP195" s="468"/>
      <c r="AQ195" s="468"/>
      <c r="AR195" s="468"/>
      <c r="AS195" s="468"/>
      <c r="AT195" s="468"/>
      <c r="AU195" s="468"/>
      <c r="AV195" s="468"/>
      <c r="AW195" s="468"/>
      <c r="AX195" s="468"/>
      <c r="AY195" s="468"/>
      <c r="AZ195" s="468"/>
      <c r="BA195" s="468"/>
      <c r="BB195" s="468"/>
      <c r="BC195" s="468"/>
      <c r="BD195" s="468"/>
      <c r="BE195" s="468"/>
      <c r="BF195" s="468"/>
      <c r="BG195" s="468"/>
      <c r="BH195" s="468"/>
      <c r="BI195" s="468"/>
      <c r="BJ195" s="468"/>
      <c r="BK195" s="468"/>
      <c r="BL195" s="468"/>
      <c r="BM195" s="468"/>
      <c r="BN195" s="468"/>
      <c r="BO195" s="468"/>
      <c r="BP195" s="468"/>
      <c r="BQ195" s="468"/>
      <c r="BR195" s="468"/>
      <c r="BS195" s="468"/>
      <c r="BT195" s="468"/>
      <c r="BU195" s="468"/>
      <c r="BV195" s="468"/>
      <c r="BW195" s="468"/>
      <c r="BX195" s="468"/>
      <c r="BY195" s="468"/>
      <c r="BZ195" s="468"/>
      <c r="CA195" s="468"/>
      <c r="CB195" s="468"/>
      <c r="CC195" s="468"/>
      <c r="CD195" s="468"/>
      <c r="CE195" s="468"/>
      <c r="CF195" s="468"/>
      <c r="CG195" s="468"/>
      <c r="CH195" s="468"/>
      <c r="CI195" s="468"/>
      <c r="CJ195" s="468"/>
      <c r="CK195" s="468"/>
      <c r="CL195" s="468"/>
      <c r="CM195" s="468"/>
      <c r="CN195" s="468"/>
      <c r="CO195" s="468"/>
      <c r="CP195" s="468"/>
      <c r="CQ195" s="468"/>
      <c r="CR195" s="468"/>
      <c r="CS195" s="468"/>
      <c r="CT195" s="468"/>
      <c r="CU195" s="468"/>
      <c r="CV195" s="468"/>
      <c r="CW195" s="468"/>
      <c r="CX195" s="468"/>
      <c r="CY195" s="468"/>
      <c r="CZ195" s="468"/>
      <c r="DA195" s="468"/>
      <c r="DB195" s="468"/>
      <c r="DC195" s="468"/>
      <c r="DD195" s="468"/>
      <c r="DE195" s="468"/>
      <c r="DF195" s="468"/>
      <c r="DG195" s="468"/>
      <c r="DH195" s="468"/>
      <c r="DI195" s="468"/>
      <c r="DJ195" s="468"/>
      <c r="DK195" s="468"/>
      <c r="DL195" s="468"/>
      <c r="DM195" s="468"/>
      <c r="DN195" s="468"/>
      <c r="DO195" s="468"/>
      <c r="DP195" s="468"/>
      <c r="DQ195" s="468"/>
      <c r="DR195" s="468"/>
      <c r="DS195" s="468"/>
      <c r="DT195" s="468"/>
      <c r="DU195" s="468"/>
      <c r="DV195" s="468"/>
      <c r="DW195" s="468"/>
      <c r="DX195" s="468"/>
      <c r="DY195" s="468"/>
      <c r="DZ195" s="468"/>
      <c r="EA195" s="468"/>
      <c r="EB195" s="468"/>
      <c r="EC195" s="468"/>
      <c r="ED195" s="468"/>
      <c r="EE195" s="468"/>
      <c r="EF195" s="468"/>
      <c r="EG195" s="468"/>
      <c r="EH195" s="468"/>
      <c r="EI195" s="468"/>
      <c r="EJ195" s="468"/>
      <c r="EK195" s="468"/>
      <c r="EL195" s="468"/>
      <c r="EM195" s="468"/>
      <c r="EN195" s="468"/>
      <c r="EO195" s="468"/>
      <c r="EP195" s="468"/>
      <c r="EQ195" s="468"/>
      <c r="ER195" s="468"/>
      <c r="ES195" s="468"/>
      <c r="ET195" s="468"/>
      <c r="EU195" s="468"/>
      <c r="EV195" s="468"/>
      <c r="EW195" s="468"/>
      <c r="EX195" s="468"/>
      <c r="EY195" s="468"/>
      <c r="EZ195" s="468"/>
      <c r="FA195" s="468"/>
      <c r="FB195" s="468"/>
      <c r="FC195" s="468"/>
      <c r="FD195" s="468"/>
      <c r="FE195" s="468"/>
      <c r="FF195" s="468"/>
      <c r="FG195" s="468"/>
      <c r="FH195" s="468"/>
      <c r="FI195" s="468"/>
      <c r="FJ195" s="468"/>
      <c r="FK195" s="468"/>
      <c r="FL195" s="468"/>
      <c r="FM195" s="468"/>
      <c r="FN195" s="468"/>
      <c r="FO195" s="468"/>
      <c r="FP195" s="468"/>
      <c r="FQ195" s="468"/>
      <c r="FR195" s="468"/>
      <c r="FS195" s="468"/>
      <c r="FT195" s="468"/>
      <c r="FU195" s="468"/>
      <c r="FV195" s="468"/>
      <c r="FW195" s="468"/>
      <c r="FX195" s="468"/>
      <c r="FY195" s="468"/>
      <c r="FZ195" s="468"/>
      <c r="GA195" s="468"/>
      <c r="GB195" s="468"/>
      <c r="GC195" s="468"/>
      <c r="GD195" s="468"/>
      <c r="GE195" s="468"/>
      <c r="GF195" s="468"/>
      <c r="GG195" s="468"/>
      <c r="GH195" s="468"/>
      <c r="GI195" s="468"/>
      <c r="GJ195" s="468"/>
      <c r="GK195" s="468"/>
      <c r="GL195" s="468"/>
      <c r="GM195" s="468"/>
      <c r="GN195" s="468"/>
      <c r="GO195" s="468"/>
      <c r="GP195" s="468"/>
      <c r="GQ195" s="468"/>
      <c r="GR195" s="468"/>
      <c r="GS195" s="468"/>
      <c r="GT195" s="468"/>
      <c r="GU195" s="468"/>
      <c r="GV195" s="468"/>
      <c r="GW195" s="468"/>
      <c r="GX195" s="468"/>
      <c r="GY195" s="468"/>
      <c r="GZ195" s="468"/>
      <c r="HA195" s="468"/>
      <c r="HB195" s="468"/>
      <c r="HC195" s="468"/>
      <c r="HD195" s="468"/>
      <c r="HE195" s="468"/>
      <c r="HF195" s="468"/>
      <c r="HG195" s="468"/>
      <c r="HH195" s="468"/>
      <c r="HI195" s="468"/>
      <c r="HJ195" s="468"/>
      <c r="HK195" s="468"/>
      <c r="HL195" s="468"/>
      <c r="HM195" s="468"/>
      <c r="HN195" s="468"/>
      <c r="HO195" s="468"/>
      <c r="HP195" s="468"/>
      <c r="HQ195" s="468"/>
      <c r="HR195" s="468"/>
      <c r="HS195" s="468"/>
      <c r="HT195" s="468"/>
      <c r="HU195" s="468"/>
      <c r="HV195" s="468"/>
      <c r="HW195" s="468"/>
      <c r="HX195" s="468"/>
      <c r="HY195" s="468"/>
      <c r="HZ195" s="468"/>
      <c r="IA195" s="468"/>
      <c r="IB195" s="468"/>
      <c r="IC195" s="468"/>
      <c r="ID195" s="468"/>
      <c r="IE195" s="468"/>
      <c r="IF195" s="468"/>
      <c r="IG195" s="468"/>
      <c r="IH195" s="468"/>
      <c r="II195" s="468"/>
      <c r="IJ195" s="468"/>
      <c r="IK195" s="468"/>
      <c r="IL195" s="468"/>
      <c r="IM195" s="468"/>
      <c r="IN195" s="468"/>
      <c r="IO195" s="468"/>
      <c r="IP195" s="468"/>
      <c r="IQ195" s="468"/>
      <c r="IR195" s="468"/>
      <c r="IS195" s="468"/>
      <c r="IT195" s="468"/>
      <c r="IU195" s="468"/>
      <c r="IV195" s="468"/>
    </row>
    <row r="196" spans="1:256">
      <c r="A196" s="385"/>
      <c r="B196" s="385"/>
      <c r="C196" s="385"/>
      <c r="M196" s="385"/>
      <c r="N196" s="735"/>
      <c r="O196" s="735"/>
      <c r="P196" s="468"/>
      <c r="Q196" s="468"/>
      <c r="R196" s="468"/>
      <c r="S196" s="468"/>
      <c r="T196" s="468"/>
      <c r="U196" s="468"/>
      <c r="V196" s="468"/>
      <c r="W196" s="468"/>
      <c r="X196" s="468"/>
      <c r="Y196" s="468"/>
      <c r="Z196" s="468"/>
      <c r="AA196" s="468"/>
      <c r="AB196" s="468"/>
      <c r="AC196" s="468"/>
      <c r="AD196" s="468"/>
      <c r="AE196" s="468"/>
      <c r="AF196" s="468"/>
      <c r="AG196" s="468"/>
      <c r="AH196" s="468"/>
      <c r="AI196" s="468"/>
      <c r="AJ196" s="468"/>
      <c r="AK196" s="468"/>
      <c r="AL196" s="468"/>
      <c r="AM196" s="468"/>
      <c r="AN196" s="468"/>
      <c r="AO196" s="468"/>
      <c r="AP196" s="468"/>
      <c r="AQ196" s="468"/>
      <c r="AR196" s="468"/>
      <c r="AS196" s="468"/>
      <c r="AT196" s="468"/>
      <c r="AU196" s="468"/>
      <c r="AV196" s="468"/>
      <c r="AW196" s="468"/>
      <c r="AX196" s="468"/>
      <c r="AY196" s="468"/>
      <c r="AZ196" s="468"/>
      <c r="BA196" s="468"/>
      <c r="BB196" s="468"/>
      <c r="BC196" s="468"/>
      <c r="BD196" s="468"/>
      <c r="BE196" s="468"/>
      <c r="BF196" s="468"/>
      <c r="BG196" s="468"/>
      <c r="BH196" s="468"/>
      <c r="BI196" s="468"/>
      <c r="BJ196" s="468"/>
      <c r="BK196" s="468"/>
      <c r="BL196" s="468"/>
      <c r="BM196" s="468"/>
      <c r="BN196" s="468"/>
      <c r="BO196" s="468"/>
      <c r="BP196" s="468"/>
      <c r="BQ196" s="468"/>
      <c r="BR196" s="468"/>
      <c r="BS196" s="468"/>
      <c r="BT196" s="468"/>
      <c r="BU196" s="468"/>
      <c r="BV196" s="468"/>
      <c r="BW196" s="468"/>
      <c r="BX196" s="468"/>
      <c r="BY196" s="468"/>
      <c r="BZ196" s="468"/>
      <c r="CA196" s="468"/>
      <c r="CB196" s="468"/>
      <c r="CC196" s="468"/>
      <c r="CD196" s="468"/>
      <c r="CE196" s="468"/>
      <c r="CF196" s="468"/>
      <c r="CG196" s="468"/>
      <c r="CH196" s="468"/>
      <c r="CI196" s="468"/>
      <c r="CJ196" s="468"/>
      <c r="CK196" s="468"/>
      <c r="CL196" s="468"/>
      <c r="CM196" s="468"/>
      <c r="CN196" s="468"/>
      <c r="CO196" s="468"/>
      <c r="CP196" s="468"/>
      <c r="CQ196" s="468"/>
      <c r="CR196" s="468"/>
      <c r="CS196" s="468"/>
      <c r="CT196" s="468"/>
      <c r="CU196" s="468"/>
      <c r="CV196" s="468"/>
      <c r="CW196" s="468"/>
      <c r="CX196" s="468"/>
      <c r="CY196" s="468"/>
      <c r="CZ196" s="468"/>
      <c r="DA196" s="468"/>
      <c r="DB196" s="468"/>
      <c r="DC196" s="468"/>
      <c r="DD196" s="468"/>
      <c r="DE196" s="468"/>
      <c r="DF196" s="468"/>
      <c r="DG196" s="468"/>
      <c r="DH196" s="468"/>
      <c r="DI196" s="468"/>
      <c r="DJ196" s="468"/>
      <c r="DK196" s="468"/>
      <c r="DL196" s="468"/>
      <c r="DM196" s="468"/>
      <c r="DN196" s="468"/>
      <c r="DO196" s="468"/>
      <c r="DP196" s="468"/>
      <c r="DQ196" s="468"/>
      <c r="DR196" s="468"/>
      <c r="DS196" s="468"/>
      <c r="DT196" s="468"/>
      <c r="DU196" s="468"/>
      <c r="DV196" s="468"/>
      <c r="DW196" s="468"/>
      <c r="DX196" s="468"/>
      <c r="DY196" s="468"/>
      <c r="DZ196" s="468"/>
      <c r="EA196" s="468"/>
      <c r="EB196" s="468"/>
      <c r="EC196" s="468"/>
      <c r="ED196" s="468"/>
      <c r="EE196" s="468"/>
      <c r="EF196" s="468"/>
      <c r="EG196" s="468"/>
      <c r="EH196" s="468"/>
      <c r="EI196" s="468"/>
      <c r="EJ196" s="468"/>
      <c r="EK196" s="468"/>
      <c r="EL196" s="468"/>
      <c r="EM196" s="468"/>
      <c r="EN196" s="468"/>
      <c r="EO196" s="468"/>
      <c r="EP196" s="468"/>
      <c r="EQ196" s="468"/>
      <c r="ER196" s="468"/>
      <c r="ES196" s="468"/>
      <c r="ET196" s="468"/>
      <c r="EU196" s="468"/>
      <c r="EV196" s="468"/>
      <c r="EW196" s="468"/>
      <c r="EX196" s="468"/>
      <c r="EY196" s="468"/>
      <c r="EZ196" s="468"/>
      <c r="FA196" s="468"/>
      <c r="FB196" s="468"/>
      <c r="FC196" s="468"/>
      <c r="FD196" s="468"/>
      <c r="FE196" s="468"/>
      <c r="FF196" s="468"/>
      <c r="FG196" s="468"/>
      <c r="FH196" s="468"/>
      <c r="FI196" s="468"/>
      <c r="FJ196" s="468"/>
      <c r="FK196" s="468"/>
      <c r="FL196" s="468"/>
      <c r="FM196" s="468"/>
      <c r="FN196" s="468"/>
      <c r="FO196" s="468"/>
      <c r="FP196" s="468"/>
      <c r="FQ196" s="468"/>
      <c r="FR196" s="468"/>
      <c r="FS196" s="468"/>
      <c r="FT196" s="468"/>
      <c r="FU196" s="468"/>
      <c r="FV196" s="468"/>
      <c r="FW196" s="468"/>
      <c r="FX196" s="468"/>
      <c r="FY196" s="468"/>
      <c r="FZ196" s="468"/>
      <c r="GA196" s="468"/>
      <c r="GB196" s="468"/>
      <c r="GC196" s="468"/>
      <c r="GD196" s="468"/>
      <c r="GE196" s="468"/>
      <c r="GF196" s="468"/>
      <c r="GG196" s="468"/>
      <c r="GH196" s="468"/>
      <c r="GI196" s="468"/>
      <c r="GJ196" s="468"/>
      <c r="GK196" s="468"/>
      <c r="GL196" s="468"/>
      <c r="GM196" s="468"/>
      <c r="GN196" s="468"/>
      <c r="GO196" s="468"/>
      <c r="GP196" s="468"/>
      <c r="GQ196" s="468"/>
      <c r="GR196" s="468"/>
      <c r="GS196" s="468"/>
      <c r="GT196" s="468"/>
      <c r="GU196" s="468"/>
      <c r="GV196" s="468"/>
      <c r="GW196" s="468"/>
      <c r="GX196" s="468"/>
      <c r="GY196" s="468"/>
      <c r="GZ196" s="468"/>
      <c r="HA196" s="468"/>
      <c r="HB196" s="468"/>
      <c r="HC196" s="468"/>
      <c r="HD196" s="468"/>
      <c r="HE196" s="468"/>
      <c r="HF196" s="468"/>
      <c r="HG196" s="468"/>
      <c r="HH196" s="468"/>
      <c r="HI196" s="468"/>
      <c r="HJ196" s="468"/>
      <c r="HK196" s="468"/>
      <c r="HL196" s="468"/>
      <c r="HM196" s="468"/>
      <c r="HN196" s="468"/>
      <c r="HO196" s="468"/>
      <c r="HP196" s="468"/>
      <c r="HQ196" s="468"/>
      <c r="HR196" s="468"/>
      <c r="HS196" s="468"/>
      <c r="HT196" s="468"/>
      <c r="HU196" s="468"/>
      <c r="HV196" s="468"/>
      <c r="HW196" s="468"/>
      <c r="HX196" s="468"/>
      <c r="HY196" s="468"/>
      <c r="HZ196" s="468"/>
      <c r="IA196" s="468"/>
      <c r="IB196" s="468"/>
      <c r="IC196" s="468"/>
      <c r="ID196" s="468"/>
      <c r="IE196" s="468"/>
      <c r="IF196" s="468"/>
      <c r="IG196" s="468"/>
      <c r="IH196" s="468"/>
      <c r="II196" s="468"/>
      <c r="IJ196" s="468"/>
      <c r="IK196" s="468"/>
      <c r="IL196" s="468"/>
      <c r="IM196" s="468"/>
      <c r="IN196" s="468"/>
      <c r="IO196" s="468"/>
      <c r="IP196" s="468"/>
      <c r="IQ196" s="468"/>
      <c r="IR196" s="468"/>
      <c r="IS196" s="468"/>
      <c r="IT196" s="468"/>
      <c r="IU196" s="468"/>
      <c r="IV196" s="468"/>
    </row>
    <row r="197" spans="1:256">
      <c r="A197" s="385"/>
      <c r="B197" s="385"/>
      <c r="C197" s="385"/>
      <c r="M197" s="385"/>
      <c r="N197" s="735"/>
      <c r="O197" s="735"/>
      <c r="P197" s="468"/>
      <c r="Q197" s="468"/>
      <c r="R197" s="468"/>
      <c r="S197" s="468"/>
      <c r="T197" s="468"/>
      <c r="U197" s="468"/>
      <c r="V197" s="468"/>
      <c r="W197" s="468"/>
      <c r="X197" s="468"/>
      <c r="Y197" s="468"/>
      <c r="Z197" s="468"/>
      <c r="AA197" s="468"/>
      <c r="AB197" s="468"/>
      <c r="AC197" s="468"/>
      <c r="AD197" s="468"/>
      <c r="AE197" s="468"/>
      <c r="AF197" s="468"/>
      <c r="AG197" s="468"/>
      <c r="AH197" s="468"/>
      <c r="AI197" s="468"/>
      <c r="AJ197" s="468"/>
      <c r="AK197" s="468"/>
      <c r="AL197" s="468"/>
      <c r="AM197" s="468"/>
      <c r="AN197" s="468"/>
      <c r="AO197" s="468"/>
      <c r="AP197" s="468"/>
      <c r="AQ197" s="468"/>
      <c r="AR197" s="468"/>
      <c r="AS197" s="468"/>
      <c r="AT197" s="468"/>
      <c r="AU197" s="468"/>
      <c r="AV197" s="468"/>
      <c r="AW197" s="468"/>
      <c r="AX197" s="468"/>
      <c r="AY197" s="468"/>
      <c r="AZ197" s="468"/>
      <c r="BA197" s="468"/>
      <c r="BB197" s="468"/>
      <c r="BC197" s="468"/>
      <c r="BD197" s="468"/>
      <c r="BE197" s="468"/>
      <c r="BF197" s="468"/>
      <c r="BG197" s="468"/>
      <c r="BH197" s="468"/>
      <c r="BI197" s="468"/>
      <c r="BJ197" s="468"/>
      <c r="BK197" s="468"/>
      <c r="BL197" s="468"/>
      <c r="BM197" s="468"/>
      <c r="BN197" s="468"/>
      <c r="BO197" s="468"/>
      <c r="BP197" s="468"/>
      <c r="BQ197" s="468"/>
      <c r="BR197" s="468"/>
      <c r="BS197" s="468"/>
      <c r="BT197" s="468"/>
      <c r="BU197" s="468"/>
      <c r="BV197" s="468"/>
      <c r="BW197" s="468"/>
      <c r="BX197" s="468"/>
      <c r="BY197" s="468"/>
      <c r="BZ197" s="468"/>
      <c r="CA197" s="468"/>
      <c r="CB197" s="468"/>
      <c r="CC197" s="468"/>
      <c r="CD197" s="468"/>
      <c r="CE197" s="468"/>
      <c r="CF197" s="468"/>
      <c r="CG197" s="468"/>
      <c r="CH197" s="468"/>
      <c r="CI197" s="468"/>
      <c r="CJ197" s="468"/>
      <c r="CK197" s="468"/>
      <c r="CL197" s="468"/>
      <c r="CM197" s="468"/>
      <c r="CN197" s="468"/>
      <c r="CO197" s="468"/>
      <c r="CP197" s="468"/>
      <c r="CQ197" s="468"/>
      <c r="CR197" s="468"/>
      <c r="CS197" s="468"/>
      <c r="CT197" s="468"/>
      <c r="CU197" s="468"/>
      <c r="CV197" s="468"/>
      <c r="CW197" s="468"/>
      <c r="CX197" s="468"/>
      <c r="CY197" s="468"/>
      <c r="CZ197" s="468"/>
      <c r="DA197" s="468"/>
      <c r="DB197" s="468"/>
      <c r="DC197" s="468"/>
      <c r="DD197" s="468"/>
      <c r="DE197" s="468"/>
      <c r="DF197" s="468"/>
      <c r="DG197" s="468"/>
      <c r="DH197" s="468"/>
      <c r="DI197" s="468"/>
      <c r="DJ197" s="468"/>
      <c r="DK197" s="468"/>
      <c r="DL197" s="468"/>
      <c r="DM197" s="468"/>
      <c r="DN197" s="468"/>
      <c r="DO197" s="468"/>
      <c r="DP197" s="468"/>
      <c r="DQ197" s="468"/>
      <c r="DR197" s="468"/>
      <c r="DS197" s="468"/>
      <c r="DT197" s="468"/>
      <c r="DU197" s="468"/>
      <c r="DV197" s="468"/>
      <c r="DW197" s="468"/>
      <c r="DX197" s="468"/>
      <c r="DY197" s="468"/>
      <c r="DZ197" s="468"/>
      <c r="EA197" s="468"/>
      <c r="EB197" s="468"/>
      <c r="EC197" s="468"/>
      <c r="ED197" s="468"/>
      <c r="EE197" s="468"/>
      <c r="EF197" s="468"/>
      <c r="EG197" s="468"/>
      <c r="EH197" s="468"/>
      <c r="EI197" s="468"/>
      <c r="EJ197" s="468"/>
      <c r="EK197" s="468"/>
      <c r="EL197" s="468"/>
      <c r="EM197" s="468"/>
      <c r="EN197" s="468"/>
      <c r="EO197" s="468"/>
      <c r="EP197" s="468"/>
      <c r="EQ197" s="468"/>
      <c r="ER197" s="468"/>
      <c r="ES197" s="468"/>
      <c r="ET197" s="468"/>
      <c r="EU197" s="468"/>
      <c r="EV197" s="468"/>
      <c r="EW197" s="468"/>
      <c r="EX197" s="468"/>
      <c r="EY197" s="468"/>
      <c r="EZ197" s="468"/>
      <c r="FA197" s="468"/>
      <c r="FB197" s="468"/>
      <c r="FC197" s="468"/>
      <c r="FD197" s="468"/>
      <c r="FE197" s="468"/>
      <c r="FF197" s="468"/>
      <c r="FG197" s="468"/>
      <c r="FH197" s="468"/>
      <c r="FI197" s="468"/>
      <c r="FJ197" s="468"/>
      <c r="FK197" s="468"/>
      <c r="FL197" s="468"/>
      <c r="FM197" s="468"/>
      <c r="FN197" s="468"/>
      <c r="FO197" s="468"/>
      <c r="FP197" s="468"/>
      <c r="FQ197" s="468"/>
      <c r="FR197" s="468"/>
      <c r="FS197" s="468"/>
      <c r="FT197" s="468"/>
      <c r="FU197" s="468"/>
      <c r="FV197" s="468"/>
      <c r="FW197" s="468"/>
      <c r="FX197" s="468"/>
      <c r="FY197" s="468"/>
      <c r="FZ197" s="468"/>
      <c r="GA197" s="468"/>
      <c r="GB197" s="468"/>
      <c r="GC197" s="468"/>
      <c r="GD197" s="468"/>
      <c r="GE197" s="468"/>
      <c r="GF197" s="468"/>
      <c r="GG197" s="468"/>
      <c r="GH197" s="468"/>
      <c r="GI197" s="468"/>
      <c r="GJ197" s="468"/>
      <c r="GK197" s="468"/>
      <c r="GL197" s="468"/>
      <c r="GM197" s="468"/>
      <c r="GN197" s="468"/>
      <c r="GO197" s="468"/>
      <c r="GP197" s="468"/>
      <c r="GQ197" s="468"/>
      <c r="GR197" s="468"/>
      <c r="GS197" s="468"/>
      <c r="GT197" s="468"/>
      <c r="GU197" s="468"/>
      <c r="GV197" s="468"/>
      <c r="GW197" s="468"/>
      <c r="GX197" s="468"/>
      <c r="GY197" s="468"/>
      <c r="GZ197" s="468"/>
      <c r="HA197" s="468"/>
      <c r="HB197" s="468"/>
      <c r="HC197" s="468"/>
      <c r="HD197" s="468"/>
      <c r="HE197" s="468"/>
      <c r="HF197" s="468"/>
      <c r="HG197" s="468"/>
      <c r="HH197" s="468"/>
      <c r="HI197" s="468"/>
      <c r="HJ197" s="468"/>
      <c r="HK197" s="468"/>
      <c r="HL197" s="468"/>
      <c r="HM197" s="468"/>
      <c r="HN197" s="468"/>
      <c r="HO197" s="468"/>
      <c r="HP197" s="468"/>
      <c r="HQ197" s="468"/>
      <c r="HR197" s="468"/>
      <c r="HS197" s="468"/>
      <c r="HT197" s="468"/>
      <c r="HU197" s="468"/>
      <c r="HV197" s="468"/>
      <c r="HW197" s="468"/>
      <c r="HX197" s="468"/>
      <c r="HY197" s="468"/>
      <c r="HZ197" s="468"/>
      <c r="IA197" s="468"/>
      <c r="IB197" s="468"/>
      <c r="IC197" s="468"/>
      <c r="ID197" s="468"/>
      <c r="IE197" s="468"/>
      <c r="IF197" s="468"/>
      <c r="IG197" s="468"/>
      <c r="IH197" s="468"/>
      <c r="II197" s="468"/>
      <c r="IJ197" s="468"/>
      <c r="IK197" s="468"/>
      <c r="IL197" s="468"/>
      <c r="IM197" s="468"/>
      <c r="IN197" s="468"/>
      <c r="IO197" s="468"/>
      <c r="IP197" s="468"/>
      <c r="IQ197" s="468"/>
      <c r="IR197" s="468"/>
      <c r="IS197" s="468"/>
      <c r="IT197" s="468"/>
      <c r="IU197" s="468"/>
      <c r="IV197" s="468"/>
    </row>
    <row r="198" spans="1:256">
      <c r="A198" s="385"/>
      <c r="B198" s="385"/>
      <c r="C198" s="385"/>
      <c r="M198" s="385"/>
      <c r="N198" s="735"/>
      <c r="O198" s="735"/>
      <c r="P198" s="468"/>
      <c r="Q198" s="468"/>
      <c r="R198" s="468"/>
      <c r="S198" s="468"/>
      <c r="T198" s="468"/>
      <c r="U198" s="468"/>
      <c r="V198" s="468"/>
      <c r="W198" s="468"/>
      <c r="X198" s="468"/>
      <c r="Y198" s="468"/>
      <c r="Z198" s="468"/>
      <c r="AA198" s="468"/>
      <c r="AB198" s="468"/>
      <c r="AC198" s="468"/>
      <c r="AD198" s="468"/>
      <c r="AE198" s="468"/>
      <c r="AF198" s="468"/>
      <c r="AG198" s="468"/>
      <c r="AH198" s="468"/>
      <c r="AI198" s="468"/>
      <c r="AJ198" s="468"/>
      <c r="AK198" s="468"/>
      <c r="AL198" s="468"/>
      <c r="AM198" s="468"/>
      <c r="AN198" s="468"/>
      <c r="AO198" s="468"/>
      <c r="AP198" s="468"/>
      <c r="AQ198" s="468"/>
      <c r="AR198" s="468"/>
      <c r="AS198" s="468"/>
      <c r="AT198" s="468"/>
      <c r="AU198" s="468"/>
      <c r="AV198" s="468"/>
      <c r="AW198" s="468"/>
      <c r="AX198" s="468"/>
      <c r="AY198" s="468"/>
      <c r="AZ198" s="468"/>
      <c r="BA198" s="468"/>
      <c r="BB198" s="468"/>
      <c r="BC198" s="468"/>
      <c r="BD198" s="468"/>
      <c r="BE198" s="468"/>
      <c r="BF198" s="468"/>
      <c r="BG198" s="468"/>
      <c r="BH198" s="468"/>
      <c r="BI198" s="468"/>
      <c r="BJ198" s="468"/>
      <c r="BK198" s="468"/>
      <c r="BL198" s="468"/>
      <c r="BM198" s="468"/>
      <c r="BN198" s="468"/>
      <c r="BO198" s="468"/>
      <c r="BP198" s="468"/>
      <c r="BQ198" s="468"/>
      <c r="BR198" s="468"/>
      <c r="BS198" s="468"/>
      <c r="BT198" s="468"/>
      <c r="BU198" s="468"/>
      <c r="BV198" s="468"/>
      <c r="BW198" s="468"/>
      <c r="BX198" s="468"/>
      <c r="BY198" s="468"/>
      <c r="BZ198" s="468"/>
      <c r="CA198" s="468"/>
      <c r="CB198" s="468"/>
      <c r="CC198" s="468"/>
      <c r="CD198" s="468"/>
      <c r="CE198" s="468"/>
      <c r="CF198" s="468"/>
      <c r="CG198" s="468"/>
      <c r="CH198" s="468"/>
      <c r="CI198" s="468"/>
      <c r="CJ198" s="468"/>
      <c r="CK198" s="468"/>
      <c r="CL198" s="468"/>
      <c r="CM198" s="468"/>
      <c r="CN198" s="468"/>
      <c r="CO198" s="468"/>
      <c r="CP198" s="468"/>
      <c r="CQ198" s="468"/>
      <c r="CR198" s="468"/>
      <c r="CS198" s="468"/>
      <c r="CT198" s="468"/>
      <c r="CU198" s="468"/>
      <c r="CV198" s="468"/>
      <c r="CW198" s="468"/>
      <c r="CX198" s="468"/>
      <c r="CY198" s="468"/>
      <c r="CZ198" s="468"/>
      <c r="DA198" s="468"/>
      <c r="DB198" s="468"/>
      <c r="DC198" s="468"/>
      <c r="DD198" s="468"/>
      <c r="DE198" s="468"/>
      <c r="DF198" s="468"/>
      <c r="DG198" s="468"/>
      <c r="DH198" s="468"/>
      <c r="DI198" s="468"/>
      <c r="DJ198" s="468"/>
      <c r="DK198" s="468"/>
      <c r="DL198" s="468"/>
      <c r="DM198" s="468"/>
      <c r="DN198" s="468"/>
      <c r="DO198" s="468"/>
      <c r="DP198" s="468"/>
      <c r="DQ198" s="468"/>
      <c r="DR198" s="468"/>
      <c r="DS198" s="468"/>
      <c r="DT198" s="468"/>
      <c r="DU198" s="468"/>
      <c r="DV198" s="468"/>
      <c r="DW198" s="468"/>
      <c r="DX198" s="468"/>
      <c r="DY198" s="468"/>
      <c r="DZ198" s="468"/>
      <c r="EA198" s="468"/>
      <c r="EB198" s="468"/>
      <c r="EC198" s="468"/>
      <c r="ED198" s="468"/>
      <c r="EE198" s="468"/>
      <c r="EF198" s="468"/>
      <c r="EG198" s="468"/>
      <c r="EH198" s="468"/>
      <c r="EI198" s="468"/>
      <c r="EJ198" s="468"/>
      <c r="EK198" s="468"/>
      <c r="EL198" s="468"/>
      <c r="EM198" s="468"/>
      <c r="EN198" s="468"/>
      <c r="EO198" s="468"/>
      <c r="EP198" s="468"/>
      <c r="EQ198" s="468"/>
      <c r="ER198" s="468"/>
      <c r="ES198" s="468"/>
      <c r="ET198" s="468"/>
      <c r="EU198" s="468"/>
      <c r="EV198" s="468"/>
      <c r="EW198" s="468"/>
      <c r="EX198" s="468"/>
      <c r="EY198" s="468"/>
      <c r="EZ198" s="468"/>
      <c r="FA198" s="468"/>
      <c r="FB198" s="468"/>
      <c r="FC198" s="468"/>
      <c r="FD198" s="468"/>
      <c r="FE198" s="468"/>
      <c r="FF198" s="468"/>
      <c r="FG198" s="468"/>
      <c r="FH198" s="468"/>
      <c r="FI198" s="468"/>
      <c r="FJ198" s="468"/>
      <c r="FK198" s="468"/>
      <c r="FL198" s="468"/>
      <c r="FM198" s="468"/>
      <c r="FN198" s="468"/>
      <c r="FO198" s="468"/>
      <c r="FP198" s="468"/>
      <c r="FQ198" s="468"/>
      <c r="FR198" s="468"/>
      <c r="FS198" s="468"/>
      <c r="FT198" s="468"/>
      <c r="FU198" s="468"/>
      <c r="FV198" s="468"/>
      <c r="FW198" s="468"/>
      <c r="FX198" s="468"/>
      <c r="FY198" s="468"/>
      <c r="FZ198" s="468"/>
      <c r="GA198" s="468"/>
      <c r="GB198" s="468"/>
      <c r="GC198" s="468"/>
      <c r="GD198" s="468"/>
      <c r="GE198" s="468"/>
      <c r="GF198" s="468"/>
      <c r="GG198" s="468"/>
      <c r="GH198" s="468"/>
      <c r="GI198" s="468"/>
      <c r="GJ198" s="468"/>
      <c r="GK198" s="468"/>
      <c r="GL198" s="468"/>
      <c r="GM198" s="468"/>
      <c r="GN198" s="468"/>
      <c r="GO198" s="468"/>
      <c r="GP198" s="468"/>
      <c r="GQ198" s="468"/>
      <c r="GR198" s="468"/>
      <c r="GS198" s="468"/>
      <c r="GT198" s="468"/>
      <c r="GU198" s="468"/>
      <c r="GV198" s="468"/>
      <c r="GW198" s="468"/>
      <c r="GX198" s="468"/>
      <c r="GY198" s="468"/>
      <c r="GZ198" s="468"/>
      <c r="HA198" s="468"/>
      <c r="HB198" s="468"/>
      <c r="HC198" s="468"/>
      <c r="HD198" s="468"/>
      <c r="HE198" s="468"/>
      <c r="HF198" s="468"/>
      <c r="HG198" s="468"/>
      <c r="HH198" s="468"/>
      <c r="HI198" s="468"/>
      <c r="HJ198" s="468"/>
      <c r="HK198" s="468"/>
      <c r="HL198" s="468"/>
      <c r="HM198" s="468"/>
      <c r="HN198" s="468"/>
      <c r="HO198" s="468"/>
      <c r="HP198" s="468"/>
      <c r="HQ198" s="468"/>
      <c r="HR198" s="468"/>
      <c r="HS198" s="468"/>
      <c r="HT198" s="468"/>
      <c r="HU198" s="468"/>
      <c r="HV198" s="468"/>
      <c r="HW198" s="468"/>
      <c r="HX198" s="468"/>
      <c r="HY198" s="468"/>
      <c r="HZ198" s="468"/>
      <c r="IA198" s="468"/>
      <c r="IB198" s="468"/>
      <c r="IC198" s="468"/>
      <c r="ID198" s="468"/>
      <c r="IE198" s="468"/>
      <c r="IF198" s="468"/>
      <c r="IG198" s="468"/>
      <c r="IH198" s="468"/>
      <c r="II198" s="468"/>
      <c r="IJ198" s="468"/>
      <c r="IK198" s="468"/>
      <c r="IL198" s="468"/>
      <c r="IM198" s="468"/>
      <c r="IN198" s="468"/>
      <c r="IO198" s="468"/>
      <c r="IP198" s="468"/>
      <c r="IQ198" s="468"/>
      <c r="IR198" s="468"/>
      <c r="IS198" s="468"/>
      <c r="IT198" s="468"/>
      <c r="IU198" s="468"/>
      <c r="IV198" s="468"/>
    </row>
    <row r="199" spans="1:256">
      <c r="A199" s="385"/>
      <c r="B199" s="385"/>
      <c r="C199" s="385"/>
      <c r="M199" s="385"/>
      <c r="N199" s="735"/>
      <c r="O199" s="735"/>
      <c r="P199" s="468"/>
      <c r="Q199" s="468"/>
      <c r="R199" s="468"/>
      <c r="S199" s="468"/>
      <c r="T199" s="468"/>
      <c r="U199" s="468"/>
      <c r="V199" s="468"/>
      <c r="W199" s="468"/>
      <c r="X199" s="468"/>
      <c r="Y199" s="468"/>
      <c r="Z199" s="468"/>
      <c r="AA199" s="468"/>
      <c r="AB199" s="468"/>
      <c r="AC199" s="468"/>
      <c r="AD199" s="468"/>
      <c r="AE199" s="468"/>
      <c r="AF199" s="468"/>
      <c r="AG199" s="468"/>
      <c r="AH199" s="468"/>
      <c r="AI199" s="468"/>
      <c r="AJ199" s="468"/>
      <c r="AK199" s="468"/>
      <c r="AL199" s="468"/>
      <c r="AM199" s="468"/>
      <c r="AN199" s="468"/>
      <c r="AO199" s="468"/>
      <c r="AP199" s="468"/>
      <c r="AQ199" s="468"/>
      <c r="AR199" s="468"/>
      <c r="AS199" s="468"/>
      <c r="AT199" s="468"/>
      <c r="AU199" s="468"/>
      <c r="AV199" s="468"/>
      <c r="AW199" s="468"/>
      <c r="AX199" s="468"/>
      <c r="AY199" s="468"/>
      <c r="AZ199" s="468"/>
      <c r="BA199" s="468"/>
      <c r="BB199" s="468"/>
      <c r="BC199" s="468"/>
      <c r="BD199" s="468"/>
      <c r="BE199" s="468"/>
      <c r="BF199" s="468"/>
      <c r="BG199" s="468"/>
      <c r="BH199" s="468"/>
      <c r="BI199" s="468"/>
      <c r="BJ199" s="468"/>
      <c r="BK199" s="468"/>
      <c r="BL199" s="468"/>
      <c r="BM199" s="468"/>
      <c r="BN199" s="468"/>
      <c r="BO199" s="468"/>
      <c r="BP199" s="468"/>
      <c r="BQ199" s="468"/>
      <c r="BR199" s="468"/>
      <c r="BS199" s="468"/>
      <c r="BT199" s="468"/>
      <c r="BU199" s="468"/>
      <c r="BV199" s="468"/>
      <c r="BW199" s="468"/>
      <c r="BX199" s="468"/>
      <c r="BY199" s="468"/>
      <c r="BZ199" s="468"/>
      <c r="CA199" s="468"/>
      <c r="CB199" s="468"/>
      <c r="CC199" s="468"/>
      <c r="CD199" s="468"/>
      <c r="CE199" s="468"/>
      <c r="CF199" s="468"/>
      <c r="CG199" s="468"/>
      <c r="CH199" s="468"/>
      <c r="CI199" s="468"/>
      <c r="CJ199" s="468"/>
      <c r="CK199" s="468"/>
      <c r="CL199" s="468"/>
      <c r="CM199" s="468"/>
      <c r="CN199" s="468"/>
      <c r="CO199" s="468"/>
      <c r="CP199" s="468"/>
      <c r="CQ199" s="468"/>
      <c r="CR199" s="468"/>
      <c r="CS199" s="468"/>
      <c r="CT199" s="468"/>
      <c r="CU199" s="468"/>
      <c r="CV199" s="468"/>
      <c r="CW199" s="468"/>
      <c r="CX199" s="468"/>
      <c r="CY199" s="468"/>
      <c r="CZ199" s="468"/>
      <c r="DA199" s="468"/>
      <c r="DB199" s="468"/>
      <c r="DC199" s="468"/>
      <c r="DD199" s="468"/>
      <c r="DE199" s="468"/>
      <c r="DF199" s="468"/>
      <c r="DG199" s="468"/>
      <c r="DH199" s="468"/>
      <c r="DI199" s="468"/>
      <c r="DJ199" s="468"/>
      <c r="DK199" s="468"/>
      <c r="DL199" s="468"/>
      <c r="DM199" s="468"/>
      <c r="DN199" s="468"/>
      <c r="DO199" s="468"/>
      <c r="DP199" s="468"/>
      <c r="DQ199" s="468"/>
      <c r="DR199" s="468"/>
      <c r="DS199" s="468"/>
      <c r="DT199" s="468"/>
      <c r="DU199" s="468"/>
      <c r="DV199" s="468"/>
      <c r="DW199" s="468"/>
      <c r="DX199" s="468"/>
      <c r="DY199" s="468"/>
      <c r="DZ199" s="468"/>
      <c r="EA199" s="468"/>
      <c r="EB199" s="468"/>
      <c r="EC199" s="468"/>
      <c r="ED199" s="468"/>
      <c r="EE199" s="468"/>
      <c r="EF199" s="468"/>
      <c r="EG199" s="468"/>
      <c r="EH199" s="468"/>
      <c r="EI199" s="468"/>
      <c r="EJ199" s="468"/>
      <c r="EK199" s="468"/>
      <c r="EL199" s="468"/>
      <c r="EM199" s="468"/>
      <c r="EN199" s="468"/>
      <c r="EO199" s="468"/>
      <c r="EP199" s="468"/>
      <c r="EQ199" s="468"/>
      <c r="ER199" s="468"/>
      <c r="ES199" s="468"/>
      <c r="ET199" s="468"/>
      <c r="EU199" s="468"/>
      <c r="EV199" s="468"/>
      <c r="EW199" s="468"/>
      <c r="EX199" s="468"/>
      <c r="EY199" s="468"/>
      <c r="EZ199" s="468"/>
      <c r="FA199" s="468"/>
      <c r="FB199" s="468"/>
      <c r="FC199" s="468"/>
      <c r="FD199" s="468"/>
      <c r="FE199" s="468"/>
      <c r="FF199" s="468"/>
      <c r="FG199" s="468"/>
      <c r="FH199" s="468"/>
      <c r="FI199" s="468"/>
      <c r="FJ199" s="468"/>
      <c r="FK199" s="468"/>
      <c r="FL199" s="468"/>
      <c r="FM199" s="468"/>
      <c r="FN199" s="468"/>
      <c r="FO199" s="468"/>
      <c r="FP199" s="468"/>
      <c r="FQ199" s="468"/>
      <c r="FR199" s="468"/>
      <c r="FS199" s="468"/>
      <c r="FT199" s="468"/>
      <c r="FU199" s="468"/>
      <c r="FV199" s="468"/>
      <c r="FW199" s="468"/>
      <c r="FX199" s="468"/>
      <c r="FY199" s="468"/>
      <c r="FZ199" s="468"/>
      <c r="GA199" s="468"/>
      <c r="GB199" s="468"/>
      <c r="GC199" s="468"/>
      <c r="GD199" s="468"/>
      <c r="GE199" s="468"/>
      <c r="GF199" s="468"/>
      <c r="GG199" s="468"/>
      <c r="GH199" s="468"/>
      <c r="GI199" s="468"/>
      <c r="GJ199" s="468"/>
      <c r="GK199" s="468"/>
      <c r="GL199" s="468"/>
      <c r="GM199" s="468"/>
      <c r="GN199" s="468"/>
      <c r="GO199" s="468"/>
      <c r="GP199" s="468"/>
      <c r="GQ199" s="468"/>
      <c r="GR199" s="468"/>
      <c r="GS199" s="468"/>
      <c r="GT199" s="468"/>
      <c r="GU199" s="468"/>
      <c r="GV199" s="468"/>
      <c r="GW199" s="468"/>
      <c r="GX199" s="468"/>
      <c r="GY199" s="468"/>
      <c r="GZ199" s="468"/>
      <c r="HA199" s="468"/>
      <c r="HB199" s="468"/>
      <c r="HC199" s="468"/>
      <c r="HD199" s="468"/>
      <c r="HE199" s="468"/>
      <c r="HF199" s="468"/>
      <c r="HG199" s="468"/>
      <c r="HH199" s="468"/>
      <c r="HI199" s="468"/>
      <c r="HJ199" s="468"/>
      <c r="HK199" s="468"/>
      <c r="HL199" s="468"/>
      <c r="HM199" s="468"/>
      <c r="HN199" s="468"/>
      <c r="HO199" s="468"/>
      <c r="HP199" s="468"/>
      <c r="HQ199" s="468"/>
      <c r="HR199" s="468"/>
      <c r="HS199" s="468"/>
      <c r="HT199" s="468"/>
      <c r="HU199" s="468"/>
      <c r="HV199" s="468"/>
      <c r="HW199" s="468"/>
      <c r="HX199" s="468"/>
      <c r="HY199" s="468"/>
      <c r="HZ199" s="468"/>
      <c r="IA199" s="468"/>
      <c r="IB199" s="468"/>
      <c r="IC199" s="468"/>
      <c r="ID199" s="468"/>
      <c r="IE199" s="468"/>
      <c r="IF199" s="468"/>
      <c r="IG199" s="468"/>
      <c r="IH199" s="468"/>
      <c r="II199" s="468"/>
      <c r="IJ199" s="468"/>
      <c r="IK199" s="468"/>
      <c r="IL199" s="468"/>
      <c r="IM199" s="468"/>
      <c r="IN199" s="468"/>
      <c r="IO199" s="468"/>
      <c r="IP199" s="468"/>
      <c r="IQ199" s="468"/>
      <c r="IR199" s="468"/>
      <c r="IS199" s="468"/>
      <c r="IT199" s="468"/>
      <c r="IU199" s="468"/>
      <c r="IV199" s="468"/>
    </row>
    <row r="200" spans="1:256">
      <c r="A200" s="385"/>
      <c r="B200" s="385"/>
      <c r="C200" s="385"/>
      <c r="M200" s="385"/>
      <c r="N200" s="735"/>
      <c r="O200" s="735"/>
      <c r="P200" s="468"/>
      <c r="Q200" s="468"/>
      <c r="R200" s="468"/>
      <c r="S200" s="468"/>
      <c r="T200" s="468"/>
      <c r="U200" s="468"/>
      <c r="V200" s="468"/>
      <c r="W200" s="468"/>
      <c r="X200" s="468"/>
      <c r="Y200" s="468"/>
      <c r="Z200" s="468"/>
      <c r="AA200" s="468"/>
      <c r="AB200" s="468"/>
      <c r="AC200" s="468"/>
      <c r="AD200" s="468"/>
      <c r="AE200" s="468"/>
      <c r="AF200" s="468"/>
      <c r="AG200" s="468"/>
      <c r="AH200" s="468"/>
      <c r="AI200" s="468"/>
      <c r="AJ200" s="468"/>
      <c r="AK200" s="468"/>
      <c r="AL200" s="468"/>
      <c r="AM200" s="468"/>
      <c r="AN200" s="468"/>
      <c r="AO200" s="468"/>
      <c r="AP200" s="468"/>
      <c r="AQ200" s="468"/>
      <c r="AR200" s="468"/>
      <c r="AS200" s="468"/>
      <c r="AT200" s="468"/>
      <c r="AU200" s="468"/>
      <c r="AV200" s="468"/>
      <c r="AW200" s="468"/>
      <c r="AX200" s="468"/>
      <c r="AY200" s="468"/>
      <c r="AZ200" s="468"/>
      <c r="BA200" s="468"/>
      <c r="BB200" s="468"/>
      <c r="BC200" s="468"/>
      <c r="BD200" s="468"/>
      <c r="BE200" s="468"/>
      <c r="BF200" s="468"/>
      <c r="BG200" s="468"/>
      <c r="BH200" s="468"/>
      <c r="BI200" s="468"/>
      <c r="BJ200" s="468"/>
      <c r="BK200" s="468"/>
      <c r="BL200" s="468"/>
      <c r="BM200" s="468"/>
      <c r="BN200" s="468"/>
      <c r="BO200" s="468"/>
      <c r="BP200" s="468"/>
      <c r="BQ200" s="468"/>
      <c r="BR200" s="468"/>
      <c r="BS200" s="468"/>
      <c r="BT200" s="468"/>
      <c r="BU200" s="468"/>
      <c r="BV200" s="468"/>
      <c r="BW200" s="468"/>
      <c r="BX200" s="468"/>
      <c r="BY200" s="468"/>
      <c r="BZ200" s="468"/>
      <c r="CA200" s="468"/>
      <c r="CB200" s="468"/>
      <c r="CC200" s="468"/>
      <c r="CD200" s="468"/>
      <c r="CE200" s="468"/>
      <c r="CF200" s="468"/>
      <c r="CG200" s="468"/>
      <c r="CH200" s="468"/>
      <c r="CI200" s="468"/>
      <c r="CJ200" s="468"/>
      <c r="CK200" s="468"/>
      <c r="CL200" s="468"/>
      <c r="CM200" s="468"/>
      <c r="CN200" s="468"/>
      <c r="CO200" s="468"/>
      <c r="CP200" s="468"/>
      <c r="CQ200" s="468"/>
      <c r="CR200" s="468"/>
      <c r="CS200" s="468"/>
      <c r="CT200" s="468"/>
      <c r="CU200" s="468"/>
      <c r="CV200" s="468"/>
      <c r="CW200" s="468"/>
      <c r="CX200" s="468"/>
      <c r="CY200" s="468"/>
      <c r="CZ200" s="468"/>
      <c r="DA200" s="468"/>
      <c r="DB200" s="468"/>
      <c r="DC200" s="468"/>
      <c r="DD200" s="468"/>
      <c r="DE200" s="468"/>
      <c r="DF200" s="468"/>
      <c r="DG200" s="468"/>
      <c r="DH200" s="468"/>
      <c r="DI200" s="468"/>
      <c r="DJ200" s="468"/>
      <c r="DK200" s="468"/>
      <c r="DL200" s="468"/>
      <c r="DM200" s="468"/>
      <c r="DN200" s="468"/>
      <c r="DO200" s="468"/>
      <c r="DP200" s="468"/>
      <c r="DQ200" s="468"/>
      <c r="DR200" s="468"/>
      <c r="DS200" s="468"/>
      <c r="DT200" s="468"/>
      <c r="DU200" s="468"/>
      <c r="DV200" s="468"/>
      <c r="DW200" s="468"/>
      <c r="DX200" s="468"/>
      <c r="DY200" s="468"/>
      <c r="DZ200" s="468"/>
      <c r="EA200" s="468"/>
      <c r="EB200" s="468"/>
      <c r="EC200" s="468"/>
      <c r="ED200" s="468"/>
      <c r="EE200" s="468"/>
      <c r="EF200" s="468"/>
      <c r="EG200" s="468"/>
      <c r="EH200" s="468"/>
      <c r="EI200" s="468"/>
      <c r="EJ200" s="468"/>
      <c r="EK200" s="468"/>
      <c r="EL200" s="468"/>
      <c r="EM200" s="468"/>
      <c r="EN200" s="468"/>
      <c r="EO200" s="468"/>
      <c r="EP200" s="468"/>
      <c r="EQ200" s="468"/>
      <c r="ER200" s="468"/>
      <c r="ES200" s="468"/>
      <c r="ET200" s="468"/>
      <c r="EU200" s="468"/>
      <c r="EV200" s="468"/>
      <c r="EW200" s="468"/>
      <c r="EX200" s="468"/>
      <c r="EY200" s="468"/>
      <c r="EZ200" s="468"/>
      <c r="FA200" s="468"/>
      <c r="FB200" s="468"/>
      <c r="FC200" s="468"/>
      <c r="FD200" s="468"/>
      <c r="FE200" s="468"/>
      <c r="FF200" s="468"/>
      <c r="FG200" s="468"/>
      <c r="FH200" s="468"/>
      <c r="FI200" s="468"/>
      <c r="FJ200" s="468"/>
      <c r="FK200" s="468"/>
      <c r="FL200" s="468"/>
      <c r="FM200" s="468"/>
      <c r="FN200" s="468"/>
      <c r="FO200" s="468"/>
      <c r="FP200" s="468"/>
      <c r="FQ200" s="468"/>
      <c r="FR200" s="468"/>
      <c r="FS200" s="468"/>
      <c r="FT200" s="468"/>
      <c r="FU200" s="468"/>
      <c r="FV200" s="468"/>
      <c r="FW200" s="468"/>
      <c r="FX200" s="468"/>
      <c r="FY200" s="468"/>
      <c r="FZ200" s="468"/>
      <c r="GA200" s="468"/>
      <c r="GB200" s="468"/>
      <c r="GC200" s="468"/>
      <c r="GD200" s="468"/>
      <c r="GE200" s="468"/>
      <c r="GF200" s="468"/>
      <c r="GG200" s="468"/>
      <c r="GH200" s="468"/>
      <c r="GI200" s="468"/>
      <c r="GJ200" s="468"/>
      <c r="GK200" s="468"/>
      <c r="GL200" s="468"/>
      <c r="GM200" s="468"/>
      <c r="GN200" s="468"/>
      <c r="GO200" s="468"/>
      <c r="GP200" s="468"/>
      <c r="GQ200" s="468"/>
      <c r="GR200" s="468"/>
      <c r="GS200" s="468"/>
      <c r="GT200" s="468"/>
      <c r="GU200" s="468"/>
      <c r="GV200" s="468"/>
      <c r="GW200" s="468"/>
      <c r="GX200" s="468"/>
      <c r="GY200" s="468"/>
      <c r="GZ200" s="468"/>
      <c r="HA200" s="468"/>
      <c r="HB200" s="468"/>
      <c r="HC200" s="468"/>
      <c r="HD200" s="468"/>
      <c r="HE200" s="468"/>
      <c r="HF200" s="468"/>
      <c r="HG200" s="468"/>
      <c r="HH200" s="468"/>
      <c r="HI200" s="468"/>
      <c r="HJ200" s="468"/>
      <c r="HK200" s="468"/>
      <c r="HL200" s="468"/>
      <c r="HM200" s="468"/>
      <c r="HN200" s="468"/>
      <c r="HO200" s="468"/>
      <c r="HP200" s="468"/>
      <c r="HQ200" s="468"/>
      <c r="HR200" s="468"/>
      <c r="HS200" s="468"/>
      <c r="HT200" s="468"/>
      <c r="HU200" s="468"/>
      <c r="HV200" s="468"/>
      <c r="HW200" s="468"/>
      <c r="HX200" s="468"/>
      <c r="HY200" s="468"/>
      <c r="HZ200" s="468"/>
      <c r="IA200" s="468"/>
      <c r="IB200" s="468"/>
      <c r="IC200" s="468"/>
      <c r="ID200" s="468"/>
      <c r="IE200" s="468"/>
      <c r="IF200" s="468"/>
      <c r="IG200" s="468"/>
      <c r="IH200" s="468"/>
      <c r="II200" s="468"/>
      <c r="IJ200" s="468"/>
      <c r="IK200" s="468"/>
      <c r="IL200" s="468"/>
      <c r="IM200" s="468"/>
      <c r="IN200" s="468"/>
      <c r="IO200" s="468"/>
      <c r="IP200" s="468"/>
      <c r="IQ200" s="468"/>
      <c r="IR200" s="468"/>
      <c r="IS200" s="468"/>
      <c r="IT200" s="468"/>
      <c r="IU200" s="468"/>
      <c r="IV200" s="468"/>
    </row>
    <row r="201" spans="1:256">
      <c r="A201" s="385"/>
      <c r="B201" s="385"/>
      <c r="C201" s="385"/>
      <c r="M201" s="385"/>
      <c r="N201" s="735"/>
      <c r="O201" s="735"/>
      <c r="P201" s="468"/>
      <c r="Q201" s="468"/>
      <c r="R201" s="468"/>
      <c r="S201" s="468"/>
      <c r="T201" s="468"/>
      <c r="U201" s="468"/>
      <c r="V201" s="468"/>
      <c r="W201" s="468"/>
      <c r="X201" s="468"/>
      <c r="Y201" s="468"/>
      <c r="Z201" s="468"/>
      <c r="AA201" s="468"/>
      <c r="AB201" s="468"/>
      <c r="AC201" s="468"/>
      <c r="AD201" s="468"/>
      <c r="AE201" s="468"/>
      <c r="AF201" s="468"/>
      <c r="AG201" s="468"/>
      <c r="AH201" s="468"/>
      <c r="AI201" s="468"/>
      <c r="AJ201" s="468"/>
      <c r="AK201" s="468"/>
      <c r="AL201" s="468"/>
      <c r="AM201" s="468"/>
      <c r="AN201" s="468"/>
      <c r="AO201" s="468"/>
      <c r="AP201" s="468"/>
      <c r="AQ201" s="468"/>
      <c r="AR201" s="468"/>
      <c r="AS201" s="468"/>
      <c r="AT201" s="468"/>
      <c r="AU201" s="468"/>
      <c r="AV201" s="468"/>
      <c r="AW201" s="468"/>
      <c r="AX201" s="468"/>
      <c r="AY201" s="468"/>
      <c r="AZ201" s="468"/>
      <c r="BA201" s="468"/>
      <c r="BB201" s="468"/>
      <c r="BC201" s="468"/>
      <c r="BD201" s="468"/>
      <c r="BE201" s="468"/>
      <c r="BF201" s="468"/>
      <c r="BG201" s="468"/>
      <c r="BH201" s="468"/>
      <c r="BI201" s="468"/>
      <c r="BJ201" s="468"/>
      <c r="BK201" s="468"/>
      <c r="BL201" s="468"/>
      <c r="BM201" s="468"/>
      <c r="BN201" s="468"/>
      <c r="BO201" s="468"/>
      <c r="BP201" s="468"/>
      <c r="BQ201" s="468"/>
      <c r="BR201" s="468"/>
      <c r="BS201" s="468"/>
      <c r="BT201" s="468"/>
      <c r="BU201" s="468"/>
      <c r="BV201" s="468"/>
      <c r="BW201" s="468"/>
      <c r="BX201" s="468"/>
      <c r="BY201" s="468"/>
      <c r="BZ201" s="468"/>
      <c r="CA201" s="468"/>
      <c r="CB201" s="468"/>
      <c r="CC201" s="468"/>
      <c r="CD201" s="468"/>
      <c r="CE201" s="468"/>
      <c r="CF201" s="468"/>
      <c r="CG201" s="468"/>
      <c r="CH201" s="468"/>
      <c r="CI201" s="468"/>
      <c r="CJ201" s="468"/>
      <c r="CK201" s="468"/>
      <c r="CL201" s="468"/>
      <c r="CM201" s="468"/>
      <c r="CN201" s="468"/>
      <c r="CO201" s="468"/>
      <c r="CP201" s="468"/>
      <c r="CQ201" s="468"/>
      <c r="CR201" s="468"/>
      <c r="CS201" s="468"/>
      <c r="CT201" s="468"/>
      <c r="CU201" s="468"/>
      <c r="CV201" s="468"/>
      <c r="CW201" s="468"/>
      <c r="CX201" s="468"/>
      <c r="CY201" s="468"/>
      <c r="CZ201" s="468"/>
      <c r="DA201" s="468"/>
      <c r="DB201" s="468"/>
      <c r="DC201" s="468"/>
      <c r="DD201" s="468"/>
      <c r="DE201" s="468"/>
      <c r="DF201" s="468"/>
      <c r="DG201" s="468"/>
      <c r="DH201" s="468"/>
      <c r="DI201" s="468"/>
      <c r="DJ201" s="468"/>
      <c r="DK201" s="468"/>
      <c r="DL201" s="468"/>
      <c r="DM201" s="468"/>
      <c r="DN201" s="468"/>
      <c r="DO201" s="468"/>
      <c r="DP201" s="468"/>
      <c r="DQ201" s="468"/>
      <c r="DR201" s="468"/>
      <c r="DS201" s="468"/>
      <c r="DT201" s="468"/>
      <c r="DU201" s="468"/>
      <c r="DV201" s="468"/>
      <c r="DW201" s="468"/>
      <c r="DX201" s="468"/>
      <c r="DY201" s="468"/>
      <c r="DZ201" s="468"/>
      <c r="EA201" s="468"/>
      <c r="EB201" s="468"/>
      <c r="EC201" s="468"/>
      <c r="ED201" s="468"/>
      <c r="EE201" s="468"/>
      <c r="EF201" s="468"/>
      <c r="EG201" s="468"/>
      <c r="EH201" s="468"/>
      <c r="EI201" s="468"/>
      <c r="EJ201" s="468"/>
      <c r="EK201" s="468"/>
      <c r="EL201" s="468"/>
      <c r="EM201" s="468"/>
      <c r="EN201" s="468"/>
      <c r="EO201" s="468"/>
      <c r="EP201" s="468"/>
      <c r="EQ201" s="468"/>
      <c r="ER201" s="468"/>
      <c r="ES201" s="468"/>
      <c r="ET201" s="468"/>
      <c r="EU201" s="468"/>
      <c r="EV201" s="468"/>
      <c r="EW201" s="468"/>
      <c r="EX201" s="468"/>
      <c r="EY201" s="468"/>
      <c r="EZ201" s="468"/>
      <c r="FA201" s="468"/>
      <c r="FB201" s="468"/>
      <c r="FC201" s="468"/>
      <c r="FD201" s="468"/>
      <c r="FE201" s="468"/>
      <c r="FF201" s="468"/>
      <c r="FG201" s="468"/>
      <c r="FH201" s="468"/>
      <c r="FI201" s="468"/>
      <c r="FJ201" s="468"/>
      <c r="FK201" s="468"/>
      <c r="FL201" s="468"/>
      <c r="FM201" s="468"/>
      <c r="FN201" s="468"/>
      <c r="FO201" s="468"/>
      <c r="FP201" s="468"/>
      <c r="FQ201" s="468"/>
      <c r="FR201" s="468"/>
      <c r="FS201" s="468"/>
      <c r="FT201" s="468"/>
      <c r="FU201" s="468"/>
      <c r="FV201" s="468"/>
      <c r="FW201" s="468"/>
      <c r="FX201" s="468"/>
      <c r="FY201" s="468"/>
      <c r="FZ201" s="468"/>
      <c r="GA201" s="468"/>
      <c r="GB201" s="468"/>
      <c r="GC201" s="468"/>
      <c r="GD201" s="468"/>
      <c r="GE201" s="468"/>
      <c r="GF201" s="468"/>
      <c r="GG201" s="468"/>
      <c r="GH201" s="468"/>
      <c r="GI201" s="468"/>
      <c r="GJ201" s="468"/>
      <c r="GK201" s="468"/>
      <c r="GL201" s="468"/>
      <c r="GM201" s="468"/>
      <c r="GN201" s="468"/>
      <c r="GO201" s="468"/>
      <c r="GP201" s="468"/>
      <c r="GQ201" s="468"/>
      <c r="GR201" s="468"/>
      <c r="GS201" s="468"/>
      <c r="GT201" s="468"/>
      <c r="GU201" s="468"/>
      <c r="GV201" s="468"/>
      <c r="GW201" s="468"/>
      <c r="GX201" s="468"/>
      <c r="GY201" s="468"/>
      <c r="GZ201" s="468"/>
      <c r="HA201" s="468"/>
      <c r="HB201" s="468"/>
      <c r="HC201" s="468"/>
      <c r="HD201" s="468"/>
      <c r="HE201" s="468"/>
      <c r="HF201" s="468"/>
      <c r="HG201" s="468"/>
      <c r="HH201" s="468"/>
      <c r="HI201" s="468"/>
      <c r="HJ201" s="468"/>
      <c r="HK201" s="468"/>
      <c r="HL201" s="468"/>
      <c r="HM201" s="468"/>
      <c r="HN201" s="468"/>
      <c r="HO201" s="468"/>
      <c r="HP201" s="468"/>
      <c r="HQ201" s="468"/>
      <c r="HR201" s="468"/>
      <c r="HS201" s="468"/>
      <c r="HT201" s="468"/>
      <c r="HU201" s="468"/>
      <c r="HV201" s="468"/>
      <c r="HW201" s="468"/>
      <c r="HX201" s="468"/>
      <c r="HY201" s="468"/>
      <c r="HZ201" s="468"/>
      <c r="IA201" s="468"/>
      <c r="IB201" s="468"/>
      <c r="IC201" s="468"/>
      <c r="ID201" s="468"/>
      <c r="IE201" s="468"/>
      <c r="IF201" s="468"/>
      <c r="IG201" s="468"/>
      <c r="IH201" s="468"/>
      <c r="II201" s="468"/>
      <c r="IJ201" s="468"/>
      <c r="IK201" s="468"/>
      <c r="IL201" s="468"/>
      <c r="IM201" s="468"/>
      <c r="IN201" s="468"/>
      <c r="IO201" s="468"/>
      <c r="IP201" s="468"/>
      <c r="IQ201" s="468"/>
      <c r="IR201" s="468"/>
      <c r="IS201" s="468"/>
      <c r="IT201" s="468"/>
      <c r="IU201" s="468"/>
      <c r="IV201" s="468"/>
    </row>
    <row r="202" spans="1:256">
      <c r="A202" s="385"/>
      <c r="B202" s="385"/>
      <c r="C202" s="385"/>
      <c r="M202" s="385"/>
      <c r="N202" s="735"/>
      <c r="O202" s="735"/>
      <c r="P202" s="468"/>
      <c r="Q202" s="468"/>
      <c r="R202" s="468"/>
      <c r="S202" s="468"/>
      <c r="T202" s="468"/>
      <c r="U202" s="468"/>
      <c r="V202" s="468"/>
      <c r="W202" s="468"/>
      <c r="X202" s="468"/>
      <c r="Y202" s="468"/>
      <c r="Z202" s="468"/>
      <c r="AA202" s="468"/>
      <c r="AB202" s="468"/>
      <c r="AC202" s="468"/>
      <c r="AD202" s="468"/>
      <c r="AE202" s="468"/>
      <c r="AF202" s="468"/>
      <c r="AG202" s="468"/>
      <c r="AH202" s="468"/>
      <c r="AI202" s="468"/>
      <c r="AJ202" s="468"/>
      <c r="AK202" s="468"/>
      <c r="AL202" s="468"/>
      <c r="AM202" s="468"/>
      <c r="AN202" s="468"/>
      <c r="AO202" s="468"/>
      <c r="AP202" s="468"/>
      <c r="AQ202" s="468"/>
      <c r="AR202" s="468"/>
      <c r="AS202" s="468"/>
      <c r="AT202" s="468"/>
      <c r="AU202" s="468"/>
      <c r="AV202" s="468"/>
      <c r="AW202" s="468"/>
      <c r="AX202" s="468"/>
      <c r="AY202" s="468"/>
      <c r="AZ202" s="468"/>
      <c r="BA202" s="468"/>
      <c r="BB202" s="468"/>
      <c r="BC202" s="468"/>
      <c r="BD202" s="468"/>
      <c r="BE202" s="468"/>
      <c r="BF202" s="468"/>
      <c r="BG202" s="468"/>
      <c r="BH202" s="468"/>
      <c r="BI202" s="468"/>
      <c r="BJ202" s="468"/>
      <c r="BK202" s="468"/>
      <c r="BL202" s="468"/>
      <c r="BM202" s="468"/>
      <c r="BN202" s="468"/>
      <c r="BO202" s="468"/>
      <c r="BP202" s="468"/>
      <c r="BQ202" s="468"/>
      <c r="BR202" s="468"/>
      <c r="BS202" s="468"/>
      <c r="BT202" s="468"/>
      <c r="BU202" s="468"/>
      <c r="BV202" s="468"/>
      <c r="BW202" s="468"/>
      <c r="BX202" s="468"/>
      <c r="BY202" s="468"/>
      <c r="BZ202" s="468"/>
      <c r="CA202" s="468"/>
      <c r="CB202" s="468"/>
      <c r="CC202" s="468"/>
      <c r="CD202" s="468"/>
      <c r="CE202" s="468"/>
      <c r="CF202" s="468"/>
      <c r="CG202" s="468"/>
      <c r="CH202" s="468"/>
      <c r="CI202" s="468"/>
      <c r="CJ202" s="468"/>
      <c r="CK202" s="468"/>
      <c r="CL202" s="468"/>
      <c r="CM202" s="468"/>
      <c r="CN202" s="468"/>
      <c r="CO202" s="468"/>
      <c r="CP202" s="468"/>
      <c r="CQ202" s="468"/>
      <c r="CR202" s="468"/>
      <c r="CS202" s="468"/>
      <c r="CT202" s="468"/>
      <c r="CU202" s="468"/>
      <c r="CV202" s="468"/>
      <c r="CW202" s="468"/>
      <c r="CX202" s="468"/>
      <c r="CY202" s="468"/>
      <c r="CZ202" s="468"/>
      <c r="DA202" s="468"/>
      <c r="DB202" s="468"/>
      <c r="DC202" s="468"/>
      <c r="DD202" s="468"/>
      <c r="DE202" s="468"/>
      <c r="DF202" s="468"/>
      <c r="DG202" s="468"/>
      <c r="DH202" s="468"/>
      <c r="DI202" s="468"/>
      <c r="DJ202" s="468"/>
      <c r="DK202" s="468"/>
      <c r="DL202" s="468"/>
      <c r="DM202" s="468"/>
      <c r="DN202" s="468"/>
      <c r="DO202" s="468"/>
      <c r="DP202" s="468"/>
      <c r="DQ202" s="468"/>
      <c r="DR202" s="468"/>
      <c r="DS202" s="468"/>
      <c r="DT202" s="468"/>
      <c r="DU202" s="468"/>
      <c r="DV202" s="468"/>
      <c r="DW202" s="468"/>
      <c r="DX202" s="468"/>
      <c r="DY202" s="468"/>
      <c r="DZ202" s="468"/>
      <c r="EA202" s="468"/>
      <c r="EB202" s="468"/>
      <c r="EC202" s="468"/>
      <c r="ED202" s="468"/>
      <c r="EE202" s="468"/>
      <c r="EF202" s="468"/>
      <c r="EG202" s="468"/>
      <c r="EH202" s="468"/>
      <c r="EI202" s="468"/>
      <c r="EJ202" s="468"/>
      <c r="EK202" s="468"/>
      <c r="EL202" s="468"/>
      <c r="EM202" s="468"/>
      <c r="EN202" s="468"/>
      <c r="EO202" s="468"/>
      <c r="EP202" s="468"/>
      <c r="EQ202" s="468"/>
      <c r="ER202" s="468"/>
      <c r="ES202" s="468"/>
      <c r="ET202" s="468"/>
      <c r="EU202" s="468"/>
      <c r="EV202" s="468"/>
      <c r="EW202" s="468"/>
      <c r="EX202" s="468"/>
      <c r="EY202" s="468"/>
      <c r="EZ202" s="468"/>
      <c r="FA202" s="468"/>
      <c r="FB202" s="468"/>
      <c r="FC202" s="468"/>
      <c r="FD202" s="468"/>
      <c r="FE202" s="468"/>
      <c r="FF202" s="468"/>
      <c r="FG202" s="468"/>
      <c r="FH202" s="468"/>
      <c r="FI202" s="468"/>
      <c r="FJ202" s="468"/>
      <c r="FK202" s="468"/>
      <c r="FL202" s="468"/>
      <c r="FM202" s="468"/>
      <c r="FN202" s="468"/>
      <c r="FO202" s="468"/>
      <c r="FP202" s="468"/>
      <c r="FQ202" s="468"/>
      <c r="FR202" s="468"/>
      <c r="FS202" s="468"/>
      <c r="FT202" s="468"/>
      <c r="FU202" s="468"/>
      <c r="FV202" s="468"/>
      <c r="FW202" s="468"/>
      <c r="FX202" s="468"/>
      <c r="FY202" s="468"/>
      <c r="FZ202" s="468"/>
      <c r="GA202" s="468"/>
      <c r="GB202" s="468"/>
      <c r="GC202" s="468"/>
      <c r="GD202" s="468"/>
      <c r="GE202" s="468"/>
      <c r="GF202" s="468"/>
      <c r="GG202" s="468"/>
      <c r="GH202" s="468"/>
      <c r="GI202" s="468"/>
      <c r="GJ202" s="468"/>
      <c r="GK202" s="468"/>
      <c r="GL202" s="468"/>
      <c r="GM202" s="468"/>
      <c r="GN202" s="468"/>
      <c r="GO202" s="468"/>
      <c r="GP202" s="468"/>
      <c r="GQ202" s="468"/>
      <c r="GR202" s="468"/>
      <c r="GS202" s="468"/>
      <c r="GT202" s="468"/>
      <c r="GU202" s="468"/>
      <c r="GV202" s="468"/>
      <c r="GW202" s="468"/>
      <c r="GX202" s="468"/>
      <c r="GY202" s="468"/>
      <c r="GZ202" s="468"/>
      <c r="HA202" s="468"/>
      <c r="HB202" s="468"/>
      <c r="HC202" s="468"/>
      <c r="HD202" s="468"/>
      <c r="HE202" s="468"/>
      <c r="HF202" s="468"/>
      <c r="HG202" s="468"/>
      <c r="HH202" s="468"/>
      <c r="HI202" s="468"/>
      <c r="HJ202" s="468"/>
      <c r="HK202" s="468"/>
      <c r="HL202" s="468"/>
      <c r="HM202" s="468"/>
      <c r="HN202" s="468"/>
      <c r="HO202" s="468"/>
      <c r="HP202" s="468"/>
      <c r="HQ202" s="468"/>
      <c r="HR202" s="468"/>
      <c r="HS202" s="468"/>
      <c r="HT202" s="468"/>
      <c r="HU202" s="468"/>
      <c r="HV202" s="468"/>
      <c r="HW202" s="468"/>
      <c r="HX202" s="468"/>
      <c r="HY202" s="468"/>
      <c r="HZ202" s="468"/>
      <c r="IA202" s="468"/>
      <c r="IB202" s="468"/>
      <c r="IC202" s="468"/>
      <c r="ID202" s="468"/>
      <c r="IE202" s="468"/>
      <c r="IF202" s="468"/>
      <c r="IG202" s="468"/>
      <c r="IH202" s="468"/>
      <c r="II202" s="468"/>
      <c r="IJ202" s="468"/>
      <c r="IK202" s="468"/>
      <c r="IL202" s="468"/>
      <c r="IM202" s="468"/>
      <c r="IN202" s="468"/>
      <c r="IO202" s="468"/>
      <c r="IP202" s="468"/>
      <c r="IQ202" s="468"/>
      <c r="IR202" s="468"/>
      <c r="IS202" s="468"/>
      <c r="IT202" s="468"/>
      <c r="IU202" s="468"/>
      <c r="IV202" s="468"/>
    </row>
    <row r="203" spans="1:256">
      <c r="A203" s="385"/>
      <c r="B203" s="385"/>
      <c r="C203" s="385"/>
      <c r="M203" s="385"/>
      <c r="N203" s="735"/>
      <c r="O203" s="735"/>
      <c r="P203" s="468"/>
      <c r="Q203" s="468"/>
      <c r="R203" s="468"/>
      <c r="S203" s="468"/>
      <c r="T203" s="468"/>
      <c r="U203" s="468"/>
      <c r="V203" s="468"/>
      <c r="W203" s="468"/>
      <c r="X203" s="468"/>
      <c r="Y203" s="468"/>
      <c r="Z203" s="468"/>
      <c r="AA203" s="468"/>
      <c r="AB203" s="468"/>
      <c r="AC203" s="468"/>
      <c r="AD203" s="468"/>
      <c r="AE203" s="468"/>
      <c r="AF203" s="468"/>
      <c r="AG203" s="468"/>
      <c r="AH203" s="468"/>
      <c r="AI203" s="468"/>
      <c r="AJ203" s="468"/>
      <c r="AK203" s="468"/>
      <c r="AL203" s="468"/>
      <c r="AM203" s="468"/>
      <c r="AN203" s="468"/>
      <c r="AO203" s="468"/>
      <c r="AP203" s="468"/>
      <c r="AQ203" s="468"/>
      <c r="AR203" s="468"/>
      <c r="AS203" s="468"/>
      <c r="AT203" s="468"/>
      <c r="AU203" s="468"/>
      <c r="AV203" s="468"/>
      <c r="AW203" s="468"/>
      <c r="AX203" s="468"/>
      <c r="AY203" s="468"/>
      <c r="AZ203" s="468"/>
      <c r="BA203" s="468"/>
      <c r="BB203" s="468"/>
      <c r="BC203" s="468"/>
      <c r="BD203" s="468"/>
      <c r="BE203" s="468"/>
      <c r="BF203" s="468"/>
      <c r="BG203" s="468"/>
      <c r="BH203" s="468"/>
      <c r="BI203" s="468"/>
      <c r="BJ203" s="468"/>
      <c r="BK203" s="468"/>
      <c r="BL203" s="468"/>
      <c r="BM203" s="468"/>
      <c r="BN203" s="468"/>
      <c r="BO203" s="468"/>
      <c r="BP203" s="468"/>
      <c r="BQ203" s="468"/>
      <c r="BR203" s="468"/>
      <c r="BS203" s="468"/>
      <c r="BT203" s="468"/>
      <c r="BU203" s="468"/>
      <c r="BV203" s="468"/>
      <c r="BW203" s="468"/>
      <c r="BX203" s="468"/>
      <c r="BY203" s="468"/>
      <c r="BZ203" s="468"/>
      <c r="CA203" s="468"/>
      <c r="CB203" s="468"/>
      <c r="CC203" s="468"/>
      <c r="CD203" s="468"/>
      <c r="CE203" s="468"/>
      <c r="CF203" s="468"/>
      <c r="CG203" s="468"/>
      <c r="CH203" s="468"/>
      <c r="CI203" s="468"/>
      <c r="CJ203" s="468"/>
      <c r="CK203" s="468"/>
      <c r="CL203" s="468"/>
      <c r="CM203" s="468"/>
      <c r="CN203" s="468"/>
      <c r="CO203" s="468"/>
      <c r="CP203" s="468"/>
      <c r="CQ203" s="468"/>
      <c r="CR203" s="468"/>
      <c r="CS203" s="468"/>
      <c r="CT203" s="468"/>
      <c r="CU203" s="468"/>
      <c r="CV203" s="468"/>
      <c r="CW203" s="468"/>
      <c r="CX203" s="468"/>
      <c r="CY203" s="468"/>
      <c r="CZ203" s="468"/>
      <c r="DA203" s="468"/>
      <c r="DB203" s="468"/>
      <c r="DC203" s="468"/>
      <c r="DD203" s="468"/>
      <c r="DE203" s="468"/>
      <c r="DF203" s="468"/>
      <c r="DG203" s="468"/>
      <c r="DH203" s="468"/>
      <c r="DI203" s="468"/>
      <c r="DJ203" s="468"/>
      <c r="DK203" s="468"/>
      <c r="DL203" s="468"/>
      <c r="DM203" s="468"/>
      <c r="DN203" s="468"/>
      <c r="DO203" s="468"/>
      <c r="DP203" s="468"/>
      <c r="DQ203" s="468"/>
      <c r="DR203" s="468"/>
      <c r="DS203" s="468"/>
      <c r="DT203" s="468"/>
      <c r="DU203" s="468"/>
      <c r="DV203" s="468"/>
      <c r="DW203" s="468"/>
      <c r="DX203" s="468"/>
      <c r="DY203" s="468"/>
      <c r="DZ203" s="468"/>
      <c r="EA203" s="468"/>
      <c r="EB203" s="468"/>
      <c r="EC203" s="468"/>
      <c r="ED203" s="468"/>
      <c r="EE203" s="468"/>
      <c r="EF203" s="468"/>
      <c r="EG203" s="468"/>
      <c r="EH203" s="468"/>
      <c r="EI203" s="468"/>
      <c r="EJ203" s="468"/>
      <c r="EK203" s="468"/>
      <c r="EL203" s="468"/>
      <c r="EM203" s="468"/>
      <c r="EN203" s="468"/>
      <c r="EO203" s="468"/>
      <c r="EP203" s="468"/>
      <c r="EQ203" s="468"/>
      <c r="ER203" s="468"/>
      <c r="ES203" s="468"/>
      <c r="ET203" s="468"/>
      <c r="EU203" s="468"/>
      <c r="EV203" s="468"/>
      <c r="EW203" s="468"/>
      <c r="EX203" s="468"/>
      <c r="EY203" s="468"/>
      <c r="EZ203" s="468"/>
      <c r="FA203" s="468"/>
      <c r="FB203" s="468"/>
      <c r="FC203" s="468"/>
      <c r="FD203" s="468"/>
      <c r="FE203" s="468"/>
      <c r="FF203" s="468"/>
      <c r="FG203" s="468"/>
      <c r="FH203" s="468"/>
      <c r="FI203" s="468"/>
      <c r="FJ203" s="468"/>
      <c r="FK203" s="468"/>
      <c r="FL203" s="468"/>
      <c r="FM203" s="468"/>
      <c r="FN203" s="468"/>
      <c r="FO203" s="468"/>
      <c r="FP203" s="468"/>
      <c r="FQ203" s="468"/>
      <c r="FR203" s="468"/>
      <c r="FS203" s="468"/>
      <c r="FT203" s="468"/>
      <c r="FU203" s="468"/>
      <c r="FV203" s="468"/>
      <c r="FW203" s="468"/>
      <c r="FX203" s="468"/>
      <c r="FY203" s="468"/>
      <c r="FZ203" s="468"/>
      <c r="GA203" s="468"/>
      <c r="GB203" s="468"/>
      <c r="GC203" s="468"/>
      <c r="GD203" s="468"/>
      <c r="GE203" s="468"/>
      <c r="GF203" s="468"/>
      <c r="GG203" s="468"/>
      <c r="GH203" s="468"/>
      <c r="GI203" s="468"/>
      <c r="GJ203" s="468"/>
      <c r="GK203" s="468"/>
      <c r="GL203" s="468"/>
      <c r="GM203" s="468"/>
      <c r="GN203" s="468"/>
      <c r="GO203" s="468"/>
      <c r="GP203" s="468"/>
      <c r="GQ203" s="468"/>
      <c r="GR203" s="468"/>
      <c r="GS203" s="468"/>
      <c r="GT203" s="468"/>
      <c r="GU203" s="468"/>
      <c r="GV203" s="468"/>
      <c r="GW203" s="468"/>
      <c r="GX203" s="468"/>
      <c r="GY203" s="468"/>
      <c r="GZ203" s="468"/>
      <c r="HA203" s="468"/>
      <c r="HB203" s="468"/>
      <c r="HC203" s="468"/>
      <c r="HD203" s="468"/>
      <c r="HE203" s="468"/>
      <c r="HF203" s="468"/>
      <c r="HG203" s="468"/>
      <c r="HH203" s="468"/>
      <c r="HI203" s="468"/>
      <c r="HJ203" s="468"/>
      <c r="HK203" s="468"/>
      <c r="HL203" s="468"/>
      <c r="HM203" s="468"/>
      <c r="HN203" s="468"/>
      <c r="HO203" s="468"/>
      <c r="HP203" s="468"/>
      <c r="HQ203" s="468"/>
      <c r="HR203" s="468"/>
      <c r="HS203" s="468"/>
      <c r="HT203" s="468"/>
      <c r="HU203" s="468"/>
      <c r="HV203" s="468"/>
      <c r="HW203" s="468"/>
      <c r="HX203" s="468"/>
      <c r="HY203" s="468"/>
      <c r="HZ203" s="468"/>
      <c r="IA203" s="468"/>
      <c r="IB203" s="468"/>
      <c r="IC203" s="468"/>
      <c r="ID203" s="468"/>
      <c r="IE203" s="468"/>
      <c r="IF203" s="468"/>
      <c r="IG203" s="468"/>
      <c r="IH203" s="468"/>
      <c r="II203" s="468"/>
      <c r="IJ203" s="468"/>
      <c r="IK203" s="468"/>
      <c r="IL203" s="468"/>
      <c r="IM203" s="468"/>
      <c r="IN203" s="468"/>
      <c r="IO203" s="468"/>
      <c r="IP203" s="468"/>
      <c r="IQ203" s="468"/>
      <c r="IR203" s="468"/>
      <c r="IS203" s="468"/>
      <c r="IT203" s="468"/>
      <c r="IU203" s="468"/>
      <c r="IV203" s="468"/>
    </row>
    <row r="204" spans="1:256">
      <c r="A204" s="385"/>
      <c r="B204" s="385"/>
      <c r="C204" s="385"/>
      <c r="M204" s="385"/>
      <c r="N204" s="735"/>
      <c r="O204" s="735"/>
      <c r="P204" s="468"/>
      <c r="Q204" s="468"/>
      <c r="R204" s="468"/>
      <c r="S204" s="468"/>
      <c r="T204" s="468"/>
      <c r="U204" s="468"/>
      <c r="V204" s="468"/>
      <c r="W204" s="468"/>
      <c r="X204" s="468"/>
      <c r="Y204" s="468"/>
      <c r="Z204" s="468"/>
      <c r="AA204" s="468"/>
      <c r="AB204" s="468"/>
      <c r="AC204" s="468"/>
      <c r="AD204" s="468"/>
      <c r="AE204" s="468"/>
      <c r="AF204" s="468"/>
      <c r="AG204" s="468"/>
      <c r="AH204" s="468"/>
      <c r="AI204" s="468"/>
      <c r="AJ204" s="468"/>
      <c r="AK204" s="468"/>
      <c r="AL204" s="468"/>
      <c r="AM204" s="468"/>
      <c r="AN204" s="468"/>
      <c r="AO204" s="468"/>
      <c r="AP204" s="468"/>
      <c r="AQ204" s="468"/>
      <c r="AR204" s="468"/>
      <c r="AS204" s="468"/>
      <c r="AT204" s="468"/>
      <c r="AU204" s="468"/>
      <c r="AV204" s="468"/>
      <c r="AW204" s="468"/>
      <c r="AX204" s="468"/>
      <c r="AY204" s="468"/>
      <c r="AZ204" s="468"/>
      <c r="BA204" s="468"/>
      <c r="BB204" s="468"/>
      <c r="BC204" s="468"/>
      <c r="BD204" s="468"/>
      <c r="BE204" s="468"/>
      <c r="BF204" s="468"/>
      <c r="BG204" s="468"/>
      <c r="BH204" s="468"/>
      <c r="BI204" s="468"/>
      <c r="BJ204" s="468"/>
      <c r="BK204" s="468"/>
      <c r="BL204" s="468"/>
      <c r="BM204" s="468"/>
      <c r="BN204" s="468"/>
      <c r="BO204" s="468"/>
      <c r="BP204" s="468"/>
      <c r="BQ204" s="468"/>
      <c r="BR204" s="468"/>
      <c r="BS204" s="468"/>
      <c r="BT204" s="468"/>
      <c r="BU204" s="468"/>
      <c r="BV204" s="468"/>
      <c r="BW204" s="468"/>
      <c r="BX204" s="468"/>
      <c r="BY204" s="468"/>
      <c r="BZ204" s="468"/>
      <c r="CA204" s="468"/>
      <c r="CB204" s="468"/>
      <c r="CC204" s="468"/>
      <c r="CD204" s="468"/>
      <c r="CE204" s="468"/>
      <c r="CF204" s="468"/>
      <c r="CG204" s="468"/>
      <c r="CH204" s="468"/>
      <c r="CI204" s="468"/>
      <c r="CJ204" s="468"/>
      <c r="CK204" s="468"/>
      <c r="CL204" s="468"/>
      <c r="CM204" s="468"/>
      <c r="CN204" s="468"/>
      <c r="CO204" s="468"/>
      <c r="CP204" s="468"/>
      <c r="CQ204" s="468"/>
      <c r="CR204" s="468"/>
      <c r="CS204" s="468"/>
      <c r="CT204" s="468"/>
      <c r="CU204" s="468"/>
      <c r="CV204" s="468"/>
      <c r="CW204" s="468"/>
      <c r="CX204" s="468"/>
      <c r="CY204" s="468"/>
      <c r="CZ204" s="468"/>
      <c r="DA204" s="468"/>
      <c r="DB204" s="468"/>
      <c r="DC204" s="468"/>
      <c r="DD204" s="468"/>
      <c r="DE204" s="468"/>
      <c r="DF204" s="468"/>
      <c r="DG204" s="468"/>
      <c r="DH204" s="468"/>
      <c r="DI204" s="468"/>
      <c r="DJ204" s="468"/>
      <c r="DK204" s="468"/>
      <c r="DL204" s="468"/>
      <c r="DM204" s="468"/>
      <c r="DN204" s="468"/>
      <c r="DO204" s="468"/>
      <c r="DP204" s="468"/>
      <c r="DQ204" s="468"/>
      <c r="DR204" s="468"/>
      <c r="DS204" s="468"/>
      <c r="DT204" s="468"/>
      <c r="DU204" s="468"/>
      <c r="DV204" s="468"/>
      <c r="DW204" s="468"/>
      <c r="DX204" s="468"/>
      <c r="DY204" s="468"/>
      <c r="DZ204" s="468"/>
      <c r="EA204" s="468"/>
      <c r="EB204" s="468"/>
      <c r="EC204" s="468"/>
      <c r="ED204" s="468"/>
      <c r="EE204" s="468"/>
      <c r="EF204" s="468"/>
      <c r="EG204" s="468"/>
      <c r="EH204" s="468"/>
      <c r="EI204" s="468"/>
      <c r="EJ204" s="468"/>
      <c r="EK204" s="468"/>
      <c r="EL204" s="468"/>
      <c r="EM204" s="468"/>
      <c r="EN204" s="468"/>
      <c r="EO204" s="468"/>
      <c r="EP204" s="468"/>
      <c r="EQ204" s="468"/>
      <c r="ER204" s="468"/>
      <c r="ES204" s="468"/>
      <c r="ET204" s="468"/>
      <c r="EU204" s="468"/>
      <c r="EV204" s="468"/>
      <c r="EW204" s="468"/>
      <c r="EX204" s="468"/>
      <c r="EY204" s="468"/>
      <c r="EZ204" s="468"/>
      <c r="FA204" s="468"/>
      <c r="FB204" s="468"/>
      <c r="FC204" s="468"/>
      <c r="FD204" s="468"/>
      <c r="FE204" s="468"/>
      <c r="FF204" s="468"/>
      <c r="FG204" s="468"/>
      <c r="FH204" s="468"/>
      <c r="FI204" s="468"/>
      <c r="FJ204" s="468"/>
      <c r="FK204" s="468"/>
      <c r="FL204" s="468"/>
      <c r="FM204" s="468"/>
      <c r="FN204" s="468"/>
      <c r="FO204" s="468"/>
      <c r="FP204" s="468"/>
      <c r="FQ204" s="468"/>
      <c r="FR204" s="468"/>
      <c r="FS204" s="468"/>
      <c r="FT204" s="468"/>
      <c r="FU204" s="468"/>
      <c r="FV204" s="468"/>
      <c r="FW204" s="468"/>
      <c r="FX204" s="468"/>
      <c r="FY204" s="468"/>
      <c r="FZ204" s="468"/>
      <c r="GA204" s="468"/>
      <c r="GB204" s="468"/>
      <c r="GC204" s="468"/>
      <c r="GD204" s="468"/>
      <c r="GE204" s="468"/>
      <c r="GF204" s="468"/>
      <c r="GG204" s="468"/>
      <c r="GH204" s="468"/>
      <c r="GI204" s="468"/>
      <c r="GJ204" s="468"/>
      <c r="GK204" s="468"/>
      <c r="GL204" s="468"/>
      <c r="GM204" s="468"/>
      <c r="GN204" s="468"/>
      <c r="GO204" s="468"/>
      <c r="GP204" s="468"/>
      <c r="GQ204" s="468"/>
      <c r="GR204" s="468"/>
      <c r="GS204" s="468"/>
      <c r="GT204" s="468"/>
      <c r="GU204" s="468"/>
      <c r="GV204" s="468"/>
      <c r="GW204" s="468"/>
      <c r="GX204" s="468"/>
      <c r="GY204" s="468"/>
      <c r="GZ204" s="468"/>
      <c r="HA204" s="468"/>
      <c r="HB204" s="468"/>
      <c r="HC204" s="468"/>
      <c r="HD204" s="468"/>
      <c r="HE204" s="468"/>
      <c r="HF204" s="468"/>
      <c r="HG204" s="468"/>
      <c r="HH204" s="468"/>
      <c r="HI204" s="468"/>
      <c r="HJ204" s="468"/>
      <c r="HK204" s="468"/>
      <c r="HL204" s="468"/>
      <c r="HM204" s="468"/>
      <c r="HN204" s="468"/>
      <c r="HO204" s="468"/>
      <c r="HP204" s="468"/>
      <c r="HQ204" s="468"/>
      <c r="HR204" s="468"/>
      <c r="HS204" s="468"/>
      <c r="HT204" s="468"/>
      <c r="HU204" s="468"/>
      <c r="HV204" s="468"/>
      <c r="HW204" s="468"/>
      <c r="HX204" s="468"/>
      <c r="HY204" s="468"/>
      <c r="HZ204" s="468"/>
      <c r="IA204" s="468"/>
      <c r="IB204" s="468"/>
      <c r="IC204" s="468"/>
      <c r="ID204" s="468"/>
      <c r="IE204" s="468"/>
      <c r="IF204" s="468"/>
      <c r="IG204" s="468"/>
      <c r="IH204" s="468"/>
      <c r="II204" s="468"/>
      <c r="IJ204" s="468"/>
      <c r="IK204" s="468"/>
      <c r="IL204" s="468"/>
      <c r="IM204" s="468"/>
      <c r="IN204" s="468"/>
      <c r="IO204" s="468"/>
      <c r="IP204" s="468"/>
      <c r="IQ204" s="468"/>
      <c r="IR204" s="468"/>
      <c r="IS204" s="468"/>
      <c r="IT204" s="468"/>
      <c r="IU204" s="468"/>
      <c r="IV204" s="468"/>
    </row>
    <row r="205" spans="1:256">
      <c r="A205" s="385"/>
      <c r="B205" s="385"/>
      <c r="C205" s="385"/>
      <c r="M205" s="385"/>
      <c r="N205" s="735"/>
      <c r="O205" s="735"/>
      <c r="P205" s="468"/>
      <c r="Q205" s="468"/>
      <c r="R205" s="468"/>
      <c r="S205" s="468"/>
      <c r="T205" s="468"/>
      <c r="U205" s="468"/>
      <c r="V205" s="468"/>
      <c r="W205" s="468"/>
      <c r="X205" s="468"/>
      <c r="Y205" s="468"/>
      <c r="Z205" s="468"/>
      <c r="AA205" s="468"/>
      <c r="AB205" s="468"/>
      <c r="AC205" s="468"/>
      <c r="AD205" s="468"/>
      <c r="AE205" s="468"/>
      <c r="AF205" s="468"/>
      <c r="AG205" s="468"/>
      <c r="AH205" s="468"/>
      <c r="AI205" s="468"/>
      <c r="AJ205" s="468"/>
      <c r="AK205" s="468"/>
      <c r="AL205" s="468"/>
      <c r="AM205" s="468"/>
      <c r="AN205" s="468"/>
      <c r="AO205" s="468"/>
      <c r="AP205" s="468"/>
      <c r="AQ205" s="468"/>
      <c r="AR205" s="468"/>
      <c r="AS205" s="468"/>
      <c r="AT205" s="468"/>
      <c r="AU205" s="468"/>
      <c r="AV205" s="468"/>
      <c r="AW205" s="468"/>
      <c r="AX205" s="468"/>
      <c r="AY205" s="468"/>
      <c r="AZ205" s="468"/>
      <c r="BA205" s="468"/>
      <c r="BB205" s="468"/>
      <c r="BC205" s="468"/>
      <c r="BD205" s="468"/>
      <c r="BE205" s="468"/>
      <c r="BF205" s="468"/>
      <c r="BG205" s="468"/>
      <c r="BH205" s="468"/>
      <c r="BI205" s="468"/>
      <c r="BJ205" s="468"/>
      <c r="BK205" s="468"/>
      <c r="BL205" s="468"/>
      <c r="BM205" s="468"/>
      <c r="BN205" s="468"/>
      <c r="BO205" s="468"/>
      <c r="BP205" s="468"/>
      <c r="BQ205" s="468"/>
      <c r="BR205" s="468"/>
      <c r="BS205" s="468"/>
      <c r="BT205" s="468"/>
      <c r="BU205" s="468"/>
      <c r="BV205" s="468"/>
      <c r="BW205" s="468"/>
      <c r="BX205" s="468"/>
      <c r="BY205" s="468"/>
      <c r="BZ205" s="468"/>
      <c r="CA205" s="468"/>
      <c r="CB205" s="468"/>
      <c r="CC205" s="468"/>
      <c r="CD205" s="468"/>
      <c r="CE205" s="468"/>
      <c r="CF205" s="468"/>
      <c r="CG205" s="468"/>
      <c r="CH205" s="468"/>
      <c r="CI205" s="468"/>
      <c r="CJ205" s="468"/>
      <c r="CK205" s="468"/>
      <c r="CL205" s="468"/>
      <c r="CM205" s="468"/>
      <c r="CN205" s="468"/>
      <c r="CO205" s="468"/>
      <c r="CP205" s="468"/>
      <c r="CQ205" s="468"/>
      <c r="CR205" s="468"/>
      <c r="CS205" s="468"/>
      <c r="CT205" s="468"/>
      <c r="CU205" s="468"/>
      <c r="CV205" s="468"/>
      <c r="CW205" s="468"/>
      <c r="CX205" s="468"/>
      <c r="CY205" s="468"/>
      <c r="CZ205" s="468"/>
      <c r="DA205" s="468"/>
      <c r="DB205" s="468"/>
      <c r="DC205" s="468"/>
      <c r="DD205" s="468"/>
      <c r="DE205" s="468"/>
      <c r="DF205" s="468"/>
      <c r="DG205" s="468"/>
      <c r="DH205" s="468"/>
      <c r="DI205" s="468"/>
      <c r="DJ205" s="468"/>
      <c r="DK205" s="468"/>
      <c r="DL205" s="468"/>
      <c r="DM205" s="468"/>
      <c r="DN205" s="468"/>
      <c r="DO205" s="468"/>
      <c r="DP205" s="468"/>
      <c r="DQ205" s="468"/>
      <c r="DR205" s="468"/>
      <c r="DS205" s="468"/>
      <c r="DT205" s="468"/>
      <c r="DU205" s="468"/>
      <c r="DV205" s="468"/>
      <c r="DW205" s="468"/>
      <c r="DX205" s="468"/>
      <c r="DY205" s="468"/>
      <c r="DZ205" s="468"/>
      <c r="EA205" s="468"/>
      <c r="EB205" s="468"/>
      <c r="EC205" s="468"/>
      <c r="ED205" s="468"/>
      <c r="EE205" s="468"/>
      <c r="EF205" s="468"/>
      <c r="EG205" s="468"/>
      <c r="EH205" s="468"/>
      <c r="EI205" s="468"/>
      <c r="EJ205" s="468"/>
      <c r="EK205" s="468"/>
      <c r="EL205" s="468"/>
      <c r="EM205" s="468"/>
      <c r="EN205" s="468"/>
      <c r="EO205" s="468"/>
      <c r="EP205" s="468"/>
      <c r="EQ205" s="468"/>
      <c r="ER205" s="468"/>
      <c r="ES205" s="468"/>
      <c r="ET205" s="468"/>
      <c r="EU205" s="468"/>
      <c r="EV205" s="468"/>
      <c r="EW205" s="468"/>
      <c r="EX205" s="468"/>
      <c r="EY205" s="468"/>
      <c r="EZ205" s="468"/>
      <c r="FA205" s="468"/>
      <c r="FB205" s="468"/>
      <c r="FC205" s="468"/>
      <c r="FD205" s="468"/>
      <c r="FE205" s="468"/>
      <c r="FF205" s="468"/>
      <c r="FG205" s="468"/>
      <c r="FH205" s="468"/>
      <c r="FI205" s="468"/>
      <c r="FJ205" s="468"/>
      <c r="FK205" s="468"/>
      <c r="FL205" s="468"/>
      <c r="FM205" s="468"/>
      <c r="FN205" s="468"/>
      <c r="FO205" s="468"/>
      <c r="FP205" s="468"/>
      <c r="FQ205" s="468"/>
      <c r="FR205" s="468"/>
      <c r="FS205" s="468"/>
      <c r="FT205" s="468"/>
      <c r="FU205" s="468"/>
      <c r="FV205" s="468"/>
      <c r="FW205" s="468"/>
      <c r="FX205" s="468"/>
      <c r="FY205" s="468"/>
      <c r="FZ205" s="468"/>
      <c r="GA205" s="468"/>
      <c r="GB205" s="468"/>
      <c r="GC205" s="468"/>
      <c r="GD205" s="468"/>
      <c r="GE205" s="468"/>
      <c r="GF205" s="468"/>
      <c r="GG205" s="468"/>
      <c r="GH205" s="468"/>
      <c r="GI205" s="468"/>
      <c r="GJ205" s="468"/>
      <c r="GK205" s="468"/>
      <c r="GL205" s="468"/>
      <c r="GM205" s="468"/>
      <c r="GN205" s="468"/>
      <c r="GO205" s="468"/>
      <c r="GP205" s="468"/>
      <c r="GQ205" s="468"/>
      <c r="GR205" s="468"/>
      <c r="GS205" s="468"/>
      <c r="GT205" s="468"/>
      <c r="GU205" s="468"/>
      <c r="GV205" s="468"/>
      <c r="GW205" s="468"/>
      <c r="GX205" s="468"/>
      <c r="GY205" s="468"/>
      <c r="GZ205" s="468"/>
      <c r="HA205" s="468"/>
      <c r="HB205" s="468"/>
      <c r="HC205" s="468"/>
      <c r="HD205" s="468"/>
      <c r="HE205" s="468"/>
      <c r="HF205" s="468"/>
      <c r="HG205" s="468"/>
      <c r="HH205" s="468"/>
      <c r="HI205" s="468"/>
      <c r="HJ205" s="468"/>
      <c r="HK205" s="468"/>
      <c r="HL205" s="468"/>
      <c r="HM205" s="468"/>
      <c r="HN205" s="468"/>
      <c r="HO205" s="468"/>
      <c r="HP205" s="468"/>
      <c r="HQ205" s="468"/>
      <c r="HR205" s="468"/>
      <c r="HS205" s="468"/>
      <c r="HT205" s="468"/>
      <c r="HU205" s="468"/>
      <c r="HV205" s="468"/>
      <c r="HW205" s="468"/>
      <c r="HX205" s="468"/>
      <c r="HY205" s="468"/>
      <c r="HZ205" s="468"/>
      <c r="IA205" s="468"/>
      <c r="IB205" s="468"/>
      <c r="IC205" s="468"/>
      <c r="ID205" s="468"/>
      <c r="IE205" s="468"/>
      <c r="IF205" s="468"/>
      <c r="IG205" s="468"/>
      <c r="IH205" s="468"/>
      <c r="II205" s="468"/>
      <c r="IJ205" s="468"/>
      <c r="IK205" s="468"/>
      <c r="IL205" s="468"/>
      <c r="IM205" s="468"/>
      <c r="IN205" s="468"/>
      <c r="IO205" s="468"/>
      <c r="IP205" s="468"/>
      <c r="IQ205" s="468"/>
      <c r="IR205" s="468"/>
      <c r="IS205" s="468"/>
      <c r="IT205" s="468"/>
      <c r="IU205" s="468"/>
      <c r="IV205" s="468"/>
    </row>
    <row r="206" spans="1:256">
      <c r="A206" s="385"/>
      <c r="B206" s="385"/>
      <c r="C206" s="385"/>
      <c r="M206" s="385"/>
      <c r="N206" s="735"/>
      <c r="O206" s="735"/>
      <c r="P206" s="468"/>
      <c r="Q206" s="468"/>
      <c r="R206" s="468"/>
      <c r="S206" s="468"/>
      <c r="T206" s="468"/>
      <c r="U206" s="468"/>
      <c r="V206" s="468"/>
      <c r="W206" s="468"/>
      <c r="X206" s="468"/>
      <c r="Y206" s="468"/>
      <c r="Z206" s="468"/>
      <c r="AA206" s="468"/>
      <c r="AB206" s="468"/>
      <c r="AC206" s="468"/>
      <c r="AD206" s="468"/>
      <c r="AE206" s="468"/>
      <c r="AF206" s="468"/>
      <c r="AG206" s="468"/>
      <c r="AH206" s="468"/>
      <c r="AI206" s="468"/>
      <c r="AJ206" s="468"/>
      <c r="AK206" s="468"/>
      <c r="AL206" s="468"/>
      <c r="AM206" s="468"/>
      <c r="AN206" s="468"/>
      <c r="AO206" s="468"/>
      <c r="AP206" s="468"/>
      <c r="AQ206" s="468"/>
      <c r="AR206" s="468"/>
      <c r="AS206" s="468"/>
      <c r="AT206" s="468"/>
      <c r="AU206" s="468"/>
      <c r="AV206" s="468"/>
      <c r="AW206" s="468"/>
      <c r="AX206" s="468"/>
      <c r="AY206" s="468"/>
      <c r="AZ206" s="468"/>
      <c r="BA206" s="468"/>
      <c r="BB206" s="468"/>
      <c r="BC206" s="468"/>
      <c r="BD206" s="468"/>
      <c r="BE206" s="468"/>
      <c r="BF206" s="468"/>
      <c r="BG206" s="468"/>
      <c r="BH206" s="468"/>
      <c r="BI206" s="468"/>
      <c r="BJ206" s="468"/>
      <c r="BK206" s="468"/>
      <c r="BL206" s="468"/>
      <c r="BM206" s="468"/>
      <c r="BN206" s="468"/>
      <c r="BO206" s="468"/>
      <c r="BP206" s="468"/>
      <c r="BQ206" s="468"/>
      <c r="BR206" s="468"/>
      <c r="BS206" s="468"/>
      <c r="BT206" s="468"/>
      <c r="BU206" s="468"/>
      <c r="BV206" s="468"/>
      <c r="BW206" s="468"/>
      <c r="BX206" s="468"/>
      <c r="BY206" s="468"/>
      <c r="BZ206" s="468"/>
      <c r="CA206" s="468"/>
      <c r="CB206" s="468"/>
      <c r="CC206" s="468"/>
      <c r="CD206" s="468"/>
      <c r="CE206" s="468"/>
      <c r="CF206" s="468"/>
      <c r="CG206" s="468"/>
      <c r="CH206" s="468"/>
      <c r="CI206" s="468"/>
      <c r="CJ206" s="468"/>
      <c r="CK206" s="468"/>
      <c r="CL206" s="468"/>
      <c r="CM206" s="468"/>
      <c r="CN206" s="468"/>
      <c r="CO206" s="468"/>
      <c r="CP206" s="468"/>
      <c r="CQ206" s="468"/>
      <c r="CR206" s="468"/>
      <c r="CS206" s="468"/>
      <c r="CT206" s="468"/>
      <c r="CU206" s="468"/>
      <c r="CV206" s="468"/>
      <c r="CW206" s="468"/>
      <c r="CX206" s="468"/>
      <c r="CY206" s="468"/>
      <c r="CZ206" s="468"/>
      <c r="DA206" s="468"/>
      <c r="DB206" s="468"/>
      <c r="DC206" s="468"/>
      <c r="DD206" s="468"/>
      <c r="DE206" s="468"/>
      <c r="DF206" s="468"/>
      <c r="DG206" s="468"/>
      <c r="DH206" s="468"/>
      <c r="DI206" s="468"/>
      <c r="DJ206" s="468"/>
      <c r="DK206" s="468"/>
      <c r="DL206" s="468"/>
      <c r="DM206" s="468"/>
      <c r="DN206" s="468"/>
      <c r="DO206" s="468"/>
      <c r="DP206" s="468"/>
      <c r="DQ206" s="468"/>
      <c r="DR206" s="468"/>
      <c r="DS206" s="468"/>
      <c r="DT206" s="468"/>
      <c r="DU206" s="468"/>
      <c r="DV206" s="468"/>
      <c r="DW206" s="468"/>
      <c r="DX206" s="468"/>
      <c r="DY206" s="468"/>
      <c r="DZ206" s="468"/>
      <c r="EA206" s="468"/>
      <c r="EB206" s="468"/>
      <c r="EC206" s="468"/>
      <c r="ED206" s="468"/>
      <c r="EE206" s="468"/>
      <c r="EF206" s="468"/>
      <c r="EG206" s="468"/>
      <c r="EH206" s="468"/>
      <c r="EI206" s="468"/>
      <c r="EJ206" s="468"/>
      <c r="EK206" s="468"/>
      <c r="EL206" s="468"/>
      <c r="EM206" s="468"/>
      <c r="EN206" s="468"/>
      <c r="EO206" s="468"/>
      <c r="EP206" s="468"/>
      <c r="EQ206" s="468"/>
      <c r="ER206" s="468"/>
      <c r="ES206" s="468"/>
      <c r="ET206" s="468"/>
      <c r="EU206" s="468"/>
      <c r="EV206" s="468"/>
      <c r="EW206" s="468"/>
      <c r="EX206" s="468"/>
      <c r="EY206" s="468"/>
      <c r="EZ206" s="468"/>
      <c r="FA206" s="468"/>
      <c r="FB206" s="468"/>
      <c r="FC206" s="468"/>
      <c r="FD206" s="468"/>
      <c r="FE206" s="468"/>
      <c r="FF206" s="468"/>
      <c r="FG206" s="468"/>
      <c r="FH206" s="468"/>
      <c r="FI206" s="468"/>
      <c r="FJ206" s="468"/>
      <c r="FK206" s="468"/>
      <c r="FL206" s="468"/>
      <c r="FM206" s="468"/>
      <c r="FN206" s="468"/>
      <c r="FO206" s="468"/>
      <c r="FP206" s="468"/>
      <c r="FQ206" s="468"/>
      <c r="FR206" s="468"/>
      <c r="FS206" s="468"/>
      <c r="FT206" s="468"/>
      <c r="FU206" s="468"/>
      <c r="FV206" s="468"/>
      <c r="FW206" s="468"/>
      <c r="FX206" s="468"/>
      <c r="FY206" s="468"/>
      <c r="FZ206" s="468"/>
      <c r="GA206" s="468"/>
      <c r="GB206" s="468"/>
      <c r="GC206" s="468"/>
      <c r="GD206" s="468"/>
      <c r="GE206" s="468"/>
      <c r="GF206" s="468"/>
      <c r="GG206" s="468"/>
      <c r="GH206" s="468"/>
      <c r="GI206" s="468"/>
      <c r="GJ206" s="468"/>
      <c r="GK206" s="468"/>
      <c r="GL206" s="468"/>
      <c r="GM206" s="468"/>
      <c r="GN206" s="468"/>
      <c r="GO206" s="468"/>
      <c r="GP206" s="468"/>
      <c r="GQ206" s="468"/>
      <c r="GR206" s="468"/>
      <c r="GS206" s="468"/>
      <c r="GT206" s="468"/>
      <c r="GU206" s="468"/>
      <c r="GV206" s="468"/>
      <c r="GW206" s="468"/>
      <c r="GX206" s="468"/>
      <c r="GY206" s="468"/>
      <c r="GZ206" s="468"/>
      <c r="HA206" s="468"/>
      <c r="HB206" s="468"/>
      <c r="HC206" s="468"/>
      <c r="HD206" s="468"/>
      <c r="HE206" s="468"/>
      <c r="HF206" s="468"/>
      <c r="HG206" s="468"/>
      <c r="HH206" s="468"/>
      <c r="HI206" s="468"/>
      <c r="HJ206" s="468"/>
      <c r="HK206" s="468"/>
      <c r="HL206" s="468"/>
      <c r="HM206" s="468"/>
      <c r="HN206" s="468"/>
      <c r="HO206" s="468"/>
      <c r="HP206" s="468"/>
      <c r="HQ206" s="468"/>
      <c r="HR206" s="468"/>
      <c r="HS206" s="468"/>
      <c r="HT206" s="468"/>
      <c r="HU206" s="468"/>
      <c r="HV206" s="468"/>
      <c r="HW206" s="468"/>
      <c r="HX206" s="468"/>
      <c r="HY206" s="468"/>
      <c r="HZ206" s="468"/>
      <c r="IA206" s="468"/>
      <c r="IB206" s="468"/>
      <c r="IC206" s="468"/>
      <c r="ID206" s="468"/>
      <c r="IE206" s="468"/>
      <c r="IF206" s="468"/>
      <c r="IG206" s="468"/>
      <c r="IH206" s="468"/>
      <c r="II206" s="468"/>
      <c r="IJ206" s="468"/>
      <c r="IK206" s="468"/>
      <c r="IL206" s="468"/>
      <c r="IM206" s="468"/>
      <c r="IN206" s="468"/>
      <c r="IO206" s="468"/>
      <c r="IP206" s="468"/>
      <c r="IQ206" s="468"/>
      <c r="IR206" s="468"/>
      <c r="IS206" s="468"/>
      <c r="IT206" s="468"/>
      <c r="IU206" s="468"/>
      <c r="IV206" s="468"/>
    </row>
    <row r="207" spans="1:256">
      <c r="A207" s="385"/>
      <c r="B207" s="385"/>
      <c r="C207" s="385"/>
      <c r="M207" s="385"/>
      <c r="N207" s="735"/>
      <c r="O207" s="735"/>
      <c r="P207" s="468"/>
      <c r="Q207" s="468"/>
      <c r="R207" s="468"/>
      <c r="S207" s="468"/>
      <c r="T207" s="468"/>
      <c r="U207" s="468"/>
      <c r="V207" s="468"/>
      <c r="W207" s="468"/>
      <c r="X207" s="468"/>
      <c r="Y207" s="468"/>
      <c r="Z207" s="468"/>
      <c r="AA207" s="468"/>
      <c r="AB207" s="468"/>
      <c r="AC207" s="468"/>
      <c r="AD207" s="468"/>
      <c r="AE207" s="468"/>
      <c r="AF207" s="468"/>
      <c r="AG207" s="468"/>
      <c r="AH207" s="468"/>
      <c r="AI207" s="468"/>
      <c r="AJ207" s="468"/>
      <c r="AK207" s="468"/>
      <c r="AL207" s="468"/>
      <c r="AM207" s="468"/>
      <c r="AN207" s="468"/>
      <c r="AO207" s="468"/>
      <c r="AP207" s="468"/>
      <c r="AQ207" s="468"/>
      <c r="AR207" s="468"/>
      <c r="AS207" s="468"/>
      <c r="AT207" s="468"/>
      <c r="AU207" s="468"/>
      <c r="AV207" s="468"/>
      <c r="AW207" s="468"/>
      <c r="AX207" s="468"/>
      <c r="AY207" s="468"/>
      <c r="AZ207" s="468"/>
      <c r="BA207" s="468"/>
      <c r="BB207" s="468"/>
      <c r="BC207" s="468"/>
      <c r="BD207" s="468"/>
      <c r="BE207" s="468"/>
      <c r="BF207" s="468"/>
      <c r="BG207" s="468"/>
      <c r="BH207" s="468"/>
      <c r="BI207" s="468"/>
      <c r="BJ207" s="468"/>
      <c r="BK207" s="468"/>
      <c r="BL207" s="468"/>
      <c r="BM207" s="468"/>
      <c r="BN207" s="468"/>
      <c r="BO207" s="468"/>
      <c r="BP207" s="468"/>
      <c r="BQ207" s="468"/>
      <c r="BR207" s="468"/>
      <c r="BS207" s="468"/>
      <c r="BT207" s="468"/>
      <c r="BU207" s="468"/>
      <c r="BV207" s="468"/>
      <c r="BW207" s="468"/>
      <c r="BX207" s="468"/>
      <c r="BY207" s="468"/>
      <c r="BZ207" s="468"/>
      <c r="CA207" s="468"/>
      <c r="CB207" s="468"/>
      <c r="CC207" s="468"/>
      <c r="CD207" s="468"/>
      <c r="CE207" s="468"/>
      <c r="CF207" s="468"/>
      <c r="CG207" s="468"/>
      <c r="CH207" s="468"/>
      <c r="CI207" s="468"/>
      <c r="CJ207" s="468"/>
      <c r="CK207" s="468"/>
      <c r="CL207" s="468"/>
      <c r="CM207" s="468"/>
      <c r="CN207" s="468"/>
      <c r="CO207" s="468"/>
      <c r="CP207" s="468"/>
      <c r="CQ207" s="468"/>
      <c r="CR207" s="468"/>
      <c r="CS207" s="468"/>
      <c r="CT207" s="468"/>
      <c r="CU207" s="468"/>
      <c r="CV207" s="468"/>
      <c r="CW207" s="468"/>
      <c r="CX207" s="468"/>
      <c r="CY207" s="468"/>
      <c r="CZ207" s="468"/>
      <c r="DA207" s="468"/>
      <c r="DB207" s="468"/>
      <c r="DC207" s="468"/>
      <c r="DD207" s="468"/>
      <c r="DE207" s="468"/>
      <c r="DF207" s="468"/>
      <c r="DG207" s="468"/>
      <c r="DH207" s="468"/>
      <c r="DI207" s="468"/>
      <c r="DJ207" s="468"/>
      <c r="DK207" s="468"/>
      <c r="DL207" s="468"/>
      <c r="DM207" s="468"/>
      <c r="DN207" s="468"/>
      <c r="DO207" s="468"/>
      <c r="DP207" s="468"/>
      <c r="DQ207" s="468"/>
      <c r="DR207" s="468"/>
      <c r="DS207" s="468"/>
      <c r="DT207" s="468"/>
      <c r="DU207" s="468"/>
      <c r="DV207" s="468"/>
      <c r="DW207" s="468"/>
      <c r="DX207" s="468"/>
      <c r="DY207" s="468"/>
      <c r="DZ207" s="468"/>
      <c r="EA207" s="468"/>
      <c r="EB207" s="468"/>
      <c r="EC207" s="468"/>
      <c r="ED207" s="468"/>
      <c r="EE207" s="468"/>
      <c r="EF207" s="468"/>
      <c r="EG207" s="468"/>
      <c r="EH207" s="468"/>
      <c r="EI207" s="468"/>
      <c r="EJ207" s="468"/>
      <c r="EK207" s="468"/>
      <c r="EL207" s="468"/>
      <c r="EM207" s="468"/>
      <c r="EN207" s="468"/>
      <c r="EO207" s="468"/>
      <c r="EP207" s="468"/>
      <c r="EQ207" s="468"/>
      <c r="ER207" s="468"/>
      <c r="ES207" s="468"/>
      <c r="ET207" s="468"/>
      <c r="EU207" s="468"/>
      <c r="EV207" s="468"/>
      <c r="EW207" s="468"/>
      <c r="EX207" s="468"/>
      <c r="EY207" s="468"/>
      <c r="EZ207" s="468"/>
      <c r="FA207" s="468"/>
      <c r="FB207" s="468"/>
      <c r="FC207" s="468"/>
      <c r="FD207" s="468"/>
      <c r="FE207" s="468"/>
      <c r="FF207" s="468"/>
      <c r="FG207" s="468"/>
      <c r="FH207" s="468"/>
      <c r="FI207" s="468"/>
      <c r="FJ207" s="468"/>
      <c r="FK207" s="468"/>
      <c r="FL207" s="468"/>
      <c r="FM207" s="468"/>
      <c r="FN207" s="468"/>
      <c r="FO207" s="468"/>
      <c r="FP207" s="468"/>
      <c r="FQ207" s="468"/>
      <c r="FR207" s="468"/>
      <c r="FS207" s="468"/>
      <c r="FT207" s="468"/>
      <c r="FU207" s="468"/>
      <c r="FV207" s="468"/>
      <c r="FW207" s="468"/>
      <c r="FX207" s="468"/>
      <c r="FY207" s="468"/>
      <c r="FZ207" s="468"/>
      <c r="GA207" s="468"/>
      <c r="GB207" s="468"/>
      <c r="GC207" s="468"/>
      <c r="GD207" s="468"/>
      <c r="GE207" s="468"/>
      <c r="GF207" s="468"/>
      <c r="GG207" s="468"/>
      <c r="GH207" s="468"/>
      <c r="GI207" s="468"/>
      <c r="GJ207" s="468"/>
      <c r="GK207" s="468"/>
      <c r="GL207" s="468"/>
      <c r="GM207" s="468"/>
      <c r="GN207" s="468"/>
      <c r="GO207" s="468"/>
      <c r="GP207" s="468"/>
      <c r="GQ207" s="468"/>
      <c r="GR207" s="468"/>
      <c r="GS207" s="468"/>
      <c r="GT207" s="468"/>
      <c r="GU207" s="468"/>
      <c r="GV207" s="468"/>
      <c r="GW207" s="468"/>
      <c r="GX207" s="468"/>
      <c r="GY207" s="468"/>
      <c r="GZ207" s="468"/>
      <c r="HA207" s="468"/>
      <c r="HB207" s="468"/>
      <c r="HC207" s="468"/>
      <c r="HD207" s="468"/>
      <c r="HE207" s="468"/>
      <c r="HF207" s="468"/>
      <c r="HG207" s="468"/>
      <c r="HH207" s="468"/>
      <c r="HI207" s="468"/>
      <c r="HJ207" s="468"/>
      <c r="HK207" s="468"/>
      <c r="HL207" s="468"/>
      <c r="HM207" s="468"/>
      <c r="HN207" s="468"/>
      <c r="HO207" s="468"/>
      <c r="HP207" s="468"/>
      <c r="HQ207" s="468"/>
      <c r="HR207" s="468"/>
      <c r="HS207" s="468"/>
      <c r="HT207" s="468"/>
      <c r="HU207" s="468"/>
      <c r="HV207" s="468"/>
      <c r="HW207" s="468"/>
      <c r="HX207" s="468"/>
      <c r="HY207" s="468"/>
      <c r="HZ207" s="468"/>
      <c r="IA207" s="468"/>
      <c r="IB207" s="468"/>
      <c r="IC207" s="468"/>
      <c r="ID207" s="468"/>
      <c r="IE207" s="468"/>
      <c r="IF207" s="468"/>
      <c r="IG207" s="468"/>
      <c r="IH207" s="468"/>
      <c r="II207" s="468"/>
      <c r="IJ207" s="468"/>
      <c r="IK207" s="468"/>
      <c r="IL207" s="468"/>
      <c r="IM207" s="468"/>
      <c r="IN207" s="468"/>
      <c r="IO207" s="468"/>
      <c r="IP207" s="468"/>
      <c r="IQ207" s="468"/>
      <c r="IR207" s="468"/>
      <c r="IS207" s="468"/>
      <c r="IT207" s="468"/>
      <c r="IU207" s="468"/>
      <c r="IV207" s="468"/>
    </row>
    <row r="208" spans="1:256">
      <c r="A208" s="385"/>
      <c r="B208" s="385"/>
      <c r="C208" s="385"/>
      <c r="M208" s="385"/>
      <c r="N208" s="735"/>
      <c r="O208" s="735"/>
      <c r="P208" s="468"/>
      <c r="Q208" s="468"/>
      <c r="R208" s="468"/>
      <c r="S208" s="468"/>
      <c r="T208" s="468"/>
      <c r="U208" s="468"/>
      <c r="V208" s="468"/>
      <c r="W208" s="468"/>
      <c r="X208" s="468"/>
      <c r="Y208" s="468"/>
      <c r="Z208" s="468"/>
      <c r="AA208" s="468"/>
      <c r="AB208" s="468"/>
      <c r="AC208" s="468"/>
      <c r="AD208" s="468"/>
      <c r="AE208" s="468"/>
      <c r="AF208" s="468"/>
      <c r="AG208" s="468"/>
      <c r="AH208" s="468"/>
      <c r="AI208" s="468"/>
      <c r="AJ208" s="468"/>
      <c r="AK208" s="468"/>
      <c r="AL208" s="468"/>
      <c r="AM208" s="468"/>
      <c r="AN208" s="468"/>
      <c r="AO208" s="468"/>
      <c r="AP208" s="468"/>
      <c r="AQ208" s="468"/>
      <c r="AR208" s="468"/>
      <c r="AS208" s="468"/>
      <c r="AT208" s="468"/>
      <c r="AU208" s="468"/>
      <c r="AV208" s="468"/>
      <c r="AW208" s="468"/>
      <c r="AX208" s="468"/>
      <c r="AY208" s="468"/>
      <c r="AZ208" s="468"/>
      <c r="BA208" s="468"/>
      <c r="BB208" s="468"/>
      <c r="BC208" s="468"/>
      <c r="BD208" s="468"/>
      <c r="BE208" s="468"/>
      <c r="BF208" s="468"/>
      <c r="BG208" s="468"/>
      <c r="BH208" s="468"/>
      <c r="BI208" s="468"/>
      <c r="BJ208" s="468"/>
      <c r="BK208" s="468"/>
      <c r="BL208" s="468"/>
      <c r="BM208" s="468"/>
      <c r="BN208" s="468"/>
      <c r="BO208" s="468"/>
      <c r="BP208" s="468"/>
      <c r="BQ208" s="468"/>
      <c r="BR208" s="468"/>
      <c r="BS208" s="468"/>
      <c r="BT208" s="468"/>
      <c r="BU208" s="468"/>
      <c r="BV208" s="468"/>
      <c r="BW208" s="468"/>
      <c r="BX208" s="468"/>
      <c r="BY208" s="468"/>
      <c r="BZ208" s="468"/>
      <c r="CA208" s="468"/>
      <c r="CB208" s="468"/>
      <c r="CC208" s="468"/>
      <c r="CD208" s="468"/>
      <c r="CE208" s="468"/>
      <c r="CF208" s="468"/>
      <c r="CG208" s="468"/>
      <c r="CH208" s="468"/>
      <c r="CI208" s="468"/>
      <c r="CJ208" s="468"/>
      <c r="CK208" s="468"/>
      <c r="CL208" s="468"/>
      <c r="CM208" s="468"/>
      <c r="CN208" s="468"/>
      <c r="CO208" s="468"/>
      <c r="CP208" s="468"/>
      <c r="CQ208" s="468"/>
      <c r="CR208" s="468"/>
      <c r="CS208" s="468"/>
      <c r="CT208" s="468"/>
      <c r="CU208" s="468"/>
      <c r="CV208" s="468"/>
      <c r="CW208" s="468"/>
      <c r="CX208" s="468"/>
      <c r="CY208" s="468"/>
      <c r="CZ208" s="468"/>
      <c r="DA208" s="468"/>
      <c r="DB208" s="468"/>
      <c r="DC208" s="468"/>
      <c r="DD208" s="468"/>
      <c r="DE208" s="468"/>
      <c r="DF208" s="468"/>
      <c r="DG208" s="468"/>
      <c r="DH208" s="468"/>
      <c r="DI208" s="468"/>
      <c r="DJ208" s="468"/>
      <c r="DK208" s="468"/>
      <c r="DL208" s="468"/>
      <c r="DM208" s="468"/>
      <c r="DN208" s="468"/>
      <c r="DO208" s="468"/>
      <c r="DP208" s="468"/>
      <c r="DQ208" s="468"/>
      <c r="DR208" s="468"/>
      <c r="DS208" s="468"/>
      <c r="DT208" s="468"/>
      <c r="DU208" s="468"/>
      <c r="DV208" s="468"/>
      <c r="DW208" s="468"/>
      <c r="DX208" s="468"/>
      <c r="DY208" s="468"/>
      <c r="DZ208" s="468"/>
      <c r="EA208" s="468"/>
      <c r="EB208" s="468"/>
      <c r="EC208" s="468"/>
      <c r="ED208" s="468"/>
      <c r="EE208" s="468"/>
      <c r="EF208" s="468"/>
      <c r="EG208" s="468"/>
      <c r="EH208" s="468"/>
      <c r="EI208" s="468"/>
      <c r="EJ208" s="468"/>
      <c r="EK208" s="468"/>
      <c r="EL208" s="468"/>
      <c r="EM208" s="468"/>
      <c r="EN208" s="468"/>
      <c r="EO208" s="468"/>
      <c r="EP208" s="468"/>
      <c r="EQ208" s="468"/>
      <c r="ER208" s="468"/>
      <c r="ES208" s="468"/>
      <c r="ET208" s="468"/>
      <c r="EU208" s="468"/>
      <c r="EV208" s="468"/>
      <c r="EW208" s="468"/>
      <c r="EX208" s="468"/>
      <c r="EY208" s="468"/>
      <c r="EZ208" s="468"/>
      <c r="FA208" s="468"/>
      <c r="FB208" s="468"/>
      <c r="FC208" s="468"/>
      <c r="FD208" s="468"/>
      <c r="FE208" s="468"/>
      <c r="FF208" s="468"/>
      <c r="FG208" s="468"/>
      <c r="FH208" s="468"/>
      <c r="FI208" s="468"/>
      <c r="FJ208" s="468"/>
      <c r="FK208" s="468"/>
      <c r="FL208" s="468"/>
      <c r="FM208" s="468"/>
      <c r="FN208" s="468"/>
      <c r="FO208" s="468"/>
      <c r="FP208" s="468"/>
      <c r="FQ208" s="468"/>
      <c r="FR208" s="468"/>
      <c r="FS208" s="468"/>
      <c r="FT208" s="468"/>
      <c r="FU208" s="468"/>
      <c r="FV208" s="468"/>
      <c r="FW208" s="468"/>
      <c r="FX208" s="468"/>
      <c r="FY208" s="468"/>
      <c r="FZ208" s="468"/>
      <c r="GA208" s="468"/>
      <c r="GB208" s="468"/>
      <c r="GC208" s="468"/>
      <c r="GD208" s="468"/>
      <c r="GE208" s="468"/>
      <c r="GF208" s="468"/>
      <c r="GG208" s="468"/>
      <c r="GH208" s="468"/>
      <c r="GI208" s="468"/>
      <c r="GJ208" s="468"/>
      <c r="GK208" s="468"/>
      <c r="GL208" s="468"/>
      <c r="GM208" s="468"/>
      <c r="GN208" s="468"/>
      <c r="GO208" s="468"/>
      <c r="GP208" s="468"/>
      <c r="GQ208" s="468"/>
      <c r="GR208" s="468"/>
      <c r="GS208" s="468"/>
      <c r="GT208" s="468"/>
      <c r="GU208" s="468"/>
      <c r="GV208" s="468"/>
      <c r="GW208" s="468"/>
      <c r="GX208" s="468"/>
      <c r="GY208" s="468"/>
      <c r="GZ208" s="468"/>
      <c r="HA208" s="468"/>
      <c r="HB208" s="468"/>
      <c r="HC208" s="468"/>
      <c r="HD208" s="468"/>
      <c r="HE208" s="468"/>
      <c r="HF208" s="468"/>
      <c r="HG208" s="468"/>
      <c r="HH208" s="468"/>
      <c r="HI208" s="468"/>
      <c r="HJ208" s="468"/>
      <c r="HK208" s="468"/>
      <c r="HL208" s="468"/>
      <c r="HM208" s="468"/>
      <c r="HN208" s="468"/>
      <c r="HO208" s="468"/>
      <c r="HP208" s="468"/>
      <c r="HQ208" s="468"/>
      <c r="HR208" s="468"/>
      <c r="HS208" s="468"/>
      <c r="HT208" s="468"/>
      <c r="HU208" s="468"/>
      <c r="HV208" s="468"/>
      <c r="HW208" s="468"/>
      <c r="HX208" s="468"/>
      <c r="HY208" s="468"/>
      <c r="HZ208" s="468"/>
      <c r="IA208" s="468"/>
      <c r="IB208" s="468"/>
      <c r="IC208" s="468"/>
      <c r="ID208" s="468"/>
      <c r="IE208" s="468"/>
      <c r="IF208" s="468"/>
      <c r="IG208" s="468"/>
      <c r="IH208" s="468"/>
      <c r="II208" s="468"/>
      <c r="IJ208" s="468"/>
      <c r="IK208" s="468"/>
      <c r="IL208" s="468"/>
      <c r="IM208" s="468"/>
      <c r="IN208" s="468"/>
      <c r="IO208" s="468"/>
      <c r="IP208" s="468"/>
      <c r="IQ208" s="468"/>
      <c r="IR208" s="468"/>
      <c r="IS208" s="468"/>
      <c r="IT208" s="468"/>
      <c r="IU208" s="468"/>
      <c r="IV208" s="468"/>
    </row>
    <row r="209" spans="1:256">
      <c r="A209" s="385"/>
      <c r="B209" s="385"/>
      <c r="C209" s="385"/>
      <c r="M209" s="385"/>
      <c r="N209" s="735"/>
      <c r="O209" s="735"/>
      <c r="P209" s="468"/>
      <c r="Q209" s="468"/>
      <c r="R209" s="468"/>
      <c r="S209" s="468"/>
      <c r="T209" s="468"/>
      <c r="U209" s="468"/>
      <c r="V209" s="468"/>
      <c r="W209" s="468"/>
      <c r="X209" s="468"/>
      <c r="Y209" s="468"/>
      <c r="Z209" s="468"/>
      <c r="AA209" s="468"/>
      <c r="AB209" s="468"/>
      <c r="AC209" s="468"/>
      <c r="AD209" s="468"/>
      <c r="AE209" s="468"/>
      <c r="AF209" s="468"/>
      <c r="AG209" s="468"/>
      <c r="AH209" s="468"/>
      <c r="AI209" s="468"/>
      <c r="AJ209" s="468"/>
      <c r="AK209" s="468"/>
      <c r="AL209" s="468"/>
      <c r="AM209" s="468"/>
      <c r="AN209" s="468"/>
      <c r="AO209" s="468"/>
      <c r="AP209" s="468"/>
      <c r="AQ209" s="468"/>
      <c r="AR209" s="468"/>
      <c r="AS209" s="468"/>
      <c r="AT209" s="468"/>
      <c r="AU209" s="468"/>
      <c r="AV209" s="468"/>
      <c r="AW209" s="468"/>
      <c r="AX209" s="468"/>
      <c r="AY209" s="468"/>
      <c r="AZ209" s="468"/>
      <c r="BA209" s="468"/>
      <c r="BB209" s="468"/>
      <c r="BC209" s="468"/>
      <c r="BD209" s="468"/>
      <c r="BE209" s="468"/>
      <c r="BF209" s="468"/>
      <c r="BG209" s="468"/>
      <c r="BH209" s="468"/>
      <c r="BI209" s="468"/>
      <c r="BJ209" s="468"/>
      <c r="BK209" s="468"/>
      <c r="BL209" s="468"/>
      <c r="BM209" s="468"/>
      <c r="BN209" s="468"/>
      <c r="BO209" s="468"/>
      <c r="BP209" s="468"/>
      <c r="BQ209" s="468"/>
      <c r="BR209" s="468"/>
      <c r="BS209" s="468"/>
      <c r="BT209" s="468"/>
      <c r="BU209" s="468"/>
      <c r="BV209" s="468"/>
      <c r="BW209" s="468"/>
      <c r="BX209" s="468"/>
      <c r="BY209" s="468"/>
      <c r="BZ209" s="468"/>
      <c r="CA209" s="468"/>
      <c r="CB209" s="468"/>
      <c r="CC209" s="468"/>
      <c r="CD209" s="468"/>
      <c r="CE209" s="468"/>
      <c r="CF209" s="468"/>
      <c r="CG209" s="468"/>
      <c r="CH209" s="468"/>
      <c r="CI209" s="468"/>
      <c r="CJ209" s="468"/>
      <c r="CK209" s="468"/>
      <c r="CL209" s="468"/>
      <c r="CM209" s="468"/>
      <c r="CN209" s="468"/>
      <c r="CO209" s="468"/>
      <c r="CP209" s="468"/>
      <c r="CQ209" s="468"/>
      <c r="CR209" s="468"/>
      <c r="CS209" s="468"/>
      <c r="CT209" s="468"/>
      <c r="CU209" s="468"/>
      <c r="CV209" s="468"/>
      <c r="CW209" s="468"/>
      <c r="CX209" s="468"/>
      <c r="CY209" s="468"/>
      <c r="CZ209" s="468"/>
      <c r="DA209" s="468"/>
      <c r="DB209" s="468"/>
      <c r="DC209" s="468"/>
      <c r="DD209" s="468"/>
      <c r="DE209" s="468"/>
      <c r="DF209" s="468"/>
      <c r="DG209" s="468"/>
      <c r="DH209" s="468"/>
      <c r="DI209" s="468"/>
      <c r="DJ209" s="468"/>
      <c r="DK209" s="468"/>
      <c r="DL209" s="468"/>
      <c r="DM209" s="468"/>
      <c r="DN209" s="468"/>
      <c r="DO209" s="468"/>
      <c r="DP209" s="468"/>
      <c r="DQ209" s="468"/>
      <c r="DR209" s="468"/>
      <c r="DS209" s="468"/>
      <c r="DT209" s="468"/>
      <c r="DU209" s="468"/>
      <c r="DV209" s="468"/>
      <c r="DW209" s="468"/>
      <c r="DX209" s="468"/>
      <c r="DY209" s="468"/>
      <c r="DZ209" s="468"/>
      <c r="EA209" s="468"/>
      <c r="EB209" s="468"/>
      <c r="EC209" s="468"/>
      <c r="ED209" s="468"/>
      <c r="EE209" s="468"/>
      <c r="EF209" s="468"/>
      <c r="EG209" s="468"/>
      <c r="EH209" s="468"/>
      <c r="EI209" s="468"/>
      <c r="EJ209" s="468"/>
      <c r="EK209" s="468"/>
      <c r="EL209" s="468"/>
      <c r="EM209" s="468"/>
      <c r="EN209" s="468"/>
      <c r="EO209" s="468"/>
      <c r="EP209" s="468"/>
      <c r="EQ209" s="468"/>
      <c r="ER209" s="468"/>
      <c r="ES209" s="468"/>
      <c r="ET209" s="468"/>
      <c r="EU209" s="468"/>
      <c r="EV209" s="468"/>
      <c r="EW209" s="468"/>
      <c r="EX209" s="468"/>
      <c r="EY209" s="468"/>
      <c r="EZ209" s="468"/>
      <c r="FA209" s="468"/>
      <c r="FB209" s="468"/>
      <c r="FC209" s="468"/>
      <c r="FD209" s="468"/>
      <c r="FE209" s="468"/>
      <c r="FF209" s="468"/>
      <c r="FG209" s="468"/>
      <c r="FH209" s="468"/>
      <c r="FI209" s="468"/>
      <c r="FJ209" s="468"/>
      <c r="FK209" s="468"/>
      <c r="FL209" s="468"/>
      <c r="FM209" s="468"/>
      <c r="FN209" s="468"/>
      <c r="FO209" s="468"/>
      <c r="FP209" s="468"/>
      <c r="FQ209" s="468"/>
      <c r="FR209" s="468"/>
      <c r="FS209" s="468"/>
      <c r="FT209" s="468"/>
      <c r="FU209" s="468"/>
      <c r="FV209" s="468"/>
      <c r="FW209" s="468"/>
      <c r="FX209" s="468"/>
      <c r="FY209" s="468"/>
      <c r="FZ209" s="468"/>
      <c r="GA209" s="468"/>
      <c r="GB209" s="468"/>
      <c r="GC209" s="468"/>
      <c r="GD209" s="468"/>
      <c r="GE209" s="468"/>
      <c r="GF209" s="468"/>
      <c r="GG209" s="468"/>
      <c r="GH209" s="468"/>
      <c r="GI209" s="468"/>
      <c r="GJ209" s="468"/>
      <c r="GK209" s="468"/>
      <c r="GL209" s="468"/>
      <c r="GM209" s="468"/>
      <c r="GN209" s="468"/>
      <c r="GO209" s="468"/>
      <c r="GP209" s="468"/>
      <c r="GQ209" s="468"/>
      <c r="GR209" s="468"/>
      <c r="GS209" s="468"/>
      <c r="GT209" s="468"/>
      <c r="GU209" s="468"/>
      <c r="GV209" s="468"/>
      <c r="GW209" s="468"/>
      <c r="GX209" s="468"/>
      <c r="GY209" s="468"/>
      <c r="GZ209" s="468"/>
      <c r="HA209" s="468"/>
      <c r="HB209" s="468"/>
      <c r="HC209" s="468"/>
      <c r="HD209" s="468"/>
      <c r="HE209" s="468"/>
      <c r="HF209" s="468"/>
      <c r="HG209" s="468"/>
      <c r="HH209" s="468"/>
      <c r="HI209" s="468"/>
      <c r="HJ209" s="468"/>
      <c r="HK209" s="468"/>
      <c r="HL209" s="468"/>
      <c r="HM209" s="468"/>
      <c r="HN209" s="468"/>
      <c r="HO209" s="468"/>
      <c r="HP209" s="468"/>
      <c r="HQ209" s="468"/>
      <c r="HR209" s="468"/>
      <c r="HS209" s="468"/>
      <c r="HT209" s="468"/>
      <c r="HU209" s="468"/>
      <c r="HV209" s="468"/>
      <c r="HW209" s="468"/>
      <c r="HX209" s="468"/>
      <c r="HY209" s="468"/>
      <c r="HZ209" s="468"/>
      <c r="IA209" s="468"/>
      <c r="IB209" s="468"/>
      <c r="IC209" s="468"/>
      <c r="ID209" s="468"/>
      <c r="IE209" s="468"/>
      <c r="IF209" s="468"/>
      <c r="IG209" s="468"/>
      <c r="IH209" s="468"/>
      <c r="II209" s="468"/>
      <c r="IJ209" s="468"/>
      <c r="IK209" s="468"/>
      <c r="IL209" s="468"/>
      <c r="IM209" s="468"/>
      <c r="IN209" s="468"/>
      <c r="IO209" s="468"/>
      <c r="IP209" s="468"/>
      <c r="IQ209" s="468"/>
      <c r="IR209" s="468"/>
      <c r="IS209" s="468"/>
      <c r="IT209" s="468"/>
      <c r="IU209" s="468"/>
      <c r="IV209" s="468"/>
    </row>
    <row r="210" spans="1:256">
      <c r="A210" s="385"/>
      <c r="B210" s="385"/>
      <c r="C210" s="385"/>
      <c r="M210" s="385"/>
      <c r="N210" s="735"/>
      <c r="O210" s="735"/>
      <c r="P210" s="468"/>
      <c r="Q210" s="468"/>
      <c r="R210" s="468"/>
      <c r="S210" s="468"/>
      <c r="T210" s="468"/>
      <c r="U210" s="468"/>
      <c r="V210" s="468"/>
      <c r="W210" s="468"/>
      <c r="X210" s="468"/>
      <c r="Y210" s="468"/>
      <c r="Z210" s="468"/>
      <c r="AA210" s="468"/>
      <c r="AB210" s="468"/>
      <c r="AC210" s="468"/>
      <c r="AD210" s="468"/>
      <c r="AE210" s="468"/>
      <c r="AF210" s="468"/>
      <c r="AG210" s="468"/>
      <c r="AH210" s="468"/>
      <c r="AI210" s="468"/>
      <c r="AJ210" s="468"/>
      <c r="AK210" s="468"/>
      <c r="AL210" s="468"/>
      <c r="AM210" s="468"/>
      <c r="AN210" s="468"/>
      <c r="AO210" s="468"/>
      <c r="AP210" s="468"/>
      <c r="AQ210" s="468"/>
      <c r="AR210" s="468"/>
      <c r="AS210" s="468"/>
      <c r="AT210" s="468"/>
      <c r="AU210" s="468"/>
      <c r="AV210" s="468"/>
      <c r="AW210" s="468"/>
      <c r="AX210" s="468"/>
      <c r="AY210" s="468"/>
      <c r="AZ210" s="468"/>
      <c r="BA210" s="468"/>
      <c r="BB210" s="468"/>
      <c r="BC210" s="468"/>
      <c r="BD210" s="468"/>
      <c r="BE210" s="468"/>
      <c r="BF210" s="468"/>
      <c r="BG210" s="468"/>
      <c r="BH210" s="468"/>
      <c r="BI210" s="468"/>
      <c r="BJ210" s="468"/>
      <c r="BK210" s="468"/>
      <c r="BL210" s="468"/>
      <c r="BM210" s="468"/>
      <c r="BN210" s="468"/>
      <c r="BO210" s="468"/>
      <c r="BP210" s="468"/>
      <c r="BQ210" s="468"/>
      <c r="BR210" s="468"/>
      <c r="BS210" s="468"/>
      <c r="BT210" s="468"/>
      <c r="BU210" s="468"/>
      <c r="BV210" s="468"/>
      <c r="BW210" s="468"/>
      <c r="BX210" s="468"/>
      <c r="BY210" s="468"/>
      <c r="BZ210" s="468"/>
      <c r="CA210" s="468"/>
      <c r="CB210" s="468"/>
      <c r="CC210" s="468"/>
      <c r="CD210" s="468"/>
      <c r="CE210" s="468"/>
      <c r="CF210" s="468"/>
      <c r="CG210" s="468"/>
      <c r="CH210" s="468"/>
      <c r="CI210" s="468"/>
      <c r="CJ210" s="468"/>
      <c r="CK210" s="468"/>
      <c r="CL210" s="468"/>
      <c r="CM210" s="468"/>
      <c r="CN210" s="468"/>
      <c r="CO210" s="468"/>
      <c r="CP210" s="468"/>
      <c r="CQ210" s="468"/>
      <c r="CR210" s="468"/>
      <c r="CS210" s="468"/>
      <c r="CT210" s="468"/>
      <c r="CU210" s="468"/>
      <c r="CV210" s="468"/>
      <c r="CW210" s="468"/>
      <c r="CX210" s="468"/>
      <c r="CY210" s="468"/>
      <c r="CZ210" s="468"/>
      <c r="DA210" s="468"/>
      <c r="DB210" s="468"/>
      <c r="DC210" s="468"/>
      <c r="DD210" s="468"/>
      <c r="DE210" s="468"/>
      <c r="DF210" s="468"/>
      <c r="DG210" s="468"/>
      <c r="DH210" s="468"/>
      <c r="DI210" s="468"/>
      <c r="DJ210" s="468"/>
      <c r="DK210" s="468"/>
      <c r="DL210" s="468"/>
      <c r="DM210" s="468"/>
      <c r="DN210" s="468"/>
      <c r="DO210" s="468"/>
      <c r="DP210" s="468"/>
      <c r="DQ210" s="468"/>
      <c r="DR210" s="468"/>
      <c r="DS210" s="468"/>
      <c r="DT210" s="468"/>
      <c r="DU210" s="468"/>
      <c r="DV210" s="468"/>
      <c r="DW210" s="468"/>
      <c r="DX210" s="468"/>
      <c r="DY210" s="468"/>
      <c r="DZ210" s="468"/>
      <c r="EA210" s="468"/>
      <c r="EB210" s="468"/>
      <c r="EC210" s="468"/>
      <c r="ED210" s="468"/>
      <c r="EE210" s="468"/>
      <c r="EF210" s="468"/>
      <c r="EG210" s="468"/>
      <c r="EH210" s="468"/>
      <c r="EI210" s="468"/>
      <c r="EJ210" s="468"/>
      <c r="EK210" s="468"/>
      <c r="EL210" s="468"/>
      <c r="EM210" s="468"/>
      <c r="EN210" s="468"/>
      <c r="EO210" s="468"/>
      <c r="EP210" s="468"/>
      <c r="EQ210" s="468"/>
      <c r="ER210" s="468"/>
      <c r="ES210" s="468"/>
      <c r="ET210" s="468"/>
      <c r="EU210" s="468"/>
      <c r="EV210" s="468"/>
      <c r="EW210" s="468"/>
      <c r="EX210" s="468"/>
      <c r="EY210" s="468"/>
      <c r="EZ210" s="468"/>
      <c r="FA210" s="468"/>
      <c r="FB210" s="468"/>
      <c r="FC210" s="468"/>
      <c r="FD210" s="468"/>
      <c r="FE210" s="468"/>
      <c r="FF210" s="468"/>
      <c r="FG210" s="468"/>
      <c r="FH210" s="468"/>
      <c r="FI210" s="468"/>
      <c r="FJ210" s="468"/>
      <c r="FK210" s="468"/>
      <c r="FL210" s="468"/>
      <c r="FM210" s="468"/>
      <c r="FN210" s="468"/>
      <c r="FO210" s="468"/>
      <c r="FP210" s="468"/>
      <c r="FQ210" s="468"/>
      <c r="FR210" s="468"/>
      <c r="FS210" s="468"/>
      <c r="FT210" s="468"/>
      <c r="FU210" s="468"/>
      <c r="FV210" s="468"/>
      <c r="FW210" s="468"/>
      <c r="FX210" s="468"/>
      <c r="FY210" s="468"/>
      <c r="FZ210" s="468"/>
      <c r="GA210" s="468"/>
      <c r="GB210" s="468"/>
      <c r="GC210" s="468"/>
      <c r="GD210" s="468"/>
      <c r="GE210" s="468"/>
      <c r="GF210" s="468"/>
      <c r="GG210" s="468"/>
      <c r="GH210" s="468"/>
      <c r="GI210" s="468"/>
      <c r="GJ210" s="468"/>
      <c r="GK210" s="468"/>
      <c r="GL210" s="468"/>
      <c r="GM210" s="468"/>
      <c r="GN210" s="468"/>
      <c r="GO210" s="468"/>
      <c r="GP210" s="468"/>
      <c r="GQ210" s="468"/>
      <c r="GR210" s="468"/>
      <c r="GS210" s="468"/>
      <c r="GT210" s="468"/>
      <c r="GU210" s="468"/>
      <c r="GV210" s="468"/>
      <c r="GW210" s="468"/>
      <c r="GX210" s="468"/>
      <c r="GY210" s="468"/>
      <c r="GZ210" s="468"/>
      <c r="HA210" s="468"/>
      <c r="HB210" s="468"/>
      <c r="HC210" s="468"/>
      <c r="HD210" s="468"/>
      <c r="HE210" s="468"/>
      <c r="HF210" s="468"/>
      <c r="HG210" s="468"/>
      <c r="HH210" s="468"/>
      <c r="HI210" s="468"/>
      <c r="HJ210" s="468"/>
      <c r="HK210" s="468"/>
      <c r="HL210" s="468"/>
      <c r="HM210" s="468"/>
      <c r="HN210" s="468"/>
      <c r="HO210" s="468"/>
      <c r="HP210" s="468"/>
      <c r="HQ210" s="468"/>
      <c r="HR210" s="468"/>
      <c r="HS210" s="468"/>
      <c r="HT210" s="468"/>
      <c r="HU210" s="468"/>
      <c r="HV210" s="468"/>
      <c r="HW210" s="468"/>
      <c r="HX210" s="468"/>
      <c r="HY210" s="468"/>
      <c r="HZ210" s="468"/>
      <c r="IA210" s="468"/>
      <c r="IB210" s="468"/>
      <c r="IC210" s="468"/>
      <c r="ID210" s="468"/>
      <c r="IE210" s="468"/>
      <c r="IF210" s="468"/>
      <c r="IG210" s="468"/>
      <c r="IH210" s="468"/>
      <c r="II210" s="468"/>
      <c r="IJ210" s="468"/>
      <c r="IK210" s="468"/>
      <c r="IL210" s="468"/>
      <c r="IM210" s="468"/>
      <c r="IN210" s="468"/>
      <c r="IO210" s="468"/>
      <c r="IP210" s="468"/>
      <c r="IQ210" s="468"/>
      <c r="IR210" s="468"/>
      <c r="IS210" s="468"/>
      <c r="IT210" s="468"/>
      <c r="IU210" s="468"/>
      <c r="IV210" s="468"/>
    </row>
    <row r="211" spans="1:256">
      <c r="A211" s="385"/>
      <c r="B211" s="385"/>
      <c r="C211" s="385"/>
      <c r="M211" s="385"/>
      <c r="N211" s="735"/>
      <c r="O211" s="735"/>
      <c r="P211" s="468"/>
      <c r="Q211" s="468"/>
      <c r="R211" s="468"/>
      <c r="S211" s="468"/>
      <c r="T211" s="468"/>
      <c r="U211" s="468"/>
      <c r="V211" s="468"/>
      <c r="W211" s="468"/>
      <c r="X211" s="468"/>
      <c r="Y211" s="468"/>
      <c r="Z211" s="468"/>
      <c r="AA211" s="468"/>
      <c r="AB211" s="468"/>
      <c r="AC211" s="468"/>
      <c r="AD211" s="468"/>
      <c r="AE211" s="468"/>
      <c r="AF211" s="468"/>
      <c r="AG211" s="468"/>
      <c r="AH211" s="468"/>
      <c r="AI211" s="468"/>
      <c r="AJ211" s="468"/>
      <c r="AK211" s="468"/>
      <c r="AL211" s="468"/>
      <c r="AM211" s="468"/>
      <c r="AN211" s="468"/>
      <c r="AO211" s="468"/>
      <c r="AP211" s="468"/>
      <c r="AQ211" s="468"/>
      <c r="AR211" s="468"/>
      <c r="AS211" s="468"/>
      <c r="AT211" s="468"/>
      <c r="AU211" s="468"/>
      <c r="AV211" s="468"/>
      <c r="AW211" s="468"/>
      <c r="AX211" s="468"/>
      <c r="AY211" s="468"/>
      <c r="AZ211" s="468"/>
      <c r="BA211" s="468"/>
      <c r="BB211" s="468"/>
      <c r="BC211" s="468"/>
      <c r="BD211" s="468"/>
      <c r="BE211" s="468"/>
      <c r="BF211" s="468"/>
      <c r="BG211" s="468"/>
      <c r="BH211" s="468"/>
      <c r="BI211" s="468"/>
      <c r="BJ211" s="468"/>
      <c r="BK211" s="468"/>
      <c r="BL211" s="468"/>
      <c r="BM211" s="468"/>
      <c r="BN211" s="468"/>
      <c r="BO211" s="468"/>
      <c r="BP211" s="468"/>
      <c r="BQ211" s="468"/>
      <c r="BR211" s="468"/>
      <c r="BS211" s="468"/>
      <c r="BT211" s="468"/>
      <c r="BU211" s="468"/>
      <c r="BV211" s="468"/>
      <c r="BW211" s="468"/>
      <c r="BX211" s="468"/>
      <c r="BY211" s="468"/>
      <c r="BZ211" s="468"/>
      <c r="CA211" s="468"/>
      <c r="CB211" s="468"/>
      <c r="CC211" s="468"/>
      <c r="CD211" s="468"/>
      <c r="CE211" s="468"/>
      <c r="CF211" s="468"/>
      <c r="CG211" s="468"/>
      <c r="CH211" s="468"/>
      <c r="CI211" s="468"/>
      <c r="CJ211" s="468"/>
      <c r="CK211" s="468"/>
      <c r="CL211" s="468"/>
      <c r="CM211" s="468"/>
      <c r="CN211" s="468"/>
      <c r="CO211" s="468"/>
      <c r="CP211" s="468"/>
      <c r="CQ211" s="468"/>
      <c r="CR211" s="468"/>
      <c r="CS211" s="468"/>
      <c r="CT211" s="468"/>
      <c r="CU211" s="468"/>
      <c r="CV211" s="468"/>
      <c r="CW211" s="468"/>
      <c r="CX211" s="468"/>
      <c r="CY211" s="468"/>
      <c r="CZ211" s="468"/>
      <c r="DA211" s="468"/>
      <c r="DB211" s="468"/>
      <c r="DC211" s="468"/>
      <c r="DD211" s="468"/>
      <c r="DE211" s="468"/>
      <c r="DF211" s="468"/>
      <c r="DG211" s="468"/>
      <c r="DH211" s="468"/>
      <c r="DI211" s="468"/>
      <c r="DJ211" s="468"/>
      <c r="DK211" s="468"/>
      <c r="DL211" s="468"/>
      <c r="DM211" s="468"/>
      <c r="DN211" s="468"/>
      <c r="DO211" s="468"/>
      <c r="DP211" s="468"/>
      <c r="DQ211" s="468"/>
      <c r="DR211" s="468"/>
      <c r="DS211" s="468"/>
      <c r="DT211" s="468"/>
      <c r="DU211" s="468"/>
      <c r="DV211" s="468"/>
      <c r="DW211" s="468"/>
      <c r="DX211" s="468"/>
      <c r="DY211" s="468"/>
      <c r="DZ211" s="468"/>
      <c r="EA211" s="468"/>
      <c r="EB211" s="468"/>
      <c r="EC211" s="468"/>
      <c r="ED211" s="468"/>
      <c r="EE211" s="468"/>
      <c r="EF211" s="468"/>
      <c r="EG211" s="468"/>
      <c r="EH211" s="468"/>
      <c r="EI211" s="468"/>
      <c r="EJ211" s="468"/>
      <c r="EK211" s="468"/>
      <c r="EL211" s="468"/>
      <c r="EM211" s="468"/>
      <c r="EN211" s="468"/>
      <c r="EO211" s="468"/>
      <c r="EP211" s="468"/>
      <c r="EQ211" s="468"/>
      <c r="ER211" s="468"/>
      <c r="ES211" s="468"/>
      <c r="ET211" s="468"/>
      <c r="EU211" s="468"/>
      <c r="EV211" s="468"/>
      <c r="EW211" s="468"/>
      <c r="EX211" s="468"/>
      <c r="EY211" s="468"/>
      <c r="EZ211" s="468"/>
      <c r="FA211" s="468"/>
      <c r="FB211" s="468"/>
      <c r="FC211" s="468"/>
      <c r="FD211" s="468"/>
      <c r="FE211" s="468"/>
      <c r="FF211" s="468"/>
      <c r="FG211" s="468"/>
      <c r="FH211" s="468"/>
      <c r="FI211" s="468"/>
      <c r="FJ211" s="468"/>
      <c r="FK211" s="468"/>
      <c r="FL211" s="468"/>
      <c r="FM211" s="468"/>
      <c r="FN211" s="468"/>
      <c r="FO211" s="468"/>
      <c r="FP211" s="468"/>
      <c r="FQ211" s="468"/>
      <c r="FR211" s="468"/>
      <c r="FS211" s="468"/>
      <c r="FT211" s="468"/>
      <c r="FU211" s="468"/>
      <c r="FV211" s="468"/>
      <c r="FW211" s="468"/>
      <c r="FX211" s="468"/>
      <c r="FY211" s="468"/>
      <c r="FZ211" s="468"/>
      <c r="GA211" s="468"/>
      <c r="GB211" s="468"/>
      <c r="GC211" s="468"/>
      <c r="GD211" s="468"/>
      <c r="GE211" s="468"/>
      <c r="GF211" s="468"/>
      <c r="GG211" s="468"/>
      <c r="GH211" s="468"/>
      <c r="GI211" s="468"/>
      <c r="GJ211" s="468"/>
      <c r="GK211" s="468"/>
      <c r="GL211" s="468"/>
      <c r="GM211" s="468"/>
      <c r="GN211" s="468"/>
      <c r="GO211" s="468"/>
      <c r="GP211" s="468"/>
      <c r="GQ211" s="468"/>
      <c r="GR211" s="468"/>
      <c r="GS211" s="468"/>
      <c r="GT211" s="468"/>
      <c r="GU211" s="468"/>
      <c r="GV211" s="468"/>
      <c r="GW211" s="468"/>
      <c r="GX211" s="468"/>
      <c r="GY211" s="468"/>
      <c r="GZ211" s="468"/>
      <c r="HA211" s="468"/>
      <c r="HB211" s="468"/>
      <c r="HC211" s="468"/>
      <c r="HD211" s="468"/>
      <c r="HE211" s="468"/>
      <c r="HF211" s="468"/>
      <c r="HG211" s="468"/>
      <c r="HH211" s="468"/>
      <c r="HI211" s="468"/>
      <c r="HJ211" s="468"/>
      <c r="HK211" s="468"/>
      <c r="HL211" s="468"/>
      <c r="HM211" s="468"/>
      <c r="HN211" s="468"/>
      <c r="HO211" s="468"/>
      <c r="HP211" s="468"/>
      <c r="HQ211" s="468"/>
      <c r="HR211" s="468"/>
      <c r="HS211" s="468"/>
      <c r="HT211" s="468"/>
      <c r="HU211" s="468"/>
      <c r="HV211" s="468"/>
      <c r="HW211" s="468"/>
      <c r="HX211" s="468"/>
      <c r="HY211" s="468"/>
      <c r="HZ211" s="468"/>
      <c r="IA211" s="468"/>
      <c r="IB211" s="468"/>
      <c r="IC211" s="468"/>
      <c r="ID211" s="468"/>
      <c r="IE211" s="468"/>
      <c r="IF211" s="468"/>
      <c r="IG211" s="468"/>
      <c r="IH211" s="468"/>
      <c r="II211" s="468"/>
      <c r="IJ211" s="468"/>
      <c r="IK211" s="468"/>
      <c r="IL211" s="468"/>
      <c r="IM211" s="468"/>
      <c r="IN211" s="468"/>
      <c r="IO211" s="468"/>
      <c r="IP211" s="468"/>
      <c r="IQ211" s="468"/>
      <c r="IR211" s="468"/>
      <c r="IS211" s="468"/>
      <c r="IT211" s="468"/>
      <c r="IU211" s="468"/>
      <c r="IV211" s="468"/>
    </row>
    <row r="212" spans="1:256">
      <c r="A212" s="385"/>
      <c r="B212" s="385"/>
      <c r="C212" s="385"/>
      <c r="M212" s="385"/>
      <c r="N212" s="735"/>
      <c r="O212" s="735"/>
      <c r="P212" s="468"/>
      <c r="Q212" s="468"/>
      <c r="R212" s="468"/>
      <c r="S212" s="468"/>
      <c r="T212" s="468"/>
      <c r="U212" s="468"/>
      <c r="V212" s="468"/>
      <c r="W212" s="468"/>
      <c r="X212" s="468"/>
      <c r="Y212" s="468"/>
      <c r="Z212" s="468"/>
      <c r="AA212" s="468"/>
      <c r="AB212" s="468"/>
      <c r="AC212" s="468"/>
      <c r="AD212" s="468"/>
      <c r="AE212" s="468"/>
      <c r="AF212" s="468"/>
      <c r="AG212" s="468"/>
      <c r="AH212" s="468"/>
      <c r="AI212" s="468"/>
      <c r="AJ212" s="468"/>
      <c r="AK212" s="468"/>
      <c r="AL212" s="468"/>
      <c r="AM212" s="468"/>
      <c r="AN212" s="468"/>
      <c r="AO212" s="468"/>
      <c r="AP212" s="468"/>
      <c r="AQ212" s="468"/>
      <c r="AR212" s="468"/>
      <c r="AS212" s="468"/>
      <c r="AT212" s="468"/>
      <c r="AU212" s="468"/>
      <c r="AV212" s="468"/>
      <c r="AW212" s="468"/>
      <c r="AX212" s="468"/>
      <c r="AY212" s="468"/>
      <c r="AZ212" s="468"/>
      <c r="BA212" s="468"/>
      <c r="BB212" s="468"/>
      <c r="BC212" s="468"/>
      <c r="BD212" s="468"/>
      <c r="BE212" s="468"/>
      <c r="BF212" s="468"/>
      <c r="BG212" s="468"/>
      <c r="BH212" s="468"/>
      <c r="BI212" s="468"/>
      <c r="BJ212" s="468"/>
      <c r="BK212" s="468"/>
      <c r="BL212" s="468"/>
      <c r="BM212" s="468"/>
      <c r="BN212" s="468"/>
      <c r="BO212" s="468"/>
      <c r="BP212" s="468"/>
      <c r="BQ212" s="468"/>
      <c r="BR212" s="468"/>
      <c r="BS212" s="468"/>
      <c r="BT212" s="468"/>
      <c r="BU212" s="468"/>
      <c r="BV212" s="468"/>
      <c r="BW212" s="468"/>
      <c r="BX212" s="468"/>
      <c r="BY212" s="468"/>
      <c r="BZ212" s="468"/>
      <c r="CA212" s="468"/>
      <c r="CB212" s="468"/>
      <c r="CC212" s="468"/>
      <c r="CD212" s="468"/>
      <c r="CE212" s="468"/>
      <c r="CF212" s="468"/>
      <c r="CG212" s="468"/>
      <c r="CH212" s="468"/>
      <c r="CI212" s="468"/>
      <c r="CJ212" s="468"/>
      <c r="CK212" s="468"/>
      <c r="CL212" s="468"/>
      <c r="CM212" s="468"/>
      <c r="CN212" s="468"/>
      <c r="CO212" s="468"/>
      <c r="CP212" s="468"/>
      <c r="CQ212" s="468"/>
      <c r="CR212" s="468"/>
      <c r="CS212" s="468"/>
      <c r="CT212" s="468"/>
      <c r="CU212" s="468"/>
      <c r="CV212" s="468"/>
      <c r="CW212" s="468"/>
      <c r="CX212" s="468"/>
      <c r="CY212" s="468"/>
      <c r="CZ212" s="468"/>
      <c r="DA212" s="468"/>
      <c r="DB212" s="468"/>
      <c r="DC212" s="468"/>
      <c r="DD212" s="468"/>
      <c r="DE212" s="468"/>
      <c r="DF212" s="468"/>
      <c r="DG212" s="468"/>
      <c r="DH212" s="468"/>
      <c r="DI212" s="468"/>
      <c r="DJ212" s="468"/>
      <c r="DK212" s="468"/>
      <c r="DL212" s="468"/>
      <c r="DM212" s="468"/>
      <c r="DN212" s="468"/>
      <c r="DO212" s="468"/>
      <c r="DP212" s="468"/>
      <c r="DQ212" s="468"/>
      <c r="DR212" s="468"/>
      <c r="DS212" s="468"/>
      <c r="DT212" s="468"/>
      <c r="DU212" s="468"/>
      <c r="DV212" s="468"/>
      <c r="DW212" s="468"/>
      <c r="DX212" s="468"/>
      <c r="DY212" s="468"/>
      <c r="DZ212" s="468"/>
      <c r="EA212" s="468"/>
      <c r="EB212" s="468"/>
      <c r="EC212" s="468"/>
      <c r="ED212" s="468"/>
      <c r="EE212" s="468"/>
      <c r="EF212" s="468"/>
      <c r="EG212" s="468"/>
      <c r="EH212" s="468"/>
      <c r="EI212" s="468"/>
      <c r="EJ212" s="468"/>
      <c r="EK212" s="468"/>
      <c r="EL212" s="468"/>
      <c r="EM212" s="468"/>
      <c r="EN212" s="468"/>
      <c r="EO212" s="468"/>
      <c r="EP212" s="468"/>
      <c r="EQ212" s="468"/>
      <c r="ER212" s="468"/>
      <c r="ES212" s="468"/>
      <c r="ET212" s="468"/>
      <c r="EU212" s="468"/>
      <c r="EV212" s="468"/>
      <c r="EW212" s="468"/>
      <c r="EX212" s="468"/>
      <c r="EY212" s="468"/>
      <c r="EZ212" s="468"/>
      <c r="FA212" s="468"/>
      <c r="FB212" s="468"/>
      <c r="FC212" s="468"/>
      <c r="FD212" s="468"/>
      <c r="FE212" s="468"/>
      <c r="FF212" s="468"/>
      <c r="FG212" s="468"/>
      <c r="FH212" s="468"/>
      <c r="FI212" s="468"/>
      <c r="FJ212" s="468"/>
      <c r="FK212" s="468"/>
      <c r="FL212" s="468"/>
      <c r="FM212" s="468"/>
      <c r="FN212" s="468"/>
      <c r="FO212" s="468"/>
      <c r="FP212" s="468"/>
      <c r="FQ212" s="468"/>
      <c r="FR212" s="468"/>
      <c r="FS212" s="468"/>
      <c r="FT212" s="468"/>
      <c r="FU212" s="468"/>
      <c r="FV212" s="468"/>
      <c r="FW212" s="468"/>
      <c r="FX212" s="468"/>
      <c r="FY212" s="468"/>
      <c r="FZ212" s="468"/>
      <c r="GA212" s="468"/>
      <c r="GB212" s="468"/>
      <c r="GC212" s="468"/>
      <c r="GD212" s="468"/>
      <c r="GE212" s="468"/>
      <c r="GF212" s="468"/>
      <c r="GG212" s="468"/>
      <c r="GH212" s="468"/>
      <c r="GI212" s="468"/>
      <c r="GJ212" s="468"/>
      <c r="GK212" s="468"/>
      <c r="GL212" s="468"/>
      <c r="GM212" s="468"/>
      <c r="GN212" s="468"/>
      <c r="GO212" s="468"/>
      <c r="GP212" s="468"/>
      <c r="GQ212" s="468"/>
      <c r="GR212" s="468"/>
      <c r="GS212" s="468"/>
      <c r="GT212" s="468"/>
      <c r="GU212" s="468"/>
      <c r="GV212" s="468"/>
      <c r="GW212" s="468"/>
      <c r="GX212" s="468"/>
      <c r="GY212" s="468"/>
      <c r="GZ212" s="468"/>
      <c r="HA212" s="468"/>
      <c r="HB212" s="468"/>
      <c r="HC212" s="468"/>
      <c r="HD212" s="468"/>
      <c r="HE212" s="468"/>
      <c r="HF212" s="468"/>
      <c r="HG212" s="468"/>
      <c r="HH212" s="468"/>
      <c r="HI212" s="468"/>
      <c r="HJ212" s="468"/>
      <c r="HK212" s="468"/>
      <c r="HL212" s="468"/>
      <c r="HM212" s="468"/>
      <c r="HN212" s="468"/>
      <c r="HO212" s="468"/>
      <c r="HP212" s="468"/>
      <c r="HQ212" s="468"/>
      <c r="HR212" s="468"/>
      <c r="HS212" s="468"/>
      <c r="HT212" s="468"/>
      <c r="HU212" s="468"/>
      <c r="HV212" s="468"/>
      <c r="HW212" s="468"/>
      <c r="HX212" s="468"/>
      <c r="HY212" s="468"/>
      <c r="HZ212" s="468"/>
      <c r="IA212" s="468"/>
      <c r="IB212" s="468"/>
      <c r="IC212" s="468"/>
      <c r="ID212" s="468"/>
      <c r="IE212" s="468"/>
      <c r="IF212" s="468"/>
      <c r="IG212" s="468"/>
      <c r="IH212" s="468"/>
      <c r="II212" s="468"/>
      <c r="IJ212" s="468"/>
      <c r="IK212" s="468"/>
      <c r="IL212" s="468"/>
      <c r="IM212" s="468"/>
      <c r="IN212" s="468"/>
      <c r="IO212" s="468"/>
      <c r="IP212" s="468"/>
      <c r="IQ212" s="468"/>
      <c r="IR212" s="468"/>
      <c r="IS212" s="468"/>
      <c r="IT212" s="468"/>
      <c r="IU212" s="468"/>
      <c r="IV212" s="468"/>
    </row>
    <row r="213" spans="1:256">
      <c r="A213" s="385"/>
      <c r="B213" s="385"/>
      <c r="C213" s="385"/>
      <c r="M213" s="385"/>
      <c r="N213" s="735"/>
      <c r="O213" s="735"/>
      <c r="P213" s="468"/>
      <c r="Q213" s="468"/>
      <c r="R213" s="468"/>
      <c r="S213" s="468"/>
      <c r="T213" s="468"/>
      <c r="U213" s="468"/>
      <c r="V213" s="468"/>
      <c r="W213" s="468"/>
      <c r="X213" s="468"/>
      <c r="Y213" s="468"/>
      <c r="Z213" s="468"/>
      <c r="AA213" s="468"/>
      <c r="AB213" s="468"/>
      <c r="AC213" s="468"/>
      <c r="AD213" s="468"/>
      <c r="AE213" s="468"/>
      <c r="AF213" s="468"/>
      <c r="AG213" s="468"/>
      <c r="AH213" s="468"/>
      <c r="AI213" s="468"/>
      <c r="AJ213" s="468"/>
      <c r="AK213" s="468"/>
      <c r="AL213" s="468"/>
      <c r="AM213" s="468"/>
      <c r="AN213" s="468"/>
      <c r="AO213" s="468"/>
      <c r="AP213" s="468"/>
      <c r="AQ213" s="468"/>
      <c r="AR213" s="468"/>
      <c r="AS213" s="468"/>
      <c r="AT213" s="468"/>
      <c r="AU213" s="468"/>
      <c r="AV213" s="468"/>
      <c r="AW213" s="468"/>
      <c r="AX213" s="468"/>
      <c r="AY213" s="468"/>
      <c r="AZ213" s="468"/>
      <c r="BA213" s="468"/>
      <c r="BB213" s="468"/>
      <c r="BC213" s="468"/>
      <c r="BD213" s="468"/>
      <c r="BE213" s="468"/>
      <c r="BF213" s="468"/>
      <c r="BG213" s="468"/>
      <c r="BH213" s="468"/>
      <c r="BI213" s="468"/>
      <c r="BJ213" s="468"/>
      <c r="BK213" s="468"/>
      <c r="BL213" s="468"/>
      <c r="BM213" s="468"/>
      <c r="BN213" s="468"/>
      <c r="BO213" s="468"/>
      <c r="BP213" s="468"/>
      <c r="BQ213" s="468"/>
      <c r="BR213" s="468"/>
      <c r="BS213" s="468"/>
      <c r="BT213" s="468"/>
      <c r="BU213" s="468"/>
      <c r="BV213" s="468"/>
      <c r="BW213" s="468"/>
      <c r="BX213" s="468"/>
      <c r="BY213" s="468"/>
      <c r="BZ213" s="468"/>
      <c r="CA213" s="468"/>
      <c r="CB213" s="468"/>
      <c r="CC213" s="468"/>
      <c r="CD213" s="468"/>
      <c r="CE213" s="468"/>
      <c r="CF213" s="468"/>
      <c r="CG213" s="468"/>
      <c r="CH213" s="468"/>
      <c r="CI213" s="468"/>
      <c r="CJ213" s="468"/>
      <c r="CK213" s="468"/>
      <c r="CL213" s="468"/>
      <c r="CM213" s="468"/>
      <c r="CN213" s="468"/>
      <c r="CO213" s="468"/>
      <c r="CP213" s="468"/>
      <c r="CQ213" s="468"/>
      <c r="CR213" s="468"/>
      <c r="CS213" s="468"/>
      <c r="CT213" s="468"/>
      <c r="CU213" s="468"/>
      <c r="CV213" s="468"/>
      <c r="CW213" s="468"/>
      <c r="CX213" s="468"/>
      <c r="CY213" s="468"/>
      <c r="CZ213" s="468"/>
      <c r="DA213" s="468"/>
      <c r="DB213" s="468"/>
      <c r="DC213" s="468"/>
      <c r="DD213" s="468"/>
      <c r="DE213" s="468"/>
      <c r="DF213" s="468"/>
      <c r="DG213" s="468"/>
      <c r="DH213" s="468"/>
      <c r="DI213" s="468"/>
      <c r="DJ213" s="468"/>
      <c r="DK213" s="468"/>
      <c r="DL213" s="468"/>
      <c r="DM213" s="468"/>
      <c r="DN213" s="468"/>
      <c r="DO213" s="468"/>
      <c r="DP213" s="468"/>
      <c r="DQ213" s="468"/>
      <c r="DR213" s="468"/>
      <c r="DS213" s="468"/>
      <c r="DT213" s="468"/>
      <c r="DU213" s="468"/>
      <c r="DV213" s="468"/>
      <c r="DW213" s="468"/>
      <c r="DX213" s="468"/>
      <c r="DY213" s="468"/>
      <c r="DZ213" s="468"/>
      <c r="EA213" s="468"/>
      <c r="EB213" s="468"/>
      <c r="EC213" s="468"/>
      <c r="ED213" s="468"/>
      <c r="EE213" s="468"/>
      <c r="EF213" s="468"/>
      <c r="EG213" s="468"/>
      <c r="EH213" s="468"/>
      <c r="EI213" s="468"/>
      <c r="EJ213" s="468"/>
      <c r="EK213" s="468"/>
      <c r="EL213" s="468"/>
      <c r="EM213" s="468"/>
      <c r="EN213" s="468"/>
      <c r="EO213" s="468"/>
      <c r="EP213" s="468"/>
      <c r="EQ213" s="468"/>
      <c r="ER213" s="468"/>
      <c r="ES213" s="468"/>
      <c r="ET213" s="468"/>
      <c r="EU213" s="468"/>
      <c r="EV213" s="468"/>
      <c r="EW213" s="468"/>
      <c r="EX213" s="468"/>
      <c r="EY213" s="468"/>
      <c r="EZ213" s="468"/>
      <c r="FA213" s="468"/>
      <c r="FB213" s="468"/>
      <c r="FC213" s="468"/>
      <c r="FD213" s="468"/>
      <c r="FE213" s="468"/>
      <c r="FF213" s="468"/>
      <c r="FG213" s="468"/>
      <c r="FH213" s="468"/>
      <c r="FI213" s="468"/>
      <c r="FJ213" s="468"/>
      <c r="FK213" s="468"/>
      <c r="FL213" s="468"/>
      <c r="FM213" s="468"/>
      <c r="FN213" s="468"/>
      <c r="FO213" s="468"/>
      <c r="FP213" s="468"/>
      <c r="FQ213" s="468"/>
      <c r="FR213" s="468"/>
      <c r="FS213" s="468"/>
      <c r="FT213" s="468"/>
      <c r="FU213" s="468"/>
      <c r="FV213" s="468"/>
      <c r="FW213" s="468"/>
      <c r="FX213" s="468"/>
      <c r="FY213" s="468"/>
      <c r="FZ213" s="468"/>
      <c r="GA213" s="468"/>
      <c r="GB213" s="468"/>
      <c r="GC213" s="468"/>
      <c r="GD213" s="468"/>
      <c r="GE213" s="468"/>
      <c r="GF213" s="468"/>
      <c r="GG213" s="468"/>
      <c r="GH213" s="468"/>
      <c r="GI213" s="468"/>
      <c r="GJ213" s="468"/>
      <c r="GK213" s="468"/>
      <c r="GL213" s="468"/>
      <c r="GM213" s="468"/>
      <c r="GN213" s="468"/>
      <c r="GO213" s="468"/>
      <c r="GP213" s="468"/>
      <c r="GQ213" s="468"/>
      <c r="GR213" s="468"/>
      <c r="GS213" s="468"/>
      <c r="GT213" s="468"/>
      <c r="GU213" s="468"/>
      <c r="GV213" s="468"/>
      <c r="GW213" s="468"/>
      <c r="GX213" s="468"/>
      <c r="GY213" s="468"/>
      <c r="GZ213" s="468"/>
      <c r="HA213" s="468"/>
      <c r="HB213" s="468"/>
      <c r="HC213" s="468"/>
      <c r="HD213" s="468"/>
      <c r="HE213" s="468"/>
      <c r="HF213" s="468"/>
      <c r="HG213" s="468"/>
      <c r="HH213" s="468"/>
      <c r="HI213" s="468"/>
      <c r="HJ213" s="468"/>
      <c r="HK213" s="468"/>
      <c r="HL213" s="468"/>
      <c r="HM213" s="468"/>
      <c r="HN213" s="468"/>
      <c r="HO213" s="468"/>
      <c r="HP213" s="468"/>
      <c r="HQ213" s="468"/>
      <c r="HR213" s="468"/>
      <c r="HS213" s="468"/>
      <c r="HT213" s="468"/>
      <c r="HU213" s="468"/>
      <c r="HV213" s="468"/>
      <c r="HW213" s="468"/>
      <c r="HX213" s="468"/>
      <c r="HY213" s="468"/>
      <c r="HZ213" s="468"/>
      <c r="IA213" s="468"/>
      <c r="IB213" s="468"/>
      <c r="IC213" s="468"/>
      <c r="ID213" s="468"/>
      <c r="IE213" s="468"/>
      <c r="IF213" s="468"/>
      <c r="IG213" s="468"/>
      <c r="IH213" s="468"/>
      <c r="II213" s="468"/>
      <c r="IJ213" s="468"/>
      <c r="IK213" s="468"/>
      <c r="IL213" s="468"/>
      <c r="IM213" s="468"/>
      <c r="IN213" s="468"/>
      <c r="IO213" s="468"/>
      <c r="IP213" s="468"/>
      <c r="IQ213" s="468"/>
      <c r="IR213" s="468"/>
      <c r="IS213" s="468"/>
      <c r="IT213" s="468"/>
      <c r="IU213" s="468"/>
      <c r="IV213" s="468"/>
    </row>
    <row r="214" spans="1:256">
      <c r="A214" s="385"/>
      <c r="B214" s="385"/>
      <c r="C214" s="385"/>
      <c r="M214" s="385"/>
      <c r="N214" s="735"/>
      <c r="O214" s="735"/>
      <c r="P214" s="468"/>
      <c r="Q214" s="468"/>
      <c r="R214" s="468"/>
      <c r="S214" s="468"/>
      <c r="T214" s="468"/>
      <c r="U214" s="468"/>
      <c r="V214" s="468"/>
      <c r="W214" s="468"/>
      <c r="X214" s="468"/>
      <c r="Y214" s="468"/>
      <c r="Z214" s="468"/>
      <c r="AA214" s="468"/>
      <c r="AB214" s="468"/>
      <c r="AC214" s="468"/>
      <c r="AD214" s="468"/>
      <c r="AE214" s="468"/>
      <c r="AF214" s="468"/>
      <c r="AG214" s="468"/>
      <c r="AH214" s="468"/>
      <c r="AI214" s="468"/>
      <c r="AJ214" s="468"/>
      <c r="AK214" s="468"/>
      <c r="AL214" s="468"/>
      <c r="AM214" s="468"/>
      <c r="AN214" s="468"/>
      <c r="AO214" s="468"/>
      <c r="AP214" s="468"/>
      <c r="AQ214" s="468"/>
      <c r="AR214" s="468"/>
      <c r="AS214" s="468"/>
      <c r="AT214" s="468"/>
      <c r="AU214" s="468"/>
      <c r="AV214" s="468"/>
      <c r="AW214" s="468"/>
      <c r="AX214" s="468"/>
      <c r="AY214" s="468"/>
      <c r="AZ214" s="468"/>
      <c r="BA214" s="468"/>
      <c r="BB214" s="468"/>
      <c r="BC214" s="468"/>
      <c r="BD214" s="468"/>
      <c r="BE214" s="468"/>
      <c r="BF214" s="468"/>
      <c r="BG214" s="468"/>
      <c r="BH214" s="468"/>
      <c r="BI214" s="468"/>
      <c r="BJ214" s="468"/>
      <c r="BK214" s="468"/>
      <c r="BL214" s="468"/>
      <c r="BM214" s="468"/>
      <c r="BN214" s="468"/>
      <c r="BO214" s="468"/>
      <c r="BP214" s="468"/>
      <c r="BQ214" s="468"/>
      <c r="BR214" s="468"/>
      <c r="BS214" s="468"/>
      <c r="BT214" s="468"/>
      <c r="BU214" s="468"/>
      <c r="BV214" s="468"/>
      <c r="BW214" s="468"/>
      <c r="BX214" s="468"/>
      <c r="BY214" s="468"/>
      <c r="BZ214" s="468"/>
      <c r="CA214" s="468"/>
      <c r="CB214" s="468"/>
      <c r="CC214" s="468"/>
      <c r="CD214" s="468"/>
      <c r="CE214" s="468"/>
      <c r="CF214" s="468"/>
      <c r="CG214" s="468"/>
      <c r="CH214" s="468"/>
      <c r="CI214" s="468"/>
      <c r="CJ214" s="468"/>
      <c r="CK214" s="468"/>
      <c r="CL214" s="468"/>
      <c r="CM214" s="468"/>
      <c r="CN214" s="468"/>
      <c r="CO214" s="468"/>
      <c r="CP214" s="468"/>
      <c r="CQ214" s="468"/>
      <c r="CR214" s="468"/>
      <c r="CS214" s="468"/>
      <c r="CT214" s="468"/>
      <c r="CU214" s="468"/>
      <c r="CV214" s="468"/>
      <c r="CW214" s="468"/>
      <c r="CX214" s="468"/>
      <c r="CY214" s="468"/>
      <c r="CZ214" s="468"/>
      <c r="DA214" s="468"/>
      <c r="DB214" s="468"/>
      <c r="DC214" s="468"/>
      <c r="DD214" s="468"/>
      <c r="DE214" s="468"/>
      <c r="DF214" s="468"/>
      <c r="DG214" s="468"/>
      <c r="DH214" s="468"/>
      <c r="DI214" s="468"/>
      <c r="DJ214" s="468"/>
      <c r="DK214" s="468"/>
      <c r="DL214" s="468"/>
      <c r="DM214" s="468"/>
      <c r="DN214" s="468"/>
      <c r="DO214" s="468"/>
      <c r="DP214" s="468"/>
      <c r="DQ214" s="468"/>
      <c r="DR214" s="468"/>
      <c r="DS214" s="468"/>
      <c r="DT214" s="468"/>
      <c r="DU214" s="468"/>
      <c r="DV214" s="468"/>
      <c r="DW214" s="468"/>
      <c r="DX214" s="468"/>
      <c r="DY214" s="468"/>
      <c r="DZ214" s="468"/>
      <c r="EA214" s="468"/>
      <c r="EB214" s="468"/>
      <c r="EC214" s="468"/>
      <c r="ED214" s="468"/>
      <c r="EE214" s="468"/>
      <c r="EF214" s="468"/>
      <c r="EG214" s="468"/>
      <c r="EH214" s="468"/>
      <c r="EI214" s="468"/>
      <c r="EJ214" s="468"/>
      <c r="EK214" s="468"/>
      <c r="EL214" s="468"/>
      <c r="EM214" s="468"/>
      <c r="EN214" s="468"/>
      <c r="EO214" s="468"/>
      <c r="EP214" s="468"/>
      <c r="EQ214" s="468"/>
      <c r="ER214" s="468"/>
      <c r="ES214" s="468"/>
      <c r="ET214" s="468"/>
      <c r="EU214" s="468"/>
      <c r="EV214" s="468"/>
      <c r="EW214" s="468"/>
      <c r="EX214" s="468"/>
      <c r="EY214" s="468"/>
      <c r="EZ214" s="468"/>
      <c r="FA214" s="468"/>
      <c r="FB214" s="468"/>
      <c r="FC214" s="468"/>
      <c r="FD214" s="468"/>
      <c r="FE214" s="468"/>
      <c r="FF214" s="468"/>
      <c r="FG214" s="468"/>
      <c r="FH214" s="468"/>
      <c r="FI214" s="468"/>
      <c r="FJ214" s="468"/>
      <c r="FK214" s="468"/>
      <c r="FL214" s="468"/>
      <c r="FM214" s="468"/>
      <c r="FN214" s="468"/>
      <c r="FO214" s="468"/>
      <c r="FP214" s="468"/>
      <c r="FQ214" s="468"/>
      <c r="FR214" s="468"/>
      <c r="FS214" s="468"/>
      <c r="FT214" s="468"/>
      <c r="FU214" s="468"/>
      <c r="FV214" s="468"/>
      <c r="FW214" s="468"/>
      <c r="FX214" s="468"/>
      <c r="FY214" s="468"/>
      <c r="FZ214" s="468"/>
      <c r="GA214" s="468"/>
      <c r="GB214" s="468"/>
      <c r="GC214" s="468"/>
      <c r="GD214" s="468"/>
      <c r="GE214" s="468"/>
      <c r="GF214" s="468"/>
      <c r="GG214" s="468"/>
      <c r="GH214" s="468"/>
      <c r="GI214" s="468"/>
      <c r="GJ214" s="468"/>
      <c r="GK214" s="468"/>
      <c r="GL214" s="468"/>
      <c r="GM214" s="468"/>
      <c r="GN214" s="468"/>
      <c r="GO214" s="468"/>
      <c r="GP214" s="468"/>
      <c r="GQ214" s="468"/>
      <c r="GR214" s="468"/>
      <c r="GS214" s="468"/>
      <c r="GT214" s="468"/>
      <c r="GU214" s="468"/>
      <c r="GV214" s="468"/>
      <c r="GW214" s="468"/>
      <c r="GX214" s="468"/>
      <c r="GY214" s="468"/>
      <c r="GZ214" s="468"/>
      <c r="HA214" s="468"/>
      <c r="HB214" s="468"/>
      <c r="HC214" s="468"/>
      <c r="HD214" s="468"/>
      <c r="HE214" s="468"/>
      <c r="HF214" s="468"/>
      <c r="HG214" s="468"/>
      <c r="HH214" s="468"/>
      <c r="HI214" s="468"/>
      <c r="HJ214" s="468"/>
      <c r="HK214" s="468"/>
      <c r="HL214" s="468"/>
      <c r="HM214" s="468"/>
      <c r="HN214" s="468"/>
      <c r="HO214" s="468"/>
      <c r="HP214" s="468"/>
      <c r="HQ214" s="468"/>
      <c r="HR214" s="468"/>
      <c r="HS214" s="468"/>
      <c r="HT214" s="468"/>
      <c r="HU214" s="468"/>
      <c r="HV214" s="468"/>
      <c r="HW214" s="468"/>
      <c r="HX214" s="468"/>
      <c r="HY214" s="468"/>
      <c r="HZ214" s="468"/>
      <c r="IA214" s="468"/>
      <c r="IB214" s="468"/>
      <c r="IC214" s="468"/>
      <c r="ID214" s="468"/>
      <c r="IE214" s="468"/>
      <c r="IF214" s="468"/>
      <c r="IG214" s="468"/>
      <c r="IH214" s="468"/>
      <c r="II214" s="468"/>
      <c r="IJ214" s="468"/>
      <c r="IK214" s="468"/>
      <c r="IL214" s="468"/>
      <c r="IM214" s="468"/>
      <c r="IN214" s="468"/>
      <c r="IO214" s="468"/>
      <c r="IP214" s="468"/>
      <c r="IQ214" s="468"/>
      <c r="IR214" s="468"/>
      <c r="IS214" s="468"/>
      <c r="IT214" s="468"/>
      <c r="IU214" s="468"/>
      <c r="IV214" s="468"/>
    </row>
    <row r="215" spans="1:256">
      <c r="A215" s="385"/>
      <c r="B215" s="385"/>
      <c r="C215" s="385"/>
      <c r="M215" s="385"/>
      <c r="N215" s="735"/>
      <c r="O215" s="735"/>
      <c r="P215" s="468"/>
      <c r="Q215" s="468"/>
      <c r="R215" s="468"/>
      <c r="S215" s="468"/>
      <c r="T215" s="468"/>
      <c r="U215" s="468"/>
      <c r="V215" s="468"/>
      <c r="W215" s="468"/>
      <c r="X215" s="468"/>
      <c r="Y215" s="468"/>
      <c r="Z215" s="468"/>
      <c r="AA215" s="468"/>
      <c r="AB215" s="468"/>
      <c r="AC215" s="468"/>
      <c r="AD215" s="468"/>
      <c r="AE215" s="468"/>
      <c r="AF215" s="468"/>
      <c r="AG215" s="468"/>
      <c r="AH215" s="468"/>
      <c r="AI215" s="468"/>
      <c r="AJ215" s="468"/>
      <c r="AK215" s="468"/>
      <c r="AL215" s="468"/>
      <c r="AM215" s="468"/>
      <c r="AN215" s="468"/>
      <c r="AO215" s="468"/>
      <c r="AP215" s="468"/>
      <c r="AQ215" s="468"/>
      <c r="AR215" s="468"/>
      <c r="AS215" s="468"/>
      <c r="AT215" s="468"/>
      <c r="AU215" s="468"/>
      <c r="AV215" s="468"/>
      <c r="AW215" s="468"/>
      <c r="AX215" s="468"/>
      <c r="AY215" s="468"/>
      <c r="AZ215" s="468"/>
      <c r="BA215" s="468"/>
      <c r="BB215" s="468"/>
      <c r="BC215" s="468"/>
      <c r="BD215" s="468"/>
      <c r="BE215" s="468"/>
      <c r="BF215" s="468"/>
      <c r="BG215" s="468"/>
      <c r="BH215" s="468"/>
      <c r="BI215" s="468"/>
      <c r="BJ215" s="468"/>
      <c r="BK215" s="468"/>
      <c r="BL215" s="468"/>
      <c r="BM215" s="468"/>
      <c r="BN215" s="468"/>
      <c r="BO215" s="468"/>
      <c r="BP215" s="468"/>
      <c r="BQ215" s="468"/>
      <c r="BR215" s="468"/>
      <c r="BS215" s="468"/>
      <c r="BT215" s="468"/>
      <c r="BU215" s="468"/>
      <c r="BV215" s="468"/>
      <c r="BW215" s="468"/>
      <c r="BX215" s="468"/>
      <c r="BY215" s="468"/>
      <c r="BZ215" s="468"/>
      <c r="CA215" s="468"/>
      <c r="CB215" s="468"/>
      <c r="CC215" s="468"/>
      <c r="CD215" s="468"/>
      <c r="CE215" s="468"/>
      <c r="CF215" s="468"/>
      <c r="CG215" s="468"/>
      <c r="CH215" s="468"/>
      <c r="CI215" s="468"/>
      <c r="CJ215" s="468"/>
      <c r="CK215" s="468"/>
      <c r="CL215" s="468"/>
      <c r="CM215" s="468"/>
      <c r="CN215" s="468"/>
      <c r="CO215" s="468"/>
      <c r="CP215" s="468"/>
      <c r="CQ215" s="468"/>
      <c r="CR215" s="468"/>
      <c r="CS215" s="468"/>
      <c r="CT215" s="468"/>
      <c r="CU215" s="468"/>
      <c r="CV215" s="468"/>
      <c r="CW215" s="468"/>
      <c r="CX215" s="468"/>
      <c r="CY215" s="468"/>
      <c r="CZ215" s="468"/>
      <c r="DA215" s="468"/>
      <c r="DB215" s="468"/>
      <c r="DC215" s="468"/>
      <c r="DD215" s="468"/>
      <c r="DE215" s="468"/>
      <c r="DF215" s="468"/>
      <c r="DG215" s="468"/>
      <c r="DH215" s="468"/>
      <c r="DI215" s="468"/>
      <c r="DJ215" s="468"/>
      <c r="DK215" s="468"/>
      <c r="DL215" s="468"/>
      <c r="DM215" s="468"/>
      <c r="DN215" s="468"/>
      <c r="DO215" s="468"/>
      <c r="DP215" s="468"/>
      <c r="DQ215" s="468"/>
      <c r="DR215" s="468"/>
      <c r="DS215" s="468"/>
      <c r="DT215" s="468"/>
      <c r="DU215" s="468"/>
      <c r="DV215" s="468"/>
      <c r="DW215" s="468"/>
      <c r="DX215" s="468"/>
      <c r="DY215" s="468"/>
      <c r="DZ215" s="468"/>
      <c r="EA215" s="468"/>
      <c r="EB215" s="468"/>
      <c r="EC215" s="468"/>
      <c r="ED215" s="468"/>
      <c r="EE215" s="468"/>
      <c r="EF215" s="468"/>
      <c r="EG215" s="468"/>
      <c r="EH215" s="468"/>
      <c r="EI215" s="468"/>
      <c r="EJ215" s="468"/>
      <c r="EK215" s="468"/>
      <c r="EL215" s="468"/>
      <c r="EM215" s="468"/>
      <c r="EN215" s="468"/>
      <c r="EO215" s="468"/>
      <c r="EP215" s="468"/>
      <c r="EQ215" s="468"/>
      <c r="ER215" s="468"/>
      <c r="ES215" s="468"/>
      <c r="ET215" s="468"/>
      <c r="EU215" s="468"/>
      <c r="EV215" s="468"/>
      <c r="EW215" s="468"/>
      <c r="EX215" s="468"/>
      <c r="EY215" s="468"/>
      <c r="EZ215" s="468"/>
      <c r="FA215" s="468"/>
      <c r="FB215" s="468"/>
      <c r="FC215" s="468"/>
      <c r="FD215" s="468"/>
      <c r="FE215" s="468"/>
      <c r="FF215" s="468"/>
      <c r="FG215" s="468"/>
      <c r="FH215" s="468"/>
      <c r="FI215" s="468"/>
      <c r="FJ215" s="468"/>
      <c r="FK215" s="468"/>
      <c r="FL215" s="468"/>
      <c r="FM215" s="468"/>
      <c r="FN215" s="468"/>
      <c r="FO215" s="468"/>
      <c r="FP215" s="468"/>
      <c r="FQ215" s="468"/>
      <c r="FR215" s="468"/>
      <c r="FS215" s="468"/>
      <c r="FT215" s="468"/>
      <c r="FU215" s="468"/>
      <c r="FV215" s="468"/>
      <c r="FW215" s="468"/>
      <c r="FX215" s="468"/>
      <c r="FY215" s="468"/>
      <c r="FZ215" s="468"/>
      <c r="GA215" s="468"/>
      <c r="GB215" s="468"/>
      <c r="GC215" s="468"/>
      <c r="GD215" s="468"/>
      <c r="GE215" s="468"/>
      <c r="GF215" s="468"/>
      <c r="GG215" s="468"/>
      <c r="GH215" s="468"/>
      <c r="GI215" s="468"/>
      <c r="GJ215" s="468"/>
      <c r="GK215" s="468"/>
      <c r="GL215" s="468"/>
      <c r="GM215" s="468"/>
      <c r="GN215" s="468"/>
      <c r="GO215" s="468"/>
      <c r="GP215" s="468"/>
      <c r="GQ215" s="468"/>
      <c r="GR215" s="468"/>
      <c r="GS215" s="468"/>
      <c r="GT215" s="468"/>
      <c r="GU215" s="468"/>
      <c r="GV215" s="468"/>
      <c r="GW215" s="468"/>
      <c r="GX215" s="468"/>
      <c r="GY215" s="468"/>
      <c r="GZ215" s="468"/>
      <c r="HA215" s="468"/>
      <c r="HB215" s="468"/>
      <c r="HC215" s="468"/>
      <c r="HD215" s="468"/>
      <c r="HE215" s="468"/>
      <c r="HF215" s="468"/>
      <c r="HG215" s="468"/>
      <c r="HH215" s="468"/>
      <c r="HI215" s="468"/>
      <c r="HJ215" s="468"/>
      <c r="HK215" s="468"/>
      <c r="HL215" s="468"/>
      <c r="HM215" s="468"/>
      <c r="HN215" s="468"/>
      <c r="HO215" s="468"/>
      <c r="HP215" s="468"/>
      <c r="HQ215" s="468"/>
      <c r="HR215" s="468"/>
      <c r="HS215" s="468"/>
      <c r="HT215" s="468"/>
      <c r="HU215" s="468"/>
      <c r="HV215" s="468"/>
      <c r="HW215" s="468"/>
      <c r="HX215" s="468"/>
      <c r="HY215" s="468"/>
      <c r="HZ215" s="468"/>
      <c r="IA215" s="468"/>
      <c r="IB215" s="468"/>
      <c r="IC215" s="468"/>
      <c r="ID215" s="468"/>
      <c r="IE215" s="468"/>
      <c r="IF215" s="468"/>
      <c r="IG215" s="468"/>
      <c r="IH215" s="468"/>
      <c r="II215" s="468"/>
      <c r="IJ215" s="468"/>
      <c r="IK215" s="468"/>
      <c r="IL215" s="468"/>
      <c r="IM215" s="468"/>
      <c r="IN215" s="468"/>
      <c r="IO215" s="468"/>
      <c r="IP215" s="468"/>
      <c r="IQ215" s="468"/>
      <c r="IR215" s="468"/>
      <c r="IS215" s="468"/>
      <c r="IT215" s="468"/>
      <c r="IU215" s="468"/>
      <c r="IV215" s="468"/>
    </row>
    <row r="216" spans="1:256">
      <c r="A216" s="385"/>
      <c r="B216" s="385"/>
      <c r="C216" s="385"/>
      <c r="M216" s="385"/>
      <c r="N216" s="735"/>
      <c r="O216" s="735"/>
      <c r="P216" s="468"/>
      <c r="Q216" s="468"/>
      <c r="R216" s="468"/>
      <c r="S216" s="468"/>
      <c r="T216" s="468"/>
      <c r="U216" s="468"/>
      <c r="V216" s="468"/>
      <c r="W216" s="468"/>
      <c r="X216" s="468"/>
      <c r="Y216" s="468"/>
      <c r="Z216" s="468"/>
      <c r="AA216" s="468"/>
      <c r="AB216" s="468"/>
      <c r="AC216" s="468"/>
      <c r="AD216" s="468"/>
      <c r="AE216" s="468"/>
      <c r="AF216" s="468"/>
      <c r="AG216" s="468"/>
      <c r="AH216" s="468"/>
      <c r="AI216" s="468"/>
      <c r="AJ216" s="468"/>
      <c r="AK216" s="468"/>
      <c r="AL216" s="468"/>
      <c r="AM216" s="468"/>
      <c r="AN216" s="468"/>
      <c r="AO216" s="468"/>
      <c r="AP216" s="468"/>
      <c r="AQ216" s="468"/>
      <c r="AR216" s="468"/>
      <c r="AS216" s="468"/>
      <c r="AT216" s="468"/>
      <c r="AU216" s="468"/>
      <c r="AV216" s="468"/>
      <c r="AW216" s="468"/>
      <c r="AX216" s="468"/>
      <c r="AY216" s="468"/>
      <c r="AZ216" s="468"/>
      <c r="BA216" s="468"/>
      <c r="BB216" s="468"/>
      <c r="BC216" s="468"/>
      <c r="BD216" s="468"/>
      <c r="BE216" s="468"/>
      <c r="BF216" s="468"/>
      <c r="BG216" s="468"/>
      <c r="BH216" s="468"/>
      <c r="BI216" s="468"/>
      <c r="BJ216" s="468"/>
      <c r="BK216" s="468"/>
      <c r="BL216" s="468"/>
      <c r="BM216" s="468"/>
      <c r="BN216" s="468"/>
      <c r="BO216" s="468"/>
      <c r="BP216" s="468"/>
      <c r="BQ216" s="468"/>
      <c r="BR216" s="468"/>
      <c r="BS216" s="468"/>
      <c r="BT216" s="468"/>
      <c r="BU216" s="468"/>
      <c r="BV216" s="468"/>
      <c r="BW216" s="468"/>
      <c r="BX216" s="468"/>
      <c r="BY216" s="468"/>
      <c r="BZ216" s="468"/>
      <c r="CA216" s="468"/>
      <c r="CB216" s="468"/>
      <c r="CC216" s="468"/>
      <c r="CD216" s="468"/>
      <c r="CE216" s="468"/>
      <c r="CF216" s="468"/>
      <c r="CG216" s="468"/>
      <c r="CH216" s="468"/>
      <c r="CI216" s="468"/>
      <c r="CJ216" s="468"/>
      <c r="CK216" s="468"/>
      <c r="CL216" s="468"/>
      <c r="CM216" s="468"/>
      <c r="CN216" s="468"/>
      <c r="CO216" s="468"/>
      <c r="CP216" s="468"/>
      <c r="CQ216" s="468"/>
      <c r="CR216" s="468"/>
      <c r="CS216" s="468"/>
      <c r="CT216" s="468"/>
      <c r="CU216" s="468"/>
      <c r="CV216" s="468"/>
      <c r="CW216" s="468"/>
      <c r="CX216" s="468"/>
      <c r="CY216" s="468"/>
      <c r="CZ216" s="468"/>
      <c r="DA216" s="468"/>
      <c r="DB216" s="468"/>
      <c r="DC216" s="468"/>
      <c r="DD216" s="468"/>
      <c r="DE216" s="468"/>
      <c r="DF216" s="468"/>
      <c r="DG216" s="468"/>
      <c r="DH216" s="468"/>
      <c r="DI216" s="468"/>
      <c r="DJ216" s="468"/>
      <c r="DK216" s="468"/>
      <c r="DL216" s="468"/>
      <c r="DM216" s="468"/>
      <c r="DN216" s="468"/>
      <c r="DO216" s="468"/>
      <c r="DP216" s="468"/>
      <c r="DQ216" s="468"/>
      <c r="DR216" s="468"/>
      <c r="DS216" s="468"/>
      <c r="DT216" s="468"/>
      <c r="DU216" s="468"/>
      <c r="DV216" s="468"/>
      <c r="DW216" s="468"/>
      <c r="DX216" s="468"/>
      <c r="DY216" s="468"/>
      <c r="DZ216" s="468"/>
      <c r="EA216" s="468"/>
      <c r="EB216" s="468"/>
      <c r="EC216" s="468"/>
      <c r="ED216" s="468"/>
      <c r="EE216" s="468"/>
      <c r="EF216" s="468"/>
      <c r="EG216" s="468"/>
      <c r="EH216" s="468"/>
      <c r="EI216" s="468"/>
      <c r="EJ216" s="468"/>
      <c r="EK216" s="468"/>
      <c r="EL216" s="468"/>
      <c r="EM216" s="468"/>
      <c r="EN216" s="468"/>
      <c r="EO216" s="468"/>
      <c r="EP216" s="468"/>
      <c r="EQ216" s="468"/>
      <c r="ER216" s="468"/>
      <c r="ES216" s="468"/>
      <c r="ET216" s="468"/>
      <c r="EU216" s="468"/>
      <c r="EV216" s="468"/>
      <c r="EW216" s="468"/>
      <c r="EX216" s="468"/>
      <c r="EY216" s="468"/>
      <c r="EZ216" s="468"/>
      <c r="FA216" s="468"/>
      <c r="FB216" s="468"/>
      <c r="FC216" s="468"/>
      <c r="FD216" s="468"/>
      <c r="FE216" s="468"/>
      <c r="FF216" s="468"/>
      <c r="FG216" s="468"/>
      <c r="FH216" s="468"/>
      <c r="FI216" s="468"/>
      <c r="FJ216" s="468"/>
      <c r="FK216" s="468"/>
      <c r="FL216" s="468"/>
      <c r="FM216" s="468"/>
      <c r="FN216" s="468"/>
      <c r="FO216" s="468"/>
      <c r="FP216" s="468"/>
      <c r="FQ216" s="468"/>
      <c r="FR216" s="468"/>
      <c r="FS216" s="468"/>
      <c r="FT216" s="468"/>
      <c r="FU216" s="468"/>
      <c r="FV216" s="468"/>
      <c r="FW216" s="468"/>
      <c r="FX216" s="468"/>
      <c r="FY216" s="468"/>
      <c r="FZ216" s="468"/>
      <c r="GA216" s="468"/>
      <c r="GB216" s="468"/>
      <c r="GC216" s="468"/>
      <c r="GD216" s="468"/>
      <c r="GE216" s="468"/>
      <c r="GF216" s="468"/>
      <c r="GG216" s="468"/>
      <c r="GH216" s="468"/>
      <c r="GI216" s="468"/>
      <c r="GJ216" s="468"/>
      <c r="GK216" s="468"/>
      <c r="GL216" s="468"/>
      <c r="GM216" s="468"/>
      <c r="GN216" s="468"/>
      <c r="GO216" s="468"/>
      <c r="GP216" s="468"/>
      <c r="GQ216" s="468"/>
      <c r="GR216" s="468"/>
      <c r="GS216" s="468"/>
      <c r="GT216" s="468"/>
      <c r="GU216" s="468"/>
      <c r="GV216" s="468"/>
      <c r="GW216" s="468"/>
      <c r="GX216" s="468"/>
      <c r="GY216" s="468"/>
      <c r="GZ216" s="468"/>
      <c r="HA216" s="468"/>
      <c r="HB216" s="468"/>
      <c r="HC216" s="468"/>
      <c r="HD216" s="468"/>
      <c r="HE216" s="468"/>
      <c r="HF216" s="468"/>
      <c r="HG216" s="468"/>
      <c r="HH216" s="468"/>
      <c r="HI216" s="468"/>
      <c r="HJ216" s="468"/>
      <c r="HK216" s="468"/>
      <c r="HL216" s="468"/>
      <c r="HM216" s="468"/>
      <c r="HN216" s="468"/>
      <c r="HO216" s="468"/>
      <c r="HP216" s="468"/>
      <c r="HQ216" s="468"/>
      <c r="HR216" s="468"/>
      <c r="HS216" s="468"/>
      <c r="HT216" s="468"/>
      <c r="HU216" s="468"/>
      <c r="HV216" s="468"/>
      <c r="HW216" s="468"/>
      <c r="HX216" s="468"/>
      <c r="HY216" s="468"/>
      <c r="HZ216" s="468"/>
      <c r="IA216" s="468"/>
      <c r="IB216" s="468"/>
      <c r="IC216" s="468"/>
      <c r="ID216" s="468"/>
      <c r="IE216" s="468"/>
      <c r="IF216" s="468"/>
      <c r="IG216" s="468"/>
      <c r="IH216" s="468"/>
      <c r="II216" s="468"/>
      <c r="IJ216" s="468"/>
      <c r="IK216" s="468"/>
      <c r="IL216" s="468"/>
      <c r="IM216" s="468"/>
      <c r="IN216" s="468"/>
      <c r="IO216" s="468"/>
      <c r="IP216" s="468"/>
      <c r="IQ216" s="468"/>
      <c r="IR216" s="468"/>
      <c r="IS216" s="468"/>
      <c r="IT216" s="468"/>
      <c r="IU216" s="468"/>
      <c r="IV216" s="468"/>
    </row>
    <row r="217" spans="1:256">
      <c r="A217" s="385"/>
      <c r="B217" s="385"/>
      <c r="C217" s="385"/>
      <c r="M217" s="385"/>
      <c r="N217" s="735"/>
      <c r="O217" s="735"/>
      <c r="P217" s="468"/>
      <c r="Q217" s="468"/>
      <c r="R217" s="468"/>
      <c r="S217" s="468"/>
      <c r="T217" s="468"/>
      <c r="U217" s="468"/>
      <c r="V217" s="468"/>
      <c r="W217" s="468"/>
      <c r="X217" s="468"/>
      <c r="Y217" s="468"/>
      <c r="Z217" s="468"/>
      <c r="AA217" s="468"/>
      <c r="AB217" s="468"/>
      <c r="AC217" s="468"/>
      <c r="AD217" s="468"/>
      <c r="AE217" s="468"/>
      <c r="AF217" s="468"/>
      <c r="AG217" s="468"/>
      <c r="AH217" s="468"/>
      <c r="AI217" s="468"/>
      <c r="AJ217" s="468"/>
      <c r="AK217" s="468"/>
      <c r="AL217" s="468"/>
      <c r="AM217" s="468"/>
      <c r="AN217" s="468"/>
      <c r="AO217" s="468"/>
      <c r="AP217" s="468"/>
      <c r="AQ217" s="468"/>
      <c r="AR217" s="468"/>
      <c r="AS217" s="468"/>
      <c r="AT217" s="468"/>
      <c r="AU217" s="468"/>
      <c r="AV217" s="468"/>
      <c r="AW217" s="468"/>
      <c r="AX217" s="468"/>
      <c r="AY217" s="468"/>
      <c r="AZ217" s="468"/>
      <c r="BA217" s="468"/>
      <c r="BB217" s="468"/>
      <c r="BC217" s="468"/>
      <c r="BD217" s="468"/>
      <c r="BE217" s="468"/>
      <c r="BF217" s="468"/>
      <c r="BG217" s="468"/>
      <c r="BH217" s="468"/>
      <c r="BI217" s="468"/>
      <c r="BJ217" s="468"/>
      <c r="BK217" s="468"/>
      <c r="BL217" s="468"/>
      <c r="BM217" s="468"/>
      <c r="BN217" s="468"/>
      <c r="BO217" s="468"/>
      <c r="BP217" s="468"/>
      <c r="BQ217" s="468"/>
      <c r="BR217" s="468"/>
      <c r="BS217" s="468"/>
      <c r="BT217" s="468"/>
      <c r="BU217" s="468"/>
      <c r="BV217" s="468"/>
      <c r="BW217" s="468"/>
      <c r="BX217" s="468"/>
      <c r="BY217" s="468"/>
      <c r="BZ217" s="468"/>
      <c r="CA217" s="468"/>
      <c r="CB217" s="468"/>
      <c r="CC217" s="468"/>
      <c r="CD217" s="468"/>
      <c r="CE217" s="468"/>
      <c r="CF217" s="468"/>
      <c r="CG217" s="468"/>
      <c r="CH217" s="468"/>
      <c r="CI217" s="468"/>
      <c r="CJ217" s="468"/>
      <c r="CK217" s="468"/>
      <c r="CL217" s="468"/>
      <c r="CM217" s="468"/>
      <c r="CN217" s="468"/>
      <c r="CO217" s="468"/>
      <c r="CP217" s="468"/>
      <c r="CQ217" s="468"/>
      <c r="CR217" s="468"/>
      <c r="CS217" s="468"/>
      <c r="CT217" s="468"/>
      <c r="CU217" s="468"/>
      <c r="CV217" s="468"/>
      <c r="CW217" s="468"/>
      <c r="CX217" s="468"/>
      <c r="CY217" s="468"/>
      <c r="CZ217" s="468"/>
      <c r="DA217" s="468"/>
      <c r="DB217" s="468"/>
      <c r="DC217" s="468"/>
      <c r="DD217" s="468"/>
      <c r="DE217" s="468"/>
      <c r="DF217" s="468"/>
      <c r="DG217" s="468"/>
      <c r="DH217" s="468"/>
      <c r="DI217" s="468"/>
      <c r="DJ217" s="468"/>
      <c r="DK217" s="468"/>
      <c r="DL217" s="468"/>
      <c r="DM217" s="468"/>
      <c r="DN217" s="468"/>
      <c r="DO217" s="468"/>
      <c r="DP217" s="468"/>
      <c r="DQ217" s="468"/>
      <c r="DR217" s="468"/>
      <c r="DS217" s="468"/>
      <c r="DT217" s="468"/>
      <c r="DU217" s="468"/>
      <c r="DV217" s="468"/>
      <c r="DW217" s="468"/>
      <c r="DX217" s="468"/>
      <c r="DY217" s="468"/>
      <c r="DZ217" s="468"/>
      <c r="EA217" s="468"/>
      <c r="EB217" s="468"/>
      <c r="EC217" s="468"/>
      <c r="ED217" s="468"/>
      <c r="EE217" s="468"/>
      <c r="EF217" s="468"/>
      <c r="EG217" s="468"/>
      <c r="EH217" s="468"/>
      <c r="EI217" s="468"/>
      <c r="EJ217" s="468"/>
      <c r="EK217" s="468"/>
      <c r="EL217" s="468"/>
      <c r="EM217" s="468"/>
      <c r="EN217" s="468"/>
      <c r="EO217" s="468"/>
      <c r="EP217" s="468"/>
      <c r="EQ217" s="468"/>
      <c r="ER217" s="468"/>
      <c r="ES217" s="468"/>
      <c r="ET217" s="468"/>
      <c r="EU217" s="468"/>
      <c r="EV217" s="468"/>
      <c r="EW217" s="468"/>
      <c r="EX217" s="468"/>
      <c r="EY217" s="468"/>
      <c r="EZ217" s="468"/>
      <c r="FA217" s="468"/>
      <c r="FB217" s="468"/>
      <c r="FC217" s="468"/>
      <c r="FD217" s="468"/>
      <c r="FE217" s="468"/>
      <c r="FF217" s="468"/>
      <c r="FG217" s="468"/>
      <c r="FH217" s="468"/>
      <c r="FI217" s="468"/>
      <c r="FJ217" s="468"/>
      <c r="FK217" s="468"/>
      <c r="FL217" s="468"/>
      <c r="FM217" s="468"/>
      <c r="FN217" s="468"/>
      <c r="FO217" s="468"/>
      <c r="FP217" s="468"/>
      <c r="FQ217" s="468"/>
      <c r="FR217" s="468"/>
      <c r="FS217" s="468"/>
      <c r="FT217" s="468"/>
      <c r="FU217" s="468"/>
      <c r="FV217" s="468"/>
      <c r="FW217" s="468"/>
      <c r="FX217" s="468"/>
      <c r="FY217" s="468"/>
      <c r="FZ217" s="468"/>
      <c r="GA217" s="468"/>
      <c r="GB217" s="468"/>
      <c r="GC217" s="468"/>
      <c r="GD217" s="468"/>
      <c r="GE217" s="468"/>
      <c r="GF217" s="468"/>
      <c r="GG217" s="468"/>
      <c r="GH217" s="468"/>
      <c r="GI217" s="468"/>
      <c r="GJ217" s="468"/>
      <c r="GK217" s="468"/>
      <c r="GL217" s="468"/>
      <c r="GM217" s="468"/>
      <c r="GN217" s="468"/>
      <c r="GO217" s="468"/>
      <c r="GP217" s="468"/>
      <c r="GQ217" s="468"/>
      <c r="GR217" s="468"/>
      <c r="GS217" s="468"/>
      <c r="GT217" s="468"/>
      <c r="GU217" s="468"/>
      <c r="GV217" s="468"/>
      <c r="GW217" s="468"/>
      <c r="GX217" s="468"/>
      <c r="GY217" s="468"/>
      <c r="GZ217" s="468"/>
      <c r="HA217" s="468"/>
      <c r="HB217" s="468"/>
      <c r="HC217" s="468"/>
      <c r="HD217" s="468"/>
      <c r="HE217" s="468"/>
      <c r="HF217" s="468"/>
      <c r="HG217" s="468"/>
      <c r="HH217" s="468"/>
      <c r="HI217" s="468"/>
      <c r="HJ217" s="468"/>
      <c r="HK217" s="468"/>
      <c r="HL217" s="468"/>
      <c r="HM217" s="468"/>
      <c r="HN217" s="468"/>
      <c r="HO217" s="468"/>
      <c r="HP217" s="468"/>
      <c r="HQ217" s="468"/>
      <c r="HR217" s="468"/>
      <c r="HS217" s="468"/>
      <c r="HT217" s="468"/>
      <c r="HU217" s="468"/>
      <c r="HV217" s="468"/>
      <c r="HW217" s="468"/>
      <c r="HX217" s="468"/>
      <c r="HY217" s="468"/>
      <c r="HZ217" s="468"/>
      <c r="IA217" s="468"/>
      <c r="IB217" s="468"/>
      <c r="IC217" s="468"/>
      <c r="ID217" s="468"/>
      <c r="IE217" s="468"/>
      <c r="IF217" s="468"/>
      <c r="IG217" s="468"/>
      <c r="IH217" s="468"/>
      <c r="II217" s="468"/>
      <c r="IJ217" s="468"/>
      <c r="IK217" s="468"/>
      <c r="IL217" s="468"/>
      <c r="IM217" s="468"/>
      <c r="IN217" s="468"/>
      <c r="IO217" s="468"/>
      <c r="IP217" s="468"/>
      <c r="IQ217" s="468"/>
      <c r="IR217" s="468"/>
      <c r="IS217" s="468"/>
      <c r="IT217" s="468"/>
      <c r="IU217" s="468"/>
      <c r="IV217" s="468"/>
    </row>
    <row r="218" spans="1:256">
      <c r="A218" s="385"/>
      <c r="B218" s="385"/>
      <c r="C218" s="385"/>
      <c r="M218" s="385"/>
      <c r="N218" s="735"/>
      <c r="O218" s="735"/>
      <c r="P218" s="468"/>
      <c r="Q218" s="468"/>
      <c r="R218" s="468"/>
      <c r="S218" s="468"/>
      <c r="T218" s="468"/>
      <c r="U218" s="468"/>
      <c r="V218" s="468"/>
      <c r="W218" s="468"/>
      <c r="X218" s="468"/>
      <c r="Y218" s="468"/>
      <c r="Z218" s="468"/>
      <c r="AA218" s="468"/>
      <c r="AB218" s="468"/>
      <c r="AC218" s="468"/>
      <c r="AD218" s="468"/>
      <c r="AE218" s="468"/>
      <c r="AF218" s="468"/>
      <c r="AG218" s="468"/>
      <c r="AH218" s="468"/>
      <c r="AI218" s="468"/>
      <c r="AJ218" s="468"/>
      <c r="AK218" s="468"/>
      <c r="AL218" s="468"/>
      <c r="AM218" s="468"/>
      <c r="AN218" s="468"/>
      <c r="AO218" s="468"/>
      <c r="AP218" s="468"/>
      <c r="AQ218" s="468"/>
      <c r="AR218" s="468"/>
      <c r="AS218" s="468"/>
      <c r="AT218" s="468"/>
      <c r="AU218" s="468"/>
      <c r="AV218" s="468"/>
      <c r="AW218" s="468"/>
      <c r="AX218" s="468"/>
      <c r="AY218" s="468"/>
      <c r="AZ218" s="468"/>
      <c r="BA218" s="468"/>
      <c r="BB218" s="468"/>
      <c r="BC218" s="468"/>
      <c r="BD218" s="468"/>
      <c r="BE218" s="468"/>
      <c r="BF218" s="468"/>
      <c r="BG218" s="468"/>
      <c r="BH218" s="468"/>
      <c r="BI218" s="468"/>
      <c r="BJ218" s="468"/>
      <c r="BK218" s="468"/>
      <c r="BL218" s="468"/>
      <c r="BM218" s="468"/>
      <c r="BN218" s="468"/>
      <c r="BO218" s="468"/>
      <c r="BP218" s="468"/>
      <c r="BQ218" s="468"/>
      <c r="BR218" s="468"/>
      <c r="BS218" s="468"/>
      <c r="BT218" s="468"/>
      <c r="BU218" s="468"/>
      <c r="BV218" s="468"/>
      <c r="BW218" s="468"/>
      <c r="BX218" s="468"/>
      <c r="BY218" s="468"/>
      <c r="BZ218" s="468"/>
      <c r="CA218" s="468"/>
      <c r="CB218" s="468"/>
      <c r="CC218" s="468"/>
      <c r="CD218" s="468"/>
      <c r="CE218" s="468"/>
      <c r="CF218" s="468"/>
      <c r="CG218" s="468"/>
      <c r="CH218" s="468"/>
      <c r="CI218" s="468"/>
      <c r="CJ218" s="468"/>
      <c r="CK218" s="468"/>
      <c r="CL218" s="468"/>
      <c r="CM218" s="468"/>
      <c r="CN218" s="468"/>
      <c r="CO218" s="468"/>
      <c r="CP218" s="468"/>
      <c r="CQ218" s="468"/>
      <c r="CR218" s="468"/>
      <c r="CS218" s="468"/>
      <c r="CT218" s="468"/>
      <c r="CU218" s="468"/>
      <c r="CV218" s="468"/>
      <c r="CW218" s="468"/>
      <c r="CX218" s="468"/>
      <c r="CY218" s="468"/>
      <c r="CZ218" s="468"/>
      <c r="DA218" s="468"/>
      <c r="DB218" s="468"/>
      <c r="DC218" s="468"/>
      <c r="DD218" s="468"/>
      <c r="DE218" s="468"/>
      <c r="DF218" s="468"/>
      <c r="DG218" s="468"/>
      <c r="DH218" s="468"/>
      <c r="DI218" s="468"/>
      <c r="DJ218" s="468"/>
      <c r="DK218" s="468"/>
      <c r="DL218" s="468"/>
      <c r="DM218" s="468"/>
      <c r="DN218" s="468"/>
      <c r="DO218" s="468"/>
      <c r="DP218" s="468"/>
      <c r="DQ218" s="468"/>
      <c r="DR218" s="468"/>
      <c r="DS218" s="468"/>
      <c r="DT218" s="468"/>
      <c r="DU218" s="468"/>
      <c r="DV218" s="468"/>
      <c r="DW218" s="468"/>
      <c r="DX218" s="468"/>
      <c r="DY218" s="468"/>
      <c r="DZ218" s="468"/>
      <c r="EA218" s="468"/>
      <c r="EB218" s="468"/>
      <c r="EC218" s="468"/>
      <c r="ED218" s="468"/>
      <c r="EE218" s="468"/>
      <c r="EF218" s="468"/>
      <c r="EG218" s="468"/>
      <c r="EH218" s="468"/>
      <c r="EI218" s="468"/>
      <c r="EJ218" s="468"/>
      <c r="EK218" s="468"/>
      <c r="EL218" s="468"/>
      <c r="EM218" s="468"/>
      <c r="EN218" s="468"/>
      <c r="EO218" s="468"/>
      <c r="EP218" s="468"/>
      <c r="EQ218" s="468"/>
      <c r="ER218" s="468"/>
      <c r="ES218" s="468"/>
      <c r="ET218" s="468"/>
      <c r="EU218" s="468"/>
      <c r="EV218" s="468"/>
      <c r="EW218" s="468"/>
      <c r="EX218" s="468"/>
      <c r="EY218" s="468"/>
      <c r="EZ218" s="468"/>
      <c r="FA218" s="468"/>
      <c r="FB218" s="468"/>
      <c r="FC218" s="468"/>
      <c r="FD218" s="468"/>
      <c r="FE218" s="468"/>
      <c r="FF218" s="468"/>
      <c r="FG218" s="468"/>
      <c r="FH218" s="468"/>
      <c r="FI218" s="468"/>
      <c r="FJ218" s="468"/>
      <c r="FK218" s="468"/>
      <c r="FL218" s="468"/>
      <c r="FM218" s="468"/>
      <c r="FN218" s="468"/>
      <c r="FO218" s="468"/>
      <c r="FP218" s="468"/>
      <c r="FQ218" s="468"/>
      <c r="FR218" s="468"/>
      <c r="FS218" s="468"/>
      <c r="FT218" s="468"/>
      <c r="FU218" s="468"/>
      <c r="FV218" s="468"/>
      <c r="FW218" s="468"/>
      <c r="FX218" s="468"/>
      <c r="FY218" s="468"/>
      <c r="FZ218" s="468"/>
      <c r="GA218" s="468"/>
      <c r="GB218" s="468"/>
      <c r="GC218" s="468"/>
      <c r="GD218" s="468"/>
      <c r="GE218" s="468"/>
      <c r="GF218" s="468"/>
      <c r="GG218" s="468"/>
      <c r="GH218" s="468"/>
      <c r="GI218" s="468"/>
      <c r="GJ218" s="468"/>
      <c r="GK218" s="468"/>
      <c r="GL218" s="468"/>
      <c r="GM218" s="468"/>
      <c r="GN218" s="468"/>
      <c r="GO218" s="468"/>
      <c r="GP218" s="468"/>
      <c r="GQ218" s="468"/>
      <c r="GR218" s="468"/>
      <c r="GS218" s="468"/>
      <c r="GT218" s="468"/>
      <c r="GU218" s="468"/>
      <c r="GV218" s="468"/>
      <c r="GW218" s="468"/>
      <c r="GX218" s="468"/>
      <c r="GY218" s="468"/>
      <c r="GZ218" s="468"/>
      <c r="HA218" s="468"/>
      <c r="HB218" s="468"/>
      <c r="HC218" s="468"/>
      <c r="HD218" s="468"/>
      <c r="HE218" s="468"/>
      <c r="HF218" s="468"/>
      <c r="HG218" s="468"/>
      <c r="HH218" s="468"/>
      <c r="HI218" s="468"/>
      <c r="HJ218" s="468"/>
      <c r="HK218" s="468"/>
      <c r="HL218" s="468"/>
      <c r="HM218" s="468"/>
      <c r="HN218" s="468"/>
      <c r="HO218" s="468"/>
      <c r="HP218" s="468"/>
      <c r="HQ218" s="468"/>
      <c r="HR218" s="468"/>
      <c r="HS218" s="468"/>
      <c r="HT218" s="468"/>
      <c r="HU218" s="468"/>
      <c r="HV218" s="468"/>
      <c r="HW218" s="468"/>
      <c r="HX218" s="468"/>
      <c r="HY218" s="468"/>
      <c r="HZ218" s="468"/>
      <c r="IA218" s="468"/>
      <c r="IB218" s="468"/>
      <c r="IC218" s="468"/>
      <c r="ID218" s="468"/>
      <c r="IE218" s="468"/>
      <c r="IF218" s="468"/>
      <c r="IG218" s="468"/>
      <c r="IH218" s="468"/>
      <c r="II218" s="468"/>
      <c r="IJ218" s="468"/>
      <c r="IK218" s="468"/>
      <c r="IL218" s="468"/>
      <c r="IM218" s="468"/>
      <c r="IN218" s="468"/>
      <c r="IO218" s="468"/>
      <c r="IP218" s="468"/>
      <c r="IQ218" s="468"/>
      <c r="IR218" s="468"/>
      <c r="IS218" s="468"/>
      <c r="IT218" s="468"/>
      <c r="IU218" s="468"/>
      <c r="IV218" s="468"/>
    </row>
    <row r="219" spans="1:256">
      <c r="A219" s="385"/>
      <c r="B219" s="385"/>
      <c r="C219" s="385"/>
      <c r="M219" s="385"/>
      <c r="N219" s="735"/>
      <c r="O219" s="735"/>
      <c r="P219" s="468"/>
      <c r="Q219" s="468"/>
      <c r="R219" s="468"/>
      <c r="S219" s="468"/>
      <c r="T219" s="468"/>
      <c r="U219" s="468"/>
      <c r="V219" s="468"/>
      <c r="W219" s="468"/>
      <c r="X219" s="468"/>
      <c r="Y219" s="468"/>
      <c r="Z219" s="468"/>
      <c r="AA219" s="468"/>
      <c r="AB219" s="468"/>
      <c r="AC219" s="468"/>
      <c r="AD219" s="468"/>
      <c r="AE219" s="468"/>
      <c r="AF219" s="468"/>
      <c r="AG219" s="468"/>
      <c r="AH219" s="468"/>
      <c r="AI219" s="468"/>
      <c r="AJ219" s="468"/>
      <c r="AK219" s="468"/>
      <c r="AL219" s="468"/>
      <c r="AM219" s="468"/>
      <c r="AN219" s="468"/>
      <c r="AO219" s="468"/>
      <c r="AP219" s="468"/>
      <c r="AQ219" s="468"/>
      <c r="AR219" s="468"/>
      <c r="AS219" s="468"/>
      <c r="AT219" s="468"/>
      <c r="AU219" s="468"/>
      <c r="AV219" s="468"/>
      <c r="AW219" s="468"/>
      <c r="AX219" s="468"/>
      <c r="AY219" s="468"/>
      <c r="AZ219" s="468"/>
      <c r="BA219" s="468"/>
      <c r="BB219" s="468"/>
      <c r="BC219" s="468"/>
      <c r="BD219" s="468"/>
      <c r="BE219" s="468"/>
      <c r="BF219" s="468"/>
      <c r="BG219" s="468"/>
      <c r="BH219" s="468"/>
      <c r="BI219" s="468"/>
      <c r="BJ219" s="468"/>
      <c r="BK219" s="468"/>
      <c r="BL219" s="468"/>
      <c r="BM219" s="468"/>
      <c r="BN219" s="468"/>
      <c r="BO219" s="468"/>
      <c r="BP219" s="468"/>
      <c r="BQ219" s="468"/>
      <c r="BR219" s="468"/>
      <c r="BS219" s="468"/>
      <c r="BT219" s="468"/>
      <c r="BU219" s="468"/>
      <c r="BV219" s="468"/>
      <c r="BW219" s="468"/>
      <c r="BX219" s="468"/>
      <c r="BY219" s="468"/>
      <c r="BZ219" s="468"/>
      <c r="CA219" s="468"/>
      <c r="CB219" s="468"/>
      <c r="CC219" s="468"/>
      <c r="CD219" s="468"/>
      <c r="CE219" s="468"/>
      <c r="CF219" s="468"/>
      <c r="CG219" s="468"/>
      <c r="CH219" s="468"/>
      <c r="CI219" s="468"/>
      <c r="CJ219" s="468"/>
      <c r="CK219" s="468"/>
      <c r="CL219" s="468"/>
      <c r="CM219" s="468"/>
      <c r="CN219" s="468"/>
      <c r="CO219" s="468"/>
      <c r="CP219" s="468"/>
      <c r="CQ219" s="468"/>
      <c r="CR219" s="468"/>
      <c r="CS219" s="468"/>
      <c r="CT219" s="468"/>
      <c r="CU219" s="468"/>
      <c r="CV219" s="468"/>
      <c r="CW219" s="468"/>
      <c r="CX219" s="468"/>
      <c r="CY219" s="468"/>
      <c r="CZ219" s="468"/>
      <c r="DA219" s="468"/>
      <c r="DB219" s="468"/>
      <c r="DC219" s="468"/>
      <c r="DD219" s="468"/>
      <c r="DE219" s="468"/>
      <c r="DF219" s="468"/>
      <c r="DG219" s="468"/>
      <c r="DH219" s="468"/>
      <c r="DI219" s="468"/>
      <c r="DJ219" s="468"/>
      <c r="DK219" s="468"/>
      <c r="DL219" s="468"/>
      <c r="DM219" s="468"/>
      <c r="DN219" s="468"/>
      <c r="DO219" s="468"/>
      <c r="DP219" s="468"/>
      <c r="DQ219" s="468"/>
      <c r="DR219" s="468"/>
      <c r="DS219" s="468"/>
      <c r="DT219" s="468"/>
      <c r="DU219" s="468"/>
      <c r="DV219" s="468"/>
      <c r="DW219" s="468"/>
      <c r="DX219" s="468"/>
      <c r="DY219" s="468"/>
      <c r="DZ219" s="468"/>
      <c r="EA219" s="468"/>
      <c r="EB219" s="468"/>
      <c r="EC219" s="468"/>
      <c r="ED219" s="468"/>
      <c r="EE219" s="468"/>
      <c r="EF219" s="468"/>
      <c r="EG219" s="468"/>
      <c r="EH219" s="468"/>
      <c r="EI219" s="468"/>
      <c r="EJ219" s="468"/>
      <c r="EK219" s="468"/>
      <c r="EL219" s="468"/>
      <c r="EM219" s="468"/>
      <c r="EN219" s="468"/>
      <c r="EO219" s="468"/>
      <c r="EP219" s="468"/>
      <c r="EQ219" s="468"/>
      <c r="ER219" s="468"/>
      <c r="ES219" s="468"/>
      <c r="ET219" s="468"/>
      <c r="EU219" s="468"/>
      <c r="EV219" s="468"/>
      <c r="EW219" s="468"/>
      <c r="EX219" s="468"/>
      <c r="EY219" s="468"/>
      <c r="EZ219" s="468"/>
      <c r="FA219" s="468"/>
      <c r="FB219" s="468"/>
      <c r="FC219" s="468"/>
      <c r="FD219" s="468"/>
      <c r="FE219" s="468"/>
      <c r="FF219" s="468"/>
      <c r="FG219" s="468"/>
      <c r="FH219" s="468"/>
      <c r="FI219" s="468"/>
      <c r="FJ219" s="468"/>
      <c r="FK219" s="468"/>
      <c r="FL219" s="468"/>
      <c r="FM219" s="468"/>
      <c r="FN219" s="468"/>
      <c r="FO219" s="468"/>
      <c r="FP219" s="468"/>
      <c r="FQ219" s="468"/>
      <c r="FR219" s="468"/>
      <c r="FS219" s="468"/>
      <c r="FT219" s="468"/>
      <c r="FU219" s="468"/>
      <c r="FV219" s="468"/>
      <c r="FW219" s="468"/>
      <c r="FX219" s="468"/>
      <c r="FY219" s="468"/>
      <c r="FZ219" s="468"/>
      <c r="GA219" s="468"/>
      <c r="GB219" s="468"/>
      <c r="GC219" s="468"/>
      <c r="GD219" s="468"/>
      <c r="GE219" s="468"/>
      <c r="GF219" s="468"/>
      <c r="GG219" s="468"/>
      <c r="GH219" s="468"/>
      <c r="GI219" s="468"/>
      <c r="GJ219" s="468"/>
      <c r="GK219" s="468"/>
      <c r="GL219" s="468"/>
      <c r="GM219" s="468"/>
      <c r="GN219" s="468"/>
      <c r="GO219" s="468"/>
      <c r="GP219" s="468"/>
      <c r="GQ219" s="468"/>
      <c r="GR219" s="468"/>
      <c r="GS219" s="468"/>
      <c r="GT219" s="468"/>
      <c r="GU219" s="468"/>
      <c r="GV219" s="468"/>
      <c r="GW219" s="468"/>
      <c r="GX219" s="468"/>
      <c r="GY219" s="468"/>
      <c r="GZ219" s="468"/>
      <c r="HA219" s="468"/>
      <c r="HB219" s="468"/>
      <c r="HC219" s="468"/>
      <c r="HD219" s="468"/>
      <c r="HE219" s="468"/>
      <c r="HF219" s="468"/>
      <c r="HG219" s="468"/>
      <c r="HH219" s="468"/>
      <c r="HI219" s="468"/>
      <c r="HJ219" s="468"/>
      <c r="HK219" s="468"/>
      <c r="HL219" s="468"/>
      <c r="HM219" s="468"/>
      <c r="HN219" s="468"/>
      <c r="HO219" s="468"/>
      <c r="HP219" s="468"/>
      <c r="HQ219" s="468"/>
      <c r="HR219" s="468"/>
      <c r="HS219" s="468"/>
      <c r="HT219" s="468"/>
      <c r="HU219" s="468"/>
      <c r="HV219" s="468"/>
      <c r="HW219" s="468"/>
      <c r="HX219" s="468"/>
      <c r="HY219" s="468"/>
      <c r="HZ219" s="468"/>
      <c r="IA219" s="468"/>
      <c r="IB219" s="468"/>
      <c r="IC219" s="468"/>
      <c r="ID219" s="468"/>
      <c r="IE219" s="468"/>
      <c r="IF219" s="468"/>
      <c r="IG219" s="468"/>
      <c r="IH219" s="468"/>
      <c r="II219" s="468"/>
      <c r="IJ219" s="468"/>
      <c r="IK219" s="468"/>
      <c r="IL219" s="468"/>
      <c r="IM219" s="468"/>
      <c r="IN219" s="468"/>
      <c r="IO219" s="468"/>
      <c r="IP219" s="468"/>
      <c r="IQ219" s="468"/>
      <c r="IR219" s="468"/>
      <c r="IS219" s="468"/>
      <c r="IT219" s="468"/>
      <c r="IU219" s="468"/>
      <c r="IV219" s="468"/>
    </row>
    <row r="220" spans="1:256">
      <c r="A220" s="385"/>
      <c r="B220" s="385"/>
      <c r="C220" s="385"/>
      <c r="M220" s="385"/>
      <c r="N220" s="735"/>
      <c r="O220" s="735"/>
      <c r="P220" s="468"/>
      <c r="Q220" s="468"/>
      <c r="R220" s="468"/>
      <c r="S220" s="468"/>
      <c r="T220" s="468"/>
      <c r="U220" s="468"/>
      <c r="V220" s="468"/>
      <c r="W220" s="468"/>
      <c r="X220" s="468"/>
      <c r="Y220" s="468"/>
      <c r="Z220" s="468"/>
      <c r="AA220" s="468"/>
      <c r="AB220" s="468"/>
      <c r="AC220" s="468"/>
      <c r="AD220" s="468"/>
      <c r="AE220" s="468"/>
      <c r="AF220" s="468"/>
      <c r="AG220" s="468"/>
      <c r="AH220" s="468"/>
      <c r="AI220" s="468"/>
      <c r="AJ220" s="468"/>
      <c r="AK220" s="468"/>
      <c r="AL220" s="468"/>
      <c r="AM220" s="468"/>
      <c r="AN220" s="468"/>
      <c r="AO220" s="468"/>
      <c r="AP220" s="468"/>
      <c r="AQ220" s="468"/>
      <c r="AR220" s="468"/>
      <c r="AS220" s="468"/>
      <c r="AT220" s="468"/>
      <c r="AU220" s="468"/>
      <c r="AV220" s="468"/>
      <c r="AW220" s="468"/>
      <c r="AX220" s="468"/>
      <c r="AY220" s="468"/>
      <c r="AZ220" s="468"/>
      <c r="BA220" s="468"/>
      <c r="BB220" s="468"/>
      <c r="BC220" s="468"/>
      <c r="BD220" s="468"/>
      <c r="BE220" s="468"/>
      <c r="BF220" s="468"/>
      <c r="BG220" s="468"/>
      <c r="BH220" s="468"/>
      <c r="BI220" s="468"/>
      <c r="BJ220" s="468"/>
      <c r="BK220" s="468"/>
      <c r="BL220" s="468"/>
      <c r="BM220" s="468"/>
      <c r="BN220" s="468"/>
      <c r="BO220" s="468"/>
      <c r="BP220" s="468"/>
      <c r="BQ220" s="468"/>
      <c r="BR220" s="468"/>
      <c r="BS220" s="468"/>
      <c r="BT220" s="468"/>
      <c r="BU220" s="468"/>
      <c r="BV220" s="468"/>
      <c r="BW220" s="468"/>
      <c r="BX220" s="468"/>
      <c r="BY220" s="468"/>
      <c r="BZ220" s="468"/>
      <c r="CA220" s="468"/>
      <c r="CB220" s="468"/>
      <c r="CC220" s="468"/>
      <c r="CD220" s="468"/>
      <c r="CE220" s="468"/>
      <c r="CF220" s="468"/>
      <c r="CG220" s="468"/>
      <c r="CH220" s="468"/>
      <c r="CI220" s="468"/>
      <c r="CJ220" s="468"/>
      <c r="CK220" s="468"/>
      <c r="CL220" s="468"/>
      <c r="CM220" s="468"/>
      <c r="CN220" s="468"/>
      <c r="CO220" s="468"/>
      <c r="CP220" s="468"/>
      <c r="CQ220" s="468"/>
      <c r="CR220" s="468"/>
      <c r="CS220" s="468"/>
      <c r="CT220" s="468"/>
      <c r="CU220" s="468"/>
      <c r="CV220" s="468"/>
      <c r="CW220" s="468"/>
      <c r="CX220" s="468"/>
      <c r="CY220" s="468"/>
      <c r="CZ220" s="468"/>
      <c r="DA220" s="468"/>
      <c r="DB220" s="468"/>
      <c r="DC220" s="468"/>
      <c r="DD220" s="468"/>
      <c r="DE220" s="468"/>
      <c r="DF220" s="468"/>
      <c r="DG220" s="468"/>
      <c r="DH220" s="468"/>
      <c r="DI220" s="468"/>
      <c r="DJ220" s="468"/>
      <c r="DK220" s="468"/>
      <c r="DL220" s="468"/>
      <c r="DM220" s="468"/>
      <c r="DN220" s="468"/>
      <c r="DO220" s="468"/>
      <c r="DP220" s="468"/>
      <c r="DQ220" s="468"/>
      <c r="DR220" s="468"/>
      <c r="DS220" s="468"/>
      <c r="DT220" s="468"/>
      <c r="DU220" s="468"/>
      <c r="DV220" s="468"/>
      <c r="DW220" s="468"/>
      <c r="DX220" s="468"/>
      <c r="DY220" s="468"/>
      <c r="DZ220" s="468"/>
      <c r="EA220" s="468"/>
      <c r="EB220" s="468"/>
      <c r="EC220" s="468"/>
      <c r="ED220" s="468"/>
      <c r="EE220" s="468"/>
      <c r="EF220" s="468"/>
      <c r="EG220" s="468"/>
      <c r="EH220" s="468"/>
      <c r="EI220" s="468"/>
      <c r="EJ220" s="468"/>
      <c r="EK220" s="468"/>
      <c r="EL220" s="468"/>
      <c r="EM220" s="468"/>
      <c r="EN220" s="468"/>
      <c r="EO220" s="468"/>
      <c r="EP220" s="468"/>
      <c r="EQ220" s="468"/>
      <c r="ER220" s="468"/>
      <c r="ES220" s="468"/>
      <c r="ET220" s="468"/>
      <c r="EU220" s="468"/>
      <c r="EV220" s="468"/>
      <c r="EW220" s="468"/>
      <c r="EX220" s="468"/>
      <c r="EY220" s="468"/>
      <c r="EZ220" s="468"/>
      <c r="FA220" s="468"/>
      <c r="FB220" s="468"/>
      <c r="FC220" s="468"/>
      <c r="FD220" s="468"/>
      <c r="FE220" s="468"/>
      <c r="FF220" s="468"/>
      <c r="FG220" s="468"/>
      <c r="FH220" s="468"/>
      <c r="FI220" s="468"/>
      <c r="FJ220" s="468"/>
      <c r="FK220" s="468"/>
      <c r="FL220" s="468"/>
      <c r="FM220" s="468"/>
      <c r="FN220" s="468"/>
      <c r="FO220" s="468"/>
      <c r="FP220" s="468"/>
      <c r="FQ220" s="468"/>
      <c r="FR220" s="468"/>
      <c r="FS220" s="468"/>
      <c r="FT220" s="468"/>
      <c r="FU220" s="468"/>
      <c r="FV220" s="468"/>
      <c r="FW220" s="468"/>
      <c r="FX220" s="468"/>
      <c r="FY220" s="468"/>
      <c r="FZ220" s="468"/>
      <c r="GA220" s="468"/>
      <c r="GB220" s="468"/>
      <c r="GC220" s="468"/>
      <c r="GD220" s="468"/>
      <c r="GE220" s="468"/>
      <c r="GF220" s="468"/>
      <c r="GG220" s="468"/>
      <c r="GH220" s="468"/>
      <c r="GI220" s="468"/>
      <c r="GJ220" s="468"/>
      <c r="GK220" s="468"/>
      <c r="GL220" s="468"/>
      <c r="GM220" s="468"/>
      <c r="GN220" s="468"/>
      <c r="GO220" s="468"/>
      <c r="GP220" s="468"/>
      <c r="GQ220" s="468"/>
      <c r="GR220" s="468"/>
      <c r="GS220" s="468"/>
      <c r="GT220" s="468"/>
      <c r="GU220" s="468"/>
      <c r="GV220" s="468"/>
      <c r="GW220" s="468"/>
      <c r="GX220" s="468"/>
      <c r="GY220" s="468"/>
      <c r="GZ220" s="468"/>
      <c r="HA220" s="468"/>
      <c r="HB220" s="468"/>
      <c r="HC220" s="468"/>
      <c r="HD220" s="468"/>
      <c r="HE220" s="468"/>
      <c r="HF220" s="468"/>
      <c r="HG220" s="468"/>
      <c r="HH220" s="468"/>
      <c r="HI220" s="468"/>
      <c r="HJ220" s="468"/>
      <c r="HK220" s="468"/>
      <c r="HL220" s="468"/>
      <c r="HM220" s="468"/>
      <c r="HN220" s="468"/>
      <c r="HO220" s="468"/>
      <c r="HP220" s="468"/>
      <c r="HQ220" s="468"/>
      <c r="HR220" s="468"/>
      <c r="HS220" s="468"/>
      <c r="HT220" s="468"/>
      <c r="HU220" s="468"/>
      <c r="HV220" s="468"/>
      <c r="HW220" s="468"/>
      <c r="HX220" s="468"/>
      <c r="HY220" s="468"/>
      <c r="HZ220" s="468"/>
      <c r="IA220" s="468"/>
      <c r="IB220" s="468"/>
      <c r="IC220" s="468"/>
      <c r="ID220" s="468"/>
      <c r="IE220" s="468"/>
      <c r="IF220" s="468"/>
      <c r="IG220" s="468"/>
      <c r="IH220" s="468"/>
      <c r="II220" s="468"/>
      <c r="IJ220" s="468"/>
      <c r="IK220" s="468"/>
      <c r="IL220" s="468"/>
      <c r="IM220" s="468"/>
      <c r="IN220" s="468"/>
      <c r="IO220" s="468"/>
      <c r="IP220" s="468"/>
      <c r="IQ220" s="468"/>
      <c r="IR220" s="468"/>
      <c r="IS220" s="468"/>
      <c r="IT220" s="468"/>
      <c r="IU220" s="468"/>
      <c r="IV220" s="468"/>
    </row>
    <row r="221" spans="1:256">
      <c r="A221" s="385"/>
      <c r="B221" s="385"/>
      <c r="C221" s="385"/>
      <c r="M221" s="385"/>
      <c r="N221" s="735"/>
      <c r="O221" s="735"/>
      <c r="P221" s="468"/>
      <c r="Q221" s="468"/>
      <c r="R221" s="468"/>
      <c r="S221" s="468"/>
      <c r="T221" s="468"/>
      <c r="U221" s="468"/>
      <c r="V221" s="468"/>
      <c r="W221" s="468"/>
      <c r="X221" s="468"/>
      <c r="Y221" s="468"/>
      <c r="Z221" s="468"/>
      <c r="AA221" s="468"/>
      <c r="AB221" s="468"/>
      <c r="AC221" s="468"/>
      <c r="AD221" s="468"/>
      <c r="AE221" s="468"/>
      <c r="AF221" s="468"/>
      <c r="AG221" s="468"/>
      <c r="AH221" s="468"/>
      <c r="AI221" s="468"/>
      <c r="AJ221" s="468"/>
      <c r="AK221" s="468"/>
      <c r="AL221" s="468"/>
      <c r="AM221" s="468"/>
      <c r="AN221" s="468"/>
      <c r="AO221" s="468"/>
      <c r="AP221" s="468"/>
      <c r="AQ221" s="468"/>
      <c r="AR221" s="468"/>
      <c r="AS221" s="468"/>
      <c r="AT221" s="468"/>
      <c r="AU221" s="468"/>
      <c r="AV221" s="468"/>
      <c r="AW221" s="468"/>
      <c r="AX221" s="468"/>
      <c r="AY221" s="468"/>
      <c r="AZ221" s="468"/>
      <c r="BA221" s="468"/>
      <c r="BB221" s="468"/>
      <c r="BC221" s="468"/>
      <c r="BD221" s="468"/>
      <c r="BE221" s="468"/>
      <c r="BF221" s="468"/>
      <c r="BG221" s="468"/>
      <c r="BH221" s="468"/>
      <c r="BI221" s="468"/>
      <c r="BJ221" s="468"/>
      <c r="BK221" s="468"/>
      <c r="BL221" s="468"/>
      <c r="BM221" s="468"/>
      <c r="BN221" s="468"/>
      <c r="BO221" s="468"/>
      <c r="BP221" s="468"/>
      <c r="BQ221" s="468"/>
      <c r="BR221" s="468"/>
      <c r="BS221" s="468"/>
      <c r="BT221" s="468"/>
      <c r="BU221" s="468"/>
      <c r="BV221" s="468"/>
      <c r="BW221" s="468"/>
      <c r="BX221" s="468"/>
      <c r="BY221" s="468"/>
      <c r="BZ221" s="468"/>
      <c r="CA221" s="468"/>
      <c r="CB221" s="468"/>
      <c r="CC221" s="468"/>
      <c r="CD221" s="468"/>
      <c r="CE221" s="468"/>
      <c r="CF221" s="468"/>
      <c r="CG221" s="468"/>
      <c r="CH221" s="468"/>
      <c r="CI221" s="468"/>
      <c r="CJ221" s="468"/>
      <c r="CK221" s="468"/>
      <c r="CL221" s="468"/>
      <c r="CM221" s="468"/>
      <c r="CN221" s="468"/>
      <c r="CO221" s="468"/>
      <c r="CP221" s="468"/>
      <c r="CQ221" s="468"/>
      <c r="CR221" s="468"/>
      <c r="CS221" s="468"/>
      <c r="CT221" s="468"/>
      <c r="CU221" s="468"/>
      <c r="CV221" s="468"/>
      <c r="CW221" s="468"/>
      <c r="CX221" s="468"/>
      <c r="CY221" s="468"/>
      <c r="CZ221" s="468"/>
      <c r="DA221" s="468"/>
      <c r="DB221" s="468"/>
      <c r="DC221" s="468"/>
      <c r="DD221" s="468"/>
      <c r="DE221" s="468"/>
      <c r="DF221" s="468"/>
      <c r="DG221" s="468"/>
      <c r="DH221" s="468"/>
      <c r="DI221" s="468"/>
      <c r="DJ221" s="468"/>
      <c r="DK221" s="468"/>
      <c r="DL221" s="468"/>
      <c r="DM221" s="468"/>
      <c r="DN221" s="468"/>
      <c r="DO221" s="468"/>
      <c r="DP221" s="468"/>
      <c r="DQ221" s="468"/>
      <c r="DR221" s="468"/>
      <c r="DS221" s="468"/>
      <c r="DT221" s="468"/>
      <c r="DU221" s="468"/>
      <c r="DV221" s="468"/>
      <c r="DW221" s="468"/>
      <c r="DX221" s="468"/>
      <c r="DY221" s="468"/>
      <c r="DZ221" s="468"/>
      <c r="EA221" s="468"/>
      <c r="EB221" s="468"/>
      <c r="EC221" s="468"/>
      <c r="ED221" s="468"/>
      <c r="EE221" s="468"/>
      <c r="EF221" s="468"/>
      <c r="EG221" s="468"/>
      <c r="EH221" s="468"/>
      <c r="EI221" s="468"/>
      <c r="EJ221" s="468"/>
      <c r="EK221" s="468"/>
      <c r="EL221" s="468"/>
      <c r="EM221" s="468"/>
      <c r="EN221" s="468"/>
      <c r="EO221" s="468"/>
      <c r="EP221" s="468"/>
      <c r="EQ221" s="468"/>
      <c r="ER221" s="468"/>
      <c r="ES221" s="468"/>
      <c r="ET221" s="468"/>
      <c r="EU221" s="468"/>
      <c r="EV221" s="468"/>
      <c r="EW221" s="468"/>
      <c r="EX221" s="468"/>
      <c r="EY221" s="468"/>
      <c r="EZ221" s="468"/>
      <c r="FA221" s="468"/>
      <c r="FB221" s="468"/>
      <c r="FC221" s="468"/>
      <c r="FD221" s="468"/>
      <c r="FE221" s="468"/>
      <c r="FF221" s="468"/>
      <c r="FG221" s="468"/>
      <c r="FH221" s="468"/>
      <c r="FI221" s="468"/>
      <c r="FJ221" s="468"/>
      <c r="FK221" s="468"/>
      <c r="FL221" s="468"/>
      <c r="FM221" s="468"/>
      <c r="FN221" s="468"/>
      <c r="FO221" s="468"/>
      <c r="FP221" s="468"/>
      <c r="FQ221" s="468"/>
      <c r="FR221" s="468"/>
      <c r="FS221" s="468"/>
      <c r="FT221" s="468"/>
      <c r="FU221" s="468"/>
      <c r="FV221" s="468"/>
      <c r="FW221" s="468"/>
      <c r="FX221" s="468"/>
      <c r="FY221" s="468"/>
      <c r="FZ221" s="468"/>
      <c r="GA221" s="468"/>
      <c r="GB221" s="468"/>
      <c r="GC221" s="468"/>
      <c r="GD221" s="468"/>
      <c r="GE221" s="468"/>
      <c r="GF221" s="468"/>
      <c r="GG221" s="468"/>
      <c r="GH221" s="468"/>
      <c r="GI221" s="468"/>
      <c r="GJ221" s="468"/>
      <c r="GK221" s="468"/>
      <c r="GL221" s="468"/>
      <c r="GM221" s="468"/>
      <c r="GN221" s="468"/>
      <c r="GO221" s="468"/>
      <c r="GP221" s="468"/>
      <c r="GQ221" s="468"/>
      <c r="GR221" s="468"/>
      <c r="GS221" s="468"/>
      <c r="GT221" s="468"/>
      <c r="GU221" s="468"/>
      <c r="GV221" s="468"/>
      <c r="GW221" s="468"/>
      <c r="GX221" s="468"/>
      <c r="GY221" s="468"/>
      <c r="GZ221" s="468"/>
      <c r="HA221" s="468"/>
      <c r="HB221" s="468"/>
      <c r="HC221" s="468"/>
      <c r="HD221" s="468"/>
      <c r="HE221" s="468"/>
      <c r="HF221" s="468"/>
      <c r="HG221" s="468"/>
      <c r="HH221" s="468"/>
      <c r="HI221" s="468"/>
      <c r="HJ221" s="468"/>
      <c r="HK221" s="468"/>
      <c r="HL221" s="468"/>
      <c r="HM221" s="468"/>
      <c r="HN221" s="468"/>
      <c r="HO221" s="468"/>
      <c r="HP221" s="468"/>
      <c r="HQ221" s="468"/>
      <c r="HR221" s="468"/>
      <c r="HS221" s="468"/>
      <c r="HT221" s="468"/>
      <c r="HU221" s="468"/>
      <c r="HV221" s="468"/>
      <c r="HW221" s="468"/>
      <c r="HX221" s="468"/>
      <c r="HY221" s="468"/>
      <c r="HZ221" s="468"/>
      <c r="IA221" s="468"/>
      <c r="IB221" s="468"/>
      <c r="IC221" s="468"/>
      <c r="ID221" s="468"/>
      <c r="IE221" s="468"/>
      <c r="IF221" s="468"/>
      <c r="IG221" s="468"/>
      <c r="IH221" s="468"/>
      <c r="II221" s="468"/>
      <c r="IJ221" s="468"/>
      <c r="IK221" s="468"/>
      <c r="IL221" s="468"/>
      <c r="IM221" s="468"/>
      <c r="IN221" s="468"/>
      <c r="IO221" s="468"/>
      <c r="IP221" s="468"/>
      <c r="IQ221" s="468"/>
      <c r="IR221" s="468"/>
      <c r="IS221" s="468"/>
      <c r="IT221" s="468"/>
      <c r="IU221" s="468"/>
      <c r="IV221" s="468"/>
    </row>
    <row r="222" spans="1:256">
      <c r="A222" s="385"/>
      <c r="B222" s="385"/>
      <c r="C222" s="385"/>
      <c r="M222" s="385"/>
      <c r="N222" s="735"/>
      <c r="O222" s="735"/>
      <c r="P222" s="468"/>
      <c r="Q222" s="468"/>
      <c r="R222" s="468"/>
      <c r="S222" s="468"/>
      <c r="T222" s="468"/>
      <c r="U222" s="468"/>
      <c r="V222" s="468"/>
      <c r="W222" s="468"/>
      <c r="X222" s="468"/>
      <c r="Y222" s="468"/>
      <c r="Z222" s="468"/>
      <c r="AA222" s="468"/>
      <c r="AB222" s="468"/>
      <c r="AC222" s="468"/>
      <c r="AD222" s="468"/>
      <c r="AE222" s="468"/>
      <c r="AF222" s="468"/>
      <c r="AG222" s="468"/>
      <c r="AH222" s="468"/>
      <c r="AI222" s="468"/>
      <c r="AJ222" s="468"/>
      <c r="AK222" s="468"/>
      <c r="AL222" s="468"/>
      <c r="AM222" s="468"/>
      <c r="AN222" s="468"/>
      <c r="AO222" s="468"/>
      <c r="AP222" s="468"/>
      <c r="AQ222" s="468"/>
      <c r="AR222" s="468"/>
      <c r="AS222" s="468"/>
      <c r="AT222" s="468"/>
      <c r="AU222" s="468"/>
      <c r="AV222" s="468"/>
      <c r="AW222" s="468"/>
      <c r="AX222" s="468"/>
      <c r="AY222" s="468"/>
      <c r="AZ222" s="468"/>
      <c r="BA222" s="468"/>
      <c r="BB222" s="468"/>
      <c r="BC222" s="468"/>
      <c r="BD222" s="468"/>
      <c r="BE222" s="468"/>
      <c r="BF222" s="468"/>
      <c r="BG222" s="468"/>
      <c r="BH222" s="468"/>
      <c r="BI222" s="468"/>
      <c r="BJ222" s="468"/>
      <c r="BK222" s="468"/>
      <c r="BL222" s="468"/>
      <c r="BM222" s="468"/>
      <c r="BN222" s="468"/>
      <c r="BO222" s="468"/>
      <c r="BP222" s="468"/>
      <c r="BQ222" s="468"/>
      <c r="BR222" s="468"/>
      <c r="BS222" s="468"/>
      <c r="BT222" s="468"/>
      <c r="BU222" s="468"/>
      <c r="BV222" s="468"/>
      <c r="BW222" s="468"/>
      <c r="BX222" s="468"/>
      <c r="BY222" s="468"/>
      <c r="BZ222" s="468"/>
      <c r="CA222" s="468"/>
      <c r="CB222" s="468"/>
      <c r="CC222" s="468"/>
      <c r="CD222" s="468"/>
      <c r="CE222" s="468"/>
      <c r="CF222" s="468"/>
      <c r="CG222" s="468"/>
      <c r="CH222" s="468"/>
      <c r="CI222" s="468"/>
      <c r="CJ222" s="468"/>
      <c r="CK222" s="468"/>
      <c r="CL222" s="468"/>
      <c r="CM222" s="468"/>
      <c r="CN222" s="468"/>
      <c r="CO222" s="468"/>
      <c r="CP222" s="468"/>
      <c r="CQ222" s="468"/>
      <c r="CR222" s="468"/>
      <c r="CS222" s="468"/>
      <c r="CT222" s="468"/>
      <c r="CU222" s="468"/>
      <c r="CV222" s="468"/>
      <c r="CW222" s="468"/>
      <c r="CX222" s="468"/>
      <c r="CY222" s="468"/>
      <c r="CZ222" s="468"/>
      <c r="DA222" s="468"/>
      <c r="DB222" s="468"/>
      <c r="DC222" s="468"/>
      <c r="DD222" s="468"/>
      <c r="DE222" s="468"/>
      <c r="DF222" s="468"/>
      <c r="DG222" s="468"/>
      <c r="DH222" s="468"/>
      <c r="DI222" s="468"/>
      <c r="DJ222" s="468"/>
      <c r="DK222" s="468"/>
      <c r="DL222" s="468"/>
      <c r="DM222" s="468"/>
      <c r="DN222" s="468"/>
      <c r="DO222" s="468"/>
      <c r="DP222" s="468"/>
      <c r="DQ222" s="468"/>
      <c r="DR222" s="468"/>
      <c r="DS222" s="468"/>
      <c r="DT222" s="468"/>
      <c r="DU222" s="468"/>
      <c r="DV222" s="468"/>
      <c r="DW222" s="468"/>
      <c r="DX222" s="468"/>
      <c r="DY222" s="468"/>
      <c r="DZ222" s="468"/>
      <c r="EA222" s="468"/>
      <c r="EB222" s="468"/>
      <c r="EC222" s="468"/>
      <c r="ED222" s="468"/>
      <c r="EE222" s="468"/>
      <c r="EF222" s="468"/>
      <c r="EG222" s="468"/>
      <c r="EH222" s="468"/>
      <c r="EI222" s="468"/>
      <c r="EJ222" s="468"/>
      <c r="EK222" s="468"/>
      <c r="EL222" s="468"/>
      <c r="EM222" s="468"/>
      <c r="EN222" s="468"/>
      <c r="EO222" s="468"/>
      <c r="EP222" s="468"/>
      <c r="EQ222" s="468"/>
      <c r="ER222" s="468"/>
      <c r="ES222" s="468"/>
      <c r="ET222" s="468"/>
      <c r="EU222" s="468"/>
      <c r="EV222" s="468"/>
      <c r="EW222" s="468"/>
      <c r="EX222" s="468"/>
      <c r="EY222" s="468"/>
      <c r="EZ222" s="468"/>
      <c r="FA222" s="468"/>
      <c r="FB222" s="468"/>
      <c r="FC222" s="468"/>
      <c r="FD222" s="468"/>
      <c r="FE222" s="468"/>
      <c r="FF222" s="468"/>
      <c r="FG222" s="468"/>
      <c r="FH222" s="468"/>
      <c r="FI222" s="468"/>
      <c r="FJ222" s="468"/>
      <c r="FK222" s="468"/>
      <c r="FL222" s="468"/>
      <c r="FM222" s="468"/>
      <c r="FN222" s="468"/>
      <c r="FO222" s="468"/>
      <c r="FP222" s="468"/>
      <c r="FQ222" s="468"/>
      <c r="FR222" s="468"/>
      <c r="FS222" s="468"/>
      <c r="FT222" s="468"/>
      <c r="FU222" s="468"/>
      <c r="FV222" s="468"/>
      <c r="FW222" s="468"/>
      <c r="FX222" s="468"/>
      <c r="FY222" s="468"/>
      <c r="FZ222" s="468"/>
      <c r="GA222" s="468"/>
      <c r="GB222" s="468"/>
      <c r="GC222" s="468"/>
      <c r="GD222" s="468"/>
      <c r="GE222" s="468"/>
      <c r="GF222" s="468"/>
      <c r="GG222" s="468"/>
      <c r="GH222" s="468"/>
      <c r="GI222" s="468"/>
      <c r="GJ222" s="468"/>
      <c r="GK222" s="468"/>
      <c r="GL222" s="468"/>
      <c r="GM222" s="468"/>
      <c r="GN222" s="468"/>
      <c r="GO222" s="468"/>
      <c r="GP222" s="468"/>
      <c r="GQ222" s="468"/>
      <c r="GR222" s="468"/>
      <c r="GS222" s="468"/>
      <c r="GT222" s="468"/>
      <c r="GU222" s="468"/>
      <c r="GV222" s="468"/>
      <c r="GW222" s="468"/>
      <c r="GX222" s="468"/>
      <c r="GY222" s="468"/>
      <c r="GZ222" s="468"/>
      <c r="HA222" s="468"/>
      <c r="HB222" s="468"/>
      <c r="HC222" s="468"/>
      <c r="HD222" s="468"/>
      <c r="HE222" s="468"/>
      <c r="HF222" s="468"/>
      <c r="HG222" s="468"/>
      <c r="HH222" s="468"/>
      <c r="HI222" s="468"/>
      <c r="HJ222" s="468"/>
      <c r="HK222" s="468"/>
      <c r="HL222" s="468"/>
      <c r="HM222" s="468"/>
      <c r="HN222" s="468"/>
      <c r="HO222" s="468"/>
      <c r="HP222" s="468"/>
      <c r="HQ222" s="468"/>
      <c r="HR222" s="468"/>
      <c r="HS222" s="468"/>
      <c r="HT222" s="468"/>
      <c r="HU222" s="468"/>
      <c r="HV222" s="468"/>
      <c r="HW222" s="468"/>
      <c r="HX222" s="468"/>
      <c r="HY222" s="468"/>
      <c r="HZ222" s="468"/>
      <c r="IA222" s="468"/>
      <c r="IB222" s="468"/>
      <c r="IC222" s="468"/>
      <c r="ID222" s="468"/>
      <c r="IE222" s="468"/>
      <c r="IF222" s="468"/>
      <c r="IG222" s="468"/>
      <c r="IH222" s="468"/>
      <c r="II222" s="468"/>
      <c r="IJ222" s="468"/>
      <c r="IK222" s="468"/>
      <c r="IL222" s="468"/>
      <c r="IM222" s="468"/>
      <c r="IN222" s="468"/>
      <c r="IO222" s="468"/>
      <c r="IP222" s="468"/>
      <c r="IQ222" s="468"/>
      <c r="IR222" s="468"/>
      <c r="IS222" s="468"/>
      <c r="IT222" s="468"/>
      <c r="IU222" s="468"/>
      <c r="IV222" s="468"/>
    </row>
    <row r="223" spans="1:256">
      <c r="A223" s="385"/>
      <c r="B223" s="385"/>
      <c r="C223" s="385"/>
      <c r="M223" s="385"/>
      <c r="N223" s="735"/>
      <c r="O223" s="735"/>
      <c r="P223" s="468"/>
      <c r="Q223" s="468"/>
      <c r="R223" s="468"/>
      <c r="S223" s="468"/>
      <c r="T223" s="468"/>
      <c r="U223" s="468"/>
      <c r="V223" s="468"/>
      <c r="W223" s="468"/>
      <c r="X223" s="468"/>
      <c r="Y223" s="468"/>
      <c r="Z223" s="468"/>
      <c r="AA223" s="468"/>
      <c r="AB223" s="468"/>
      <c r="AC223" s="468"/>
      <c r="AD223" s="468"/>
      <c r="AE223" s="468"/>
      <c r="AF223" s="468"/>
      <c r="AG223" s="468"/>
      <c r="AH223" s="468"/>
      <c r="AI223" s="468"/>
      <c r="AJ223" s="468"/>
      <c r="AK223" s="468"/>
      <c r="AL223" s="468"/>
      <c r="AM223" s="468"/>
      <c r="AN223" s="468"/>
      <c r="AO223" s="468"/>
      <c r="AP223" s="468"/>
      <c r="AQ223" s="468"/>
      <c r="AR223" s="468"/>
      <c r="AS223" s="468"/>
      <c r="AT223" s="468"/>
      <c r="AU223" s="468"/>
      <c r="AV223" s="468"/>
      <c r="AW223" s="468"/>
      <c r="AX223" s="468"/>
      <c r="AY223" s="468"/>
      <c r="AZ223" s="468"/>
      <c r="BA223" s="468"/>
      <c r="BB223" s="468"/>
      <c r="BC223" s="468"/>
      <c r="BD223" s="468"/>
      <c r="BE223" s="468"/>
      <c r="BF223" s="468"/>
      <c r="BG223" s="468"/>
      <c r="BH223" s="468"/>
      <c r="BI223" s="468"/>
      <c r="BJ223" s="468"/>
      <c r="BK223" s="468"/>
      <c r="BL223" s="468"/>
      <c r="BM223" s="468"/>
      <c r="BN223" s="468"/>
      <c r="BO223" s="468"/>
      <c r="BP223" s="468"/>
      <c r="BQ223" s="468"/>
      <c r="BR223" s="468"/>
      <c r="BS223" s="468"/>
      <c r="BT223" s="468"/>
      <c r="BU223" s="468"/>
      <c r="BV223" s="468"/>
      <c r="BW223" s="468"/>
      <c r="BX223" s="468"/>
      <c r="BY223" s="468"/>
      <c r="BZ223" s="468"/>
      <c r="CA223" s="468"/>
      <c r="CB223" s="468"/>
      <c r="CC223" s="468"/>
      <c r="CD223" s="468"/>
      <c r="CE223" s="468"/>
      <c r="CF223" s="468"/>
      <c r="CG223" s="468"/>
      <c r="CH223" s="468"/>
      <c r="CI223" s="468"/>
      <c r="CJ223" s="468"/>
      <c r="CK223" s="468"/>
      <c r="CL223" s="468"/>
      <c r="CM223" s="468"/>
      <c r="CN223" s="468"/>
      <c r="CO223" s="468"/>
      <c r="CP223" s="468"/>
      <c r="CQ223" s="468"/>
      <c r="CR223" s="468"/>
      <c r="CS223" s="468"/>
      <c r="CT223" s="468"/>
      <c r="CU223" s="468"/>
      <c r="CV223" s="468"/>
      <c r="CW223" s="468"/>
      <c r="CX223" s="468"/>
      <c r="CY223" s="468"/>
      <c r="CZ223" s="468"/>
      <c r="DA223" s="468"/>
      <c r="DB223" s="468"/>
      <c r="DC223" s="468"/>
      <c r="DD223" s="468"/>
      <c r="DE223" s="468"/>
      <c r="DF223" s="468"/>
      <c r="DG223" s="468"/>
      <c r="DH223" s="468"/>
      <c r="DI223" s="468"/>
      <c r="DJ223" s="468"/>
      <c r="DK223" s="468"/>
      <c r="DL223" s="468"/>
      <c r="DM223" s="468"/>
      <c r="DN223" s="468"/>
      <c r="DO223" s="468"/>
      <c r="DP223" s="468"/>
      <c r="DQ223" s="468"/>
      <c r="DR223" s="468"/>
      <c r="DS223" s="468"/>
      <c r="DT223" s="468"/>
      <c r="DU223" s="468"/>
      <c r="DV223" s="468"/>
      <c r="DW223" s="468"/>
      <c r="DX223" s="468"/>
      <c r="DY223" s="468"/>
      <c r="DZ223" s="468"/>
      <c r="EA223" s="468"/>
      <c r="EB223" s="468"/>
      <c r="EC223" s="468"/>
      <c r="ED223" s="468"/>
      <c r="EE223" s="468"/>
      <c r="EF223" s="468"/>
      <c r="EG223" s="468"/>
      <c r="EH223" s="468"/>
      <c r="EI223" s="468"/>
      <c r="EJ223" s="468"/>
      <c r="EK223" s="468"/>
      <c r="EL223" s="468"/>
      <c r="EM223" s="468"/>
      <c r="EN223" s="468"/>
      <c r="EO223" s="468"/>
      <c r="EP223" s="468"/>
      <c r="EQ223" s="468"/>
      <c r="ER223" s="468"/>
      <c r="ES223" s="468"/>
      <c r="ET223" s="468"/>
      <c r="EU223" s="468"/>
      <c r="EV223" s="468"/>
      <c r="EW223" s="468"/>
      <c r="EX223" s="468"/>
      <c r="EY223" s="468"/>
      <c r="EZ223" s="468"/>
      <c r="FA223" s="468"/>
      <c r="FB223" s="468"/>
      <c r="FC223" s="468"/>
      <c r="FD223" s="468"/>
      <c r="FE223" s="468"/>
      <c r="FF223" s="468"/>
      <c r="FG223" s="468"/>
      <c r="FH223" s="468"/>
      <c r="FI223" s="468"/>
      <c r="FJ223" s="468"/>
      <c r="FK223" s="468"/>
      <c r="FL223" s="468"/>
      <c r="FM223" s="468"/>
      <c r="FN223" s="468"/>
      <c r="FO223" s="468"/>
      <c r="FP223" s="468"/>
      <c r="FQ223" s="468"/>
      <c r="FR223" s="468"/>
      <c r="FS223" s="468"/>
      <c r="FT223" s="468"/>
      <c r="FU223" s="468"/>
      <c r="FV223" s="468"/>
      <c r="FW223" s="468"/>
      <c r="FX223" s="468"/>
      <c r="FY223" s="468"/>
      <c r="FZ223" s="468"/>
      <c r="GA223" s="468"/>
      <c r="GB223" s="468"/>
      <c r="GC223" s="468"/>
      <c r="GD223" s="468"/>
      <c r="GE223" s="468"/>
      <c r="GF223" s="468"/>
      <c r="GG223" s="468"/>
      <c r="GH223" s="468"/>
      <c r="GI223" s="468"/>
      <c r="GJ223" s="468"/>
      <c r="GK223" s="468"/>
      <c r="GL223" s="468"/>
      <c r="GM223" s="468"/>
      <c r="GN223" s="468"/>
      <c r="GO223" s="468"/>
      <c r="GP223" s="468"/>
      <c r="GQ223" s="468"/>
      <c r="GR223" s="468"/>
      <c r="GS223" s="468"/>
      <c r="GT223" s="468"/>
      <c r="GU223" s="468"/>
      <c r="GV223" s="468"/>
      <c r="GW223" s="468"/>
      <c r="GX223" s="468"/>
      <c r="GY223" s="468"/>
      <c r="GZ223" s="468"/>
      <c r="HA223" s="468"/>
      <c r="HB223" s="468"/>
      <c r="HC223" s="468"/>
      <c r="HD223" s="468"/>
      <c r="HE223" s="468"/>
      <c r="HF223" s="468"/>
      <c r="HG223" s="468"/>
      <c r="HH223" s="468"/>
      <c r="HI223" s="468"/>
      <c r="HJ223" s="468"/>
      <c r="HK223" s="468"/>
      <c r="HL223" s="468"/>
      <c r="HM223" s="468"/>
      <c r="HN223" s="468"/>
      <c r="HO223" s="468"/>
      <c r="HP223" s="468"/>
      <c r="HQ223" s="468"/>
      <c r="HR223" s="468"/>
      <c r="HS223" s="468"/>
      <c r="HT223" s="468"/>
      <c r="HU223" s="468"/>
      <c r="HV223" s="468"/>
      <c r="HW223" s="468"/>
      <c r="HX223" s="468"/>
      <c r="HY223" s="468"/>
      <c r="HZ223" s="468"/>
      <c r="IA223" s="468"/>
      <c r="IB223" s="468"/>
      <c r="IC223" s="468"/>
      <c r="ID223" s="468"/>
      <c r="IE223" s="468"/>
      <c r="IF223" s="468"/>
      <c r="IG223" s="468"/>
      <c r="IH223" s="468"/>
      <c r="II223" s="468"/>
      <c r="IJ223" s="468"/>
      <c r="IK223" s="468"/>
      <c r="IL223" s="468"/>
      <c r="IM223" s="468"/>
      <c r="IN223" s="468"/>
      <c r="IO223" s="468"/>
      <c r="IP223" s="468"/>
      <c r="IQ223" s="468"/>
      <c r="IR223" s="468"/>
      <c r="IS223" s="468"/>
      <c r="IT223" s="468"/>
      <c r="IU223" s="468"/>
      <c r="IV223" s="468"/>
    </row>
    <row r="224" spans="1:256">
      <c r="A224" s="385"/>
      <c r="B224" s="385"/>
      <c r="C224" s="385"/>
      <c r="M224" s="385"/>
      <c r="N224" s="735"/>
      <c r="O224" s="735"/>
      <c r="P224" s="468"/>
      <c r="Q224" s="468"/>
      <c r="R224" s="468"/>
      <c r="S224" s="468"/>
      <c r="T224" s="468"/>
      <c r="U224" s="468"/>
      <c r="V224" s="468"/>
      <c r="W224" s="468"/>
      <c r="X224" s="468"/>
      <c r="Y224" s="468"/>
      <c r="Z224" s="468"/>
      <c r="AA224" s="468"/>
      <c r="AB224" s="468"/>
      <c r="AC224" s="468"/>
      <c r="AD224" s="468"/>
      <c r="AE224" s="468"/>
      <c r="AF224" s="468"/>
      <c r="AG224" s="468"/>
      <c r="AH224" s="468"/>
      <c r="AI224" s="468"/>
      <c r="AJ224" s="468"/>
      <c r="AK224" s="468"/>
      <c r="AL224" s="468"/>
      <c r="AM224" s="468"/>
      <c r="AN224" s="468"/>
      <c r="AO224" s="468"/>
      <c r="AP224" s="468"/>
      <c r="AQ224" s="468"/>
      <c r="AR224" s="468"/>
      <c r="AS224" s="468"/>
      <c r="AT224" s="468"/>
      <c r="AU224" s="468"/>
      <c r="AV224" s="468"/>
      <c r="AW224" s="468"/>
      <c r="AX224" s="468"/>
      <c r="AY224" s="468"/>
      <c r="AZ224" s="468"/>
      <c r="BA224" s="468"/>
      <c r="BB224" s="468"/>
      <c r="BC224" s="468"/>
      <c r="BD224" s="468"/>
      <c r="BE224" s="468"/>
      <c r="BF224" s="468"/>
      <c r="BG224" s="468"/>
      <c r="BH224" s="468"/>
      <c r="BI224" s="468"/>
      <c r="BJ224" s="468"/>
      <c r="BK224" s="468"/>
      <c r="BL224" s="468"/>
      <c r="BM224" s="468"/>
      <c r="BN224" s="468"/>
      <c r="BO224" s="468"/>
      <c r="BP224" s="468"/>
      <c r="BQ224" s="468"/>
      <c r="BR224" s="468"/>
      <c r="BS224" s="468"/>
      <c r="BT224" s="468"/>
      <c r="BU224" s="468"/>
      <c r="BV224" s="468"/>
      <c r="BW224" s="468"/>
      <c r="BX224" s="468"/>
      <c r="BY224" s="468"/>
      <c r="BZ224" s="468"/>
      <c r="CA224" s="468"/>
      <c r="CB224" s="468"/>
      <c r="CC224" s="468"/>
      <c r="CD224" s="468"/>
      <c r="CE224" s="468"/>
      <c r="CF224" s="468"/>
      <c r="CG224" s="468"/>
      <c r="CH224" s="468"/>
      <c r="CI224" s="468"/>
      <c r="CJ224" s="468"/>
      <c r="CK224" s="468"/>
      <c r="CL224" s="468"/>
      <c r="CM224" s="468"/>
      <c r="CN224" s="468"/>
      <c r="CO224" s="468"/>
      <c r="CP224" s="468"/>
      <c r="CQ224" s="468"/>
      <c r="CR224" s="468"/>
      <c r="CS224" s="468"/>
      <c r="CT224" s="468"/>
      <c r="CU224" s="468"/>
      <c r="CV224" s="468"/>
      <c r="CW224" s="468"/>
      <c r="CX224" s="468"/>
      <c r="CY224" s="468"/>
      <c r="CZ224" s="468"/>
      <c r="DA224" s="468"/>
      <c r="DB224" s="468"/>
      <c r="DC224" s="468"/>
      <c r="DD224" s="468"/>
      <c r="DE224" s="468"/>
      <c r="DF224" s="468"/>
      <c r="DG224" s="468"/>
      <c r="DH224" s="468"/>
      <c r="DI224" s="468"/>
      <c r="DJ224" s="468"/>
      <c r="DK224" s="468"/>
      <c r="DL224" s="468"/>
      <c r="DM224" s="468"/>
      <c r="DN224" s="468"/>
      <c r="DO224" s="468"/>
      <c r="DP224" s="468"/>
      <c r="DQ224" s="468"/>
      <c r="DR224" s="468"/>
      <c r="DS224" s="468"/>
      <c r="DT224" s="468"/>
      <c r="DU224" s="468"/>
      <c r="DV224" s="468"/>
      <c r="DW224" s="468"/>
      <c r="DX224" s="468"/>
      <c r="DY224" s="468"/>
      <c r="DZ224" s="468"/>
      <c r="EA224" s="468"/>
      <c r="EB224" s="468"/>
      <c r="EC224" s="468"/>
      <c r="ED224" s="468"/>
      <c r="EE224" s="468"/>
      <c r="EF224" s="468"/>
      <c r="EG224" s="468"/>
      <c r="EH224" s="468"/>
      <c r="EI224" s="468"/>
      <c r="EJ224" s="468"/>
      <c r="EK224" s="468"/>
      <c r="EL224" s="468"/>
      <c r="EM224" s="468"/>
      <c r="EN224" s="468"/>
      <c r="EO224" s="468"/>
      <c r="EP224" s="468"/>
      <c r="EQ224" s="468"/>
      <c r="ER224" s="468"/>
      <c r="ES224" s="468"/>
      <c r="ET224" s="468"/>
      <c r="EU224" s="468"/>
      <c r="EV224" s="468"/>
      <c r="EW224" s="468"/>
      <c r="EX224" s="468"/>
      <c r="EY224" s="468"/>
      <c r="EZ224" s="468"/>
      <c r="FA224" s="468"/>
      <c r="FB224" s="468"/>
      <c r="FC224" s="468"/>
      <c r="FD224" s="468"/>
      <c r="FE224" s="468"/>
      <c r="FF224" s="468"/>
      <c r="FG224" s="468"/>
      <c r="FH224" s="468"/>
      <c r="FI224" s="468"/>
      <c r="FJ224" s="468"/>
      <c r="FK224" s="468"/>
      <c r="FL224" s="468"/>
      <c r="FM224" s="468"/>
      <c r="FN224" s="468"/>
      <c r="FO224" s="468"/>
      <c r="FP224" s="468"/>
      <c r="FQ224" s="468"/>
      <c r="FR224" s="468"/>
      <c r="FS224" s="468"/>
      <c r="FT224" s="468"/>
      <c r="FU224" s="468"/>
      <c r="FV224" s="468"/>
      <c r="FW224" s="468"/>
      <c r="FX224" s="468"/>
      <c r="FY224" s="468"/>
      <c r="FZ224" s="468"/>
      <c r="GA224" s="468"/>
      <c r="GB224" s="468"/>
      <c r="GC224" s="468"/>
      <c r="GD224" s="468"/>
      <c r="GE224" s="468"/>
      <c r="GF224" s="468"/>
      <c r="GG224" s="468"/>
      <c r="GH224" s="468"/>
      <c r="GI224" s="468"/>
      <c r="GJ224" s="468"/>
      <c r="GK224" s="468"/>
      <c r="GL224" s="468"/>
      <c r="GM224" s="468"/>
      <c r="GN224" s="468"/>
      <c r="GO224" s="468"/>
      <c r="GP224" s="468"/>
      <c r="GQ224" s="468"/>
      <c r="GR224" s="468"/>
      <c r="GS224" s="468"/>
      <c r="GT224" s="468"/>
      <c r="GU224" s="468"/>
      <c r="GV224" s="468"/>
      <c r="GW224" s="468"/>
      <c r="GX224" s="468"/>
      <c r="GY224" s="468"/>
      <c r="GZ224" s="468"/>
      <c r="HA224" s="468"/>
      <c r="HB224" s="468"/>
      <c r="HC224" s="468"/>
      <c r="HD224" s="468"/>
      <c r="HE224" s="468"/>
      <c r="HF224" s="468"/>
      <c r="HG224" s="468"/>
      <c r="HH224" s="468"/>
      <c r="HI224" s="468"/>
      <c r="HJ224" s="468"/>
      <c r="HK224" s="468"/>
      <c r="HL224" s="468"/>
      <c r="HM224" s="468"/>
      <c r="HN224" s="468"/>
      <c r="HO224" s="468"/>
      <c r="HP224" s="468"/>
      <c r="HQ224" s="468"/>
      <c r="HR224" s="468"/>
      <c r="HS224" s="468"/>
      <c r="HT224" s="468"/>
      <c r="HU224" s="468"/>
      <c r="HV224" s="468"/>
      <c r="HW224" s="468"/>
      <c r="HX224" s="468"/>
      <c r="HY224" s="468"/>
      <c r="HZ224" s="468"/>
      <c r="IA224" s="468"/>
      <c r="IB224" s="468"/>
      <c r="IC224" s="468"/>
      <c r="ID224" s="468"/>
      <c r="IE224" s="468"/>
      <c r="IF224" s="468"/>
      <c r="IG224" s="468"/>
      <c r="IH224" s="468"/>
      <c r="II224" s="468"/>
      <c r="IJ224" s="468"/>
      <c r="IK224" s="468"/>
      <c r="IL224" s="468"/>
      <c r="IM224" s="468"/>
      <c r="IN224" s="468"/>
      <c r="IO224" s="468"/>
      <c r="IP224" s="468"/>
      <c r="IQ224" s="468"/>
      <c r="IR224" s="468"/>
      <c r="IS224" s="468"/>
      <c r="IT224" s="468"/>
      <c r="IU224" s="468"/>
      <c r="IV224" s="468"/>
    </row>
    <row r="225" spans="1:256">
      <c r="A225" s="385"/>
      <c r="B225" s="385"/>
      <c r="C225" s="385"/>
      <c r="M225" s="385"/>
      <c r="N225" s="735"/>
      <c r="O225" s="735"/>
      <c r="P225" s="468"/>
      <c r="Q225" s="468"/>
      <c r="R225" s="468"/>
      <c r="S225" s="468"/>
      <c r="T225" s="468"/>
      <c r="U225" s="468"/>
      <c r="V225" s="468"/>
      <c r="W225" s="468"/>
      <c r="X225" s="468"/>
      <c r="Y225" s="468"/>
      <c r="Z225" s="468"/>
      <c r="AA225" s="468"/>
      <c r="AB225" s="468"/>
      <c r="AC225" s="468"/>
      <c r="AD225" s="468"/>
      <c r="AE225" s="468"/>
      <c r="AF225" s="468"/>
      <c r="AG225" s="468"/>
      <c r="AH225" s="468"/>
      <c r="AI225" s="468"/>
      <c r="AJ225" s="468"/>
      <c r="AK225" s="468"/>
      <c r="AL225" s="468"/>
      <c r="AM225" s="468"/>
      <c r="AN225" s="468"/>
      <c r="AO225" s="468"/>
      <c r="AP225" s="468"/>
      <c r="AQ225" s="468"/>
      <c r="AR225" s="468"/>
      <c r="AS225" s="468"/>
      <c r="AT225" s="468"/>
      <c r="AU225" s="468"/>
      <c r="AV225" s="468"/>
      <c r="AW225" s="468"/>
      <c r="AX225" s="468"/>
      <c r="AY225" s="468"/>
      <c r="AZ225" s="468"/>
      <c r="BA225" s="468"/>
      <c r="BB225" s="468"/>
      <c r="BC225" s="468"/>
      <c r="BD225" s="468"/>
      <c r="BE225" s="468"/>
      <c r="BF225" s="468"/>
      <c r="BG225" s="468"/>
      <c r="BH225" s="468"/>
      <c r="BI225" s="468"/>
      <c r="BJ225" s="468"/>
      <c r="BK225" s="468"/>
      <c r="BL225" s="468"/>
      <c r="BM225" s="468"/>
      <c r="BN225" s="468"/>
      <c r="BO225" s="468"/>
      <c r="BP225" s="468"/>
      <c r="BQ225" s="468"/>
      <c r="BR225" s="468"/>
      <c r="BS225" s="468"/>
      <c r="BT225" s="468"/>
      <c r="BU225" s="468"/>
      <c r="BV225" s="468"/>
      <c r="BW225" s="468"/>
      <c r="BX225" s="468"/>
      <c r="BY225" s="468"/>
      <c r="BZ225" s="468"/>
      <c r="CA225" s="468"/>
      <c r="CB225" s="468"/>
      <c r="CC225" s="468"/>
      <c r="CD225" s="468"/>
      <c r="CE225" s="468"/>
      <c r="CF225" s="468"/>
      <c r="CG225" s="468"/>
      <c r="CH225" s="468"/>
      <c r="CI225" s="468"/>
      <c r="CJ225" s="468"/>
      <c r="CK225" s="468"/>
      <c r="CL225" s="468"/>
      <c r="CM225" s="468"/>
      <c r="CN225" s="468"/>
      <c r="CO225" s="468"/>
      <c r="CP225" s="468"/>
      <c r="CQ225" s="468"/>
      <c r="CR225" s="468"/>
      <c r="CS225" s="468"/>
      <c r="CT225" s="468"/>
      <c r="CU225" s="468"/>
      <c r="CV225" s="468"/>
      <c r="CW225" s="468"/>
      <c r="CX225" s="468"/>
      <c r="CY225" s="468"/>
      <c r="CZ225" s="468"/>
      <c r="DA225" s="468"/>
      <c r="DB225" s="468"/>
      <c r="DC225" s="468"/>
      <c r="DD225" s="468"/>
      <c r="DE225" s="468"/>
      <c r="DF225" s="468"/>
      <c r="DG225" s="468"/>
      <c r="DH225" s="468"/>
      <c r="DI225" s="468"/>
      <c r="DJ225" s="468"/>
      <c r="DK225" s="468"/>
      <c r="DL225" s="468"/>
      <c r="DM225" s="468"/>
      <c r="DN225" s="468"/>
      <c r="DO225" s="468"/>
      <c r="DP225" s="468"/>
      <c r="DQ225" s="468"/>
      <c r="DR225" s="468"/>
      <c r="DS225" s="468"/>
      <c r="DT225" s="468"/>
      <c r="DU225" s="468"/>
      <c r="DV225" s="468"/>
      <c r="DW225" s="468"/>
      <c r="DX225" s="468"/>
      <c r="DY225" s="468"/>
      <c r="DZ225" s="468"/>
      <c r="EA225" s="468"/>
      <c r="EB225" s="468"/>
      <c r="EC225" s="468"/>
      <c r="ED225" s="468"/>
      <c r="EE225" s="468"/>
      <c r="EF225" s="468"/>
      <c r="EG225" s="468"/>
      <c r="EH225" s="468"/>
      <c r="EI225" s="468"/>
      <c r="EJ225" s="468"/>
      <c r="EK225" s="468"/>
      <c r="EL225" s="468"/>
      <c r="EM225" s="468"/>
      <c r="EN225" s="468"/>
      <c r="EO225" s="468"/>
      <c r="EP225" s="468"/>
      <c r="EQ225" s="468"/>
      <c r="ER225" s="468"/>
      <c r="ES225" s="468"/>
      <c r="ET225" s="468"/>
      <c r="EU225" s="468"/>
      <c r="EV225" s="468"/>
      <c r="EW225" s="468"/>
      <c r="EX225" s="468"/>
      <c r="EY225" s="468"/>
      <c r="EZ225" s="468"/>
      <c r="FA225" s="468"/>
      <c r="FB225" s="468"/>
      <c r="FC225" s="468"/>
      <c r="FD225" s="468"/>
      <c r="FE225" s="468"/>
      <c r="FF225" s="468"/>
      <c r="FG225" s="468"/>
      <c r="FH225" s="468"/>
      <c r="FI225" s="468"/>
      <c r="FJ225" s="468"/>
      <c r="FK225" s="468"/>
      <c r="FL225" s="468"/>
      <c r="FM225" s="468"/>
      <c r="FN225" s="468"/>
      <c r="FO225" s="468"/>
      <c r="FP225" s="468"/>
      <c r="FQ225" s="468"/>
      <c r="FR225" s="468"/>
      <c r="FS225" s="468"/>
      <c r="FT225" s="468"/>
      <c r="FU225" s="468"/>
      <c r="FV225" s="468"/>
      <c r="FW225" s="468"/>
      <c r="FX225" s="468"/>
      <c r="FY225" s="468"/>
      <c r="FZ225" s="468"/>
      <c r="GA225" s="468"/>
      <c r="GB225" s="468"/>
      <c r="GC225" s="468"/>
      <c r="GD225" s="468"/>
      <c r="GE225" s="468"/>
      <c r="GF225" s="468"/>
      <c r="GG225" s="468"/>
      <c r="GH225" s="468"/>
      <c r="GI225" s="468"/>
      <c r="GJ225" s="468"/>
      <c r="GK225" s="468"/>
      <c r="GL225" s="468"/>
      <c r="GM225" s="468"/>
      <c r="GN225" s="468"/>
      <c r="GO225" s="468"/>
      <c r="GP225" s="468"/>
      <c r="GQ225" s="468"/>
      <c r="GR225" s="468"/>
      <c r="GS225" s="468"/>
      <c r="GT225" s="468"/>
      <c r="GU225" s="468"/>
      <c r="GV225" s="468"/>
      <c r="GW225" s="468"/>
      <c r="GX225" s="468"/>
      <c r="GY225" s="468"/>
      <c r="GZ225" s="468"/>
      <c r="HA225" s="468"/>
      <c r="HB225" s="468"/>
      <c r="HC225" s="468"/>
      <c r="HD225" s="468"/>
      <c r="HE225" s="468"/>
      <c r="HF225" s="468"/>
      <c r="HG225" s="468"/>
      <c r="HH225" s="468"/>
      <c r="HI225" s="468"/>
      <c r="HJ225" s="468"/>
      <c r="HK225" s="468"/>
      <c r="HL225" s="468"/>
      <c r="HM225" s="468"/>
      <c r="HN225" s="468"/>
      <c r="HO225" s="468"/>
      <c r="HP225" s="468"/>
      <c r="HQ225" s="468"/>
      <c r="HR225" s="468"/>
      <c r="HS225" s="468"/>
      <c r="HT225" s="468"/>
      <c r="HU225" s="468"/>
      <c r="HV225" s="468"/>
      <c r="HW225" s="468"/>
      <c r="HX225" s="468"/>
      <c r="HY225" s="468"/>
      <c r="HZ225" s="468"/>
      <c r="IA225" s="468"/>
      <c r="IB225" s="468"/>
      <c r="IC225" s="468"/>
      <c r="ID225" s="468"/>
      <c r="IE225" s="468"/>
      <c r="IF225" s="468"/>
      <c r="IG225" s="468"/>
      <c r="IH225" s="468"/>
      <c r="II225" s="468"/>
      <c r="IJ225" s="468"/>
      <c r="IK225" s="468"/>
      <c r="IL225" s="468"/>
      <c r="IM225" s="468"/>
      <c r="IN225" s="468"/>
      <c r="IO225" s="468"/>
      <c r="IP225" s="468"/>
      <c r="IQ225" s="468"/>
      <c r="IR225" s="468"/>
      <c r="IS225" s="468"/>
      <c r="IT225" s="468"/>
      <c r="IU225" s="468"/>
      <c r="IV225" s="468"/>
    </row>
    <row r="226" spans="1:256">
      <c r="A226" s="385"/>
      <c r="B226" s="385"/>
      <c r="C226" s="385"/>
      <c r="M226" s="385"/>
      <c r="N226" s="735"/>
      <c r="O226" s="735"/>
      <c r="P226" s="468"/>
      <c r="Q226" s="468"/>
      <c r="R226" s="468"/>
      <c r="S226" s="468"/>
      <c r="T226" s="468"/>
      <c r="U226" s="468"/>
      <c r="V226" s="468"/>
      <c r="W226" s="468"/>
      <c r="X226" s="468"/>
      <c r="Y226" s="468"/>
      <c r="Z226" s="468"/>
      <c r="AA226" s="468"/>
      <c r="AB226" s="468"/>
      <c r="AC226" s="468"/>
      <c r="AD226" s="468"/>
      <c r="AE226" s="468"/>
      <c r="AF226" s="468"/>
      <c r="AG226" s="468"/>
      <c r="AH226" s="468"/>
      <c r="AI226" s="468"/>
      <c r="AJ226" s="468"/>
      <c r="AK226" s="468"/>
      <c r="AL226" s="468"/>
      <c r="AM226" s="468"/>
      <c r="AN226" s="468"/>
      <c r="AO226" s="468"/>
      <c r="AP226" s="468"/>
      <c r="AQ226" s="468"/>
      <c r="AR226" s="468"/>
      <c r="AS226" s="468"/>
      <c r="AT226" s="468"/>
      <c r="AU226" s="468"/>
      <c r="AV226" s="468"/>
      <c r="AW226" s="468"/>
      <c r="AX226" s="468"/>
      <c r="AY226" s="468"/>
      <c r="AZ226" s="468"/>
      <c r="BA226" s="468"/>
      <c r="BB226" s="468"/>
      <c r="BC226" s="468"/>
      <c r="BD226" s="468"/>
      <c r="BE226" s="468"/>
      <c r="BF226" s="468"/>
      <c r="BG226" s="468"/>
      <c r="BH226" s="468"/>
      <c r="BI226" s="468"/>
      <c r="BJ226" s="468"/>
      <c r="BK226" s="468"/>
      <c r="BL226" s="468"/>
      <c r="BM226" s="468"/>
      <c r="BN226" s="468"/>
      <c r="BO226" s="468"/>
      <c r="BP226" s="468"/>
      <c r="BQ226" s="468"/>
      <c r="BR226" s="468"/>
      <c r="BS226" s="468"/>
      <c r="BT226" s="468"/>
      <c r="BU226" s="468"/>
      <c r="BV226" s="468"/>
      <c r="BW226" s="468"/>
      <c r="BX226" s="468"/>
      <c r="BY226" s="468"/>
      <c r="BZ226" s="468"/>
      <c r="CA226" s="468"/>
      <c r="CB226" s="468"/>
      <c r="CC226" s="468"/>
      <c r="CD226" s="468"/>
      <c r="CE226" s="468"/>
      <c r="CF226" s="468"/>
      <c r="CG226" s="468"/>
      <c r="CH226" s="468"/>
      <c r="CI226" s="468"/>
      <c r="CJ226" s="468"/>
      <c r="CK226" s="468"/>
      <c r="CL226" s="468"/>
      <c r="CM226" s="468"/>
      <c r="CN226" s="468"/>
      <c r="CO226" s="468"/>
      <c r="CP226" s="468"/>
      <c r="CQ226" s="468"/>
      <c r="CR226" s="468"/>
      <c r="CS226" s="468"/>
      <c r="CT226" s="468"/>
      <c r="CU226" s="468"/>
      <c r="CV226" s="468"/>
      <c r="CW226" s="468"/>
      <c r="CX226" s="468"/>
      <c r="CY226" s="468"/>
      <c r="CZ226" s="468"/>
      <c r="DA226" s="468"/>
      <c r="DB226" s="468"/>
      <c r="DC226" s="468"/>
      <c r="DD226" s="468"/>
      <c r="DE226" s="468"/>
      <c r="DF226" s="468"/>
      <c r="DG226" s="468"/>
      <c r="DH226" s="468"/>
      <c r="DI226" s="468"/>
      <c r="DJ226" s="468"/>
      <c r="DK226" s="468"/>
      <c r="DL226" s="468"/>
      <c r="DM226" s="468"/>
      <c r="DN226" s="468"/>
      <c r="DO226" s="468"/>
      <c r="DP226" s="468"/>
      <c r="DQ226" s="468"/>
      <c r="DR226" s="468"/>
      <c r="DS226" s="468"/>
      <c r="DT226" s="468"/>
      <c r="DU226" s="468"/>
      <c r="DV226" s="468"/>
      <c r="DW226" s="468"/>
      <c r="DX226" s="468"/>
      <c r="DY226" s="468"/>
      <c r="DZ226" s="468"/>
      <c r="EA226" s="468"/>
      <c r="EB226" s="468"/>
      <c r="EC226" s="468"/>
      <c r="ED226" s="468"/>
      <c r="EE226" s="468"/>
      <c r="EF226" s="468"/>
      <c r="EG226" s="468"/>
      <c r="EH226" s="468"/>
      <c r="EI226" s="468"/>
      <c r="EJ226" s="468"/>
      <c r="EK226" s="468"/>
      <c r="EL226" s="468"/>
      <c r="EM226" s="468"/>
      <c r="EN226" s="468"/>
      <c r="EO226" s="468"/>
      <c r="EP226" s="468"/>
      <c r="EQ226" s="468"/>
      <c r="ER226" s="468"/>
      <c r="ES226" s="468"/>
      <c r="ET226" s="468"/>
      <c r="EU226" s="468"/>
      <c r="EV226" s="468"/>
      <c r="EW226" s="468"/>
      <c r="EX226" s="468"/>
      <c r="EY226" s="468"/>
      <c r="EZ226" s="468"/>
      <c r="FA226" s="468"/>
      <c r="FB226" s="468"/>
      <c r="FC226" s="468"/>
      <c r="FD226" s="468"/>
      <c r="FE226" s="468"/>
      <c r="FF226" s="468"/>
      <c r="FG226" s="468"/>
      <c r="FH226" s="468"/>
      <c r="FI226" s="468"/>
      <c r="FJ226" s="468"/>
      <c r="FK226" s="468"/>
      <c r="FL226" s="468"/>
      <c r="FM226" s="468"/>
      <c r="FN226" s="468"/>
      <c r="FO226" s="468"/>
      <c r="FP226" s="468"/>
      <c r="FQ226" s="468"/>
      <c r="FR226" s="468"/>
      <c r="FS226" s="468"/>
      <c r="FT226" s="468"/>
      <c r="FU226" s="468"/>
      <c r="FV226" s="468"/>
      <c r="FW226" s="468"/>
      <c r="FX226" s="468"/>
      <c r="FY226" s="468"/>
      <c r="FZ226" s="468"/>
      <c r="GA226" s="468"/>
      <c r="GB226" s="468"/>
      <c r="GC226" s="468"/>
      <c r="GD226" s="468"/>
      <c r="GE226" s="468"/>
      <c r="GF226" s="468"/>
      <c r="GG226" s="468"/>
      <c r="GH226" s="468"/>
      <c r="GI226" s="468"/>
      <c r="GJ226" s="468"/>
      <c r="GK226" s="468"/>
      <c r="GL226" s="468"/>
      <c r="GM226" s="468"/>
      <c r="GN226" s="468"/>
      <c r="GO226" s="468"/>
      <c r="GP226" s="468"/>
      <c r="GQ226" s="468"/>
      <c r="GR226" s="468"/>
      <c r="GS226" s="468"/>
      <c r="GT226" s="468"/>
      <c r="GU226" s="468"/>
      <c r="GV226" s="468"/>
      <c r="GW226" s="468"/>
      <c r="GX226" s="468"/>
      <c r="GY226" s="468"/>
      <c r="GZ226" s="468"/>
      <c r="HA226" s="468"/>
      <c r="HB226" s="468"/>
      <c r="HC226" s="468"/>
      <c r="HD226" s="468"/>
      <c r="HE226" s="468"/>
      <c r="HF226" s="468"/>
      <c r="HG226" s="468"/>
      <c r="HH226" s="468"/>
      <c r="HI226" s="468"/>
      <c r="HJ226" s="468"/>
      <c r="HK226" s="468"/>
      <c r="HL226" s="468"/>
      <c r="HM226" s="468"/>
      <c r="HN226" s="468"/>
      <c r="HO226" s="468"/>
      <c r="HP226" s="468"/>
      <c r="HQ226" s="468"/>
      <c r="HR226" s="468"/>
      <c r="HS226" s="468"/>
      <c r="HT226" s="468"/>
      <c r="HU226" s="468"/>
      <c r="HV226" s="468"/>
      <c r="HW226" s="468"/>
      <c r="HX226" s="468"/>
      <c r="HY226" s="468"/>
      <c r="HZ226" s="468"/>
      <c r="IA226" s="468"/>
      <c r="IB226" s="468"/>
      <c r="IC226" s="468"/>
      <c r="ID226" s="468"/>
      <c r="IE226" s="468"/>
      <c r="IF226" s="468"/>
      <c r="IG226" s="468"/>
      <c r="IH226" s="468"/>
      <c r="II226" s="468"/>
      <c r="IJ226" s="468"/>
      <c r="IK226" s="468"/>
      <c r="IL226" s="468"/>
      <c r="IM226" s="468"/>
      <c r="IN226" s="468"/>
      <c r="IO226" s="468"/>
      <c r="IP226" s="468"/>
      <c r="IQ226" s="468"/>
      <c r="IR226" s="468"/>
      <c r="IS226" s="468"/>
      <c r="IT226" s="468"/>
      <c r="IU226" s="468"/>
      <c r="IV226" s="468"/>
    </row>
    <row r="227" spans="1:256">
      <c r="A227" s="385"/>
      <c r="B227" s="385"/>
      <c r="C227" s="385"/>
      <c r="M227" s="385"/>
      <c r="N227" s="735"/>
      <c r="O227" s="735"/>
      <c r="P227" s="468"/>
      <c r="Q227" s="468"/>
      <c r="R227" s="468"/>
      <c r="S227" s="468"/>
      <c r="T227" s="468"/>
      <c r="U227" s="468"/>
      <c r="V227" s="468"/>
      <c r="W227" s="468"/>
      <c r="X227" s="468"/>
      <c r="Y227" s="468"/>
      <c r="Z227" s="468"/>
      <c r="AA227" s="468"/>
      <c r="AB227" s="468"/>
      <c r="AC227" s="468"/>
      <c r="AD227" s="468"/>
      <c r="AE227" s="468"/>
      <c r="AF227" s="468"/>
      <c r="AG227" s="468"/>
      <c r="AH227" s="468"/>
      <c r="AI227" s="468"/>
      <c r="AJ227" s="468"/>
      <c r="AK227" s="468"/>
      <c r="AL227" s="468"/>
      <c r="AM227" s="468"/>
      <c r="AN227" s="468"/>
      <c r="AO227" s="468"/>
      <c r="AP227" s="468"/>
      <c r="AQ227" s="468"/>
      <c r="AR227" s="468"/>
      <c r="AS227" s="468"/>
      <c r="AT227" s="468"/>
      <c r="AU227" s="468"/>
      <c r="AV227" s="468"/>
      <c r="AW227" s="468"/>
      <c r="AX227" s="468"/>
      <c r="AY227" s="468"/>
      <c r="AZ227" s="468"/>
      <c r="BA227" s="468"/>
      <c r="BB227" s="468"/>
      <c r="BC227" s="468"/>
      <c r="BD227" s="468"/>
      <c r="BE227" s="468"/>
      <c r="BF227" s="468"/>
      <c r="BG227" s="468"/>
      <c r="BH227" s="468"/>
      <c r="BI227" s="468"/>
      <c r="BJ227" s="468"/>
      <c r="BK227" s="468"/>
      <c r="BL227" s="468"/>
      <c r="BM227" s="468"/>
      <c r="BN227" s="468"/>
      <c r="BO227" s="468"/>
      <c r="BP227" s="468"/>
      <c r="BQ227" s="468"/>
      <c r="BR227" s="468"/>
      <c r="BS227" s="468"/>
      <c r="BT227" s="468"/>
      <c r="BU227" s="468"/>
      <c r="BV227" s="468"/>
      <c r="BW227" s="468"/>
      <c r="BX227" s="468"/>
      <c r="BY227" s="468"/>
      <c r="BZ227" s="468"/>
      <c r="CA227" s="468"/>
      <c r="CB227" s="468"/>
      <c r="CC227" s="468"/>
      <c r="CD227" s="468"/>
      <c r="CE227" s="468"/>
      <c r="CF227" s="468"/>
      <c r="CG227" s="468"/>
      <c r="CH227" s="468"/>
      <c r="CI227" s="468"/>
      <c r="CJ227" s="468"/>
      <c r="CK227" s="468"/>
      <c r="CL227" s="468"/>
      <c r="CM227" s="468"/>
      <c r="CN227" s="468"/>
      <c r="CO227" s="468"/>
      <c r="CP227" s="468"/>
      <c r="CQ227" s="468"/>
      <c r="CR227" s="468"/>
      <c r="CS227" s="468"/>
      <c r="CT227" s="468"/>
      <c r="CU227" s="468"/>
      <c r="CV227" s="468"/>
      <c r="CW227" s="468"/>
      <c r="CX227" s="468"/>
      <c r="CY227" s="468"/>
      <c r="CZ227" s="468"/>
      <c r="DA227" s="468"/>
      <c r="DB227" s="468"/>
      <c r="DC227" s="468"/>
      <c r="DD227" s="468"/>
      <c r="DE227" s="468"/>
      <c r="DF227" s="468"/>
      <c r="DG227" s="468"/>
      <c r="DH227" s="468"/>
      <c r="DI227" s="468"/>
      <c r="DJ227" s="468"/>
      <c r="DK227" s="468"/>
      <c r="DL227" s="468"/>
      <c r="DM227" s="468"/>
      <c r="DN227" s="468"/>
      <c r="DO227" s="468"/>
      <c r="DP227" s="468"/>
      <c r="DQ227" s="468"/>
      <c r="DR227" s="468"/>
      <c r="DS227" s="468"/>
      <c r="DT227" s="468"/>
      <c r="DU227" s="468"/>
      <c r="DV227" s="468"/>
      <c r="DW227" s="468"/>
      <c r="DX227" s="468"/>
      <c r="DY227" s="468"/>
      <c r="DZ227" s="468"/>
      <c r="EA227" s="468"/>
      <c r="EB227" s="468"/>
      <c r="EC227" s="468"/>
      <c r="ED227" s="468"/>
      <c r="EE227" s="468"/>
      <c r="EF227" s="468"/>
      <c r="EG227" s="468"/>
      <c r="EH227" s="468"/>
      <c r="EI227" s="468"/>
      <c r="EJ227" s="468"/>
      <c r="EK227" s="468"/>
      <c r="EL227" s="468"/>
      <c r="EM227" s="468"/>
      <c r="EN227" s="468"/>
      <c r="EO227" s="468"/>
      <c r="EP227" s="468"/>
      <c r="EQ227" s="468"/>
      <c r="ER227" s="468"/>
      <c r="ES227" s="468"/>
      <c r="ET227" s="468"/>
      <c r="EU227" s="468"/>
      <c r="EV227" s="468"/>
      <c r="EW227" s="468"/>
      <c r="EX227" s="468"/>
      <c r="EY227" s="468"/>
      <c r="EZ227" s="468"/>
      <c r="FA227" s="468"/>
      <c r="FB227" s="468"/>
      <c r="FC227" s="468"/>
      <c r="FD227" s="468"/>
      <c r="FE227" s="468"/>
      <c r="FF227" s="468"/>
      <c r="FG227" s="468"/>
      <c r="FH227" s="468"/>
      <c r="FI227" s="468"/>
      <c r="FJ227" s="468"/>
      <c r="FK227" s="468"/>
      <c r="FL227" s="468"/>
      <c r="FM227" s="468"/>
      <c r="FN227" s="468"/>
      <c r="FO227" s="468"/>
      <c r="FP227" s="468"/>
      <c r="FQ227" s="468"/>
      <c r="FR227" s="468"/>
      <c r="FS227" s="468"/>
      <c r="FT227" s="468"/>
      <c r="FU227" s="468"/>
      <c r="FV227" s="468"/>
      <c r="FW227" s="468"/>
      <c r="FX227" s="468"/>
      <c r="FY227" s="468"/>
      <c r="FZ227" s="468"/>
      <c r="GA227" s="468"/>
      <c r="GB227" s="468"/>
      <c r="GC227" s="468"/>
      <c r="GD227" s="468"/>
      <c r="GE227" s="468"/>
      <c r="GF227" s="468"/>
      <c r="GG227" s="468"/>
      <c r="GH227" s="468"/>
      <c r="GI227" s="468"/>
      <c r="GJ227" s="468"/>
      <c r="GK227" s="468"/>
      <c r="GL227" s="468"/>
      <c r="GM227" s="468"/>
      <c r="GN227" s="468"/>
      <c r="GO227" s="468"/>
      <c r="GP227" s="468"/>
      <c r="GQ227" s="468"/>
      <c r="GR227" s="468"/>
      <c r="GS227" s="468"/>
      <c r="GT227" s="468"/>
      <c r="GU227" s="468"/>
      <c r="GV227" s="468"/>
      <c r="GW227" s="468"/>
      <c r="GX227" s="468"/>
      <c r="GY227" s="468"/>
      <c r="GZ227" s="468"/>
      <c r="HA227" s="468"/>
      <c r="HB227" s="468"/>
      <c r="HC227" s="468"/>
      <c r="HD227" s="468"/>
      <c r="HE227" s="468"/>
      <c r="HF227" s="468"/>
      <c r="HG227" s="468"/>
      <c r="HH227" s="468"/>
      <c r="HI227" s="468"/>
      <c r="HJ227" s="468"/>
      <c r="HK227" s="468"/>
      <c r="HL227" s="468"/>
      <c r="HM227" s="468"/>
      <c r="HN227" s="468"/>
      <c r="HO227" s="468"/>
      <c r="HP227" s="468"/>
      <c r="HQ227" s="468"/>
      <c r="HR227" s="468"/>
      <c r="HS227" s="468"/>
      <c r="HT227" s="468"/>
      <c r="HU227" s="468"/>
      <c r="HV227" s="468"/>
      <c r="HW227" s="468"/>
      <c r="HX227" s="468"/>
      <c r="HY227" s="468"/>
      <c r="HZ227" s="468"/>
      <c r="IA227" s="468"/>
      <c r="IB227" s="468"/>
      <c r="IC227" s="468"/>
      <c r="ID227" s="468"/>
      <c r="IE227" s="468"/>
      <c r="IF227" s="468"/>
      <c r="IG227" s="468"/>
      <c r="IH227" s="468"/>
      <c r="II227" s="468"/>
      <c r="IJ227" s="468"/>
      <c r="IK227" s="468"/>
      <c r="IL227" s="468"/>
      <c r="IM227" s="468"/>
      <c r="IN227" s="468"/>
      <c r="IO227" s="468"/>
      <c r="IP227" s="468"/>
      <c r="IQ227" s="468"/>
      <c r="IR227" s="468"/>
      <c r="IS227" s="468"/>
      <c r="IT227" s="468"/>
      <c r="IU227" s="468"/>
      <c r="IV227" s="468"/>
    </row>
    <row r="228" spans="1:256">
      <c r="A228" s="385"/>
      <c r="B228" s="385"/>
      <c r="C228" s="385"/>
      <c r="M228" s="385"/>
      <c r="N228" s="735"/>
      <c r="O228" s="735"/>
      <c r="P228" s="468"/>
      <c r="Q228" s="468"/>
      <c r="R228" s="468"/>
      <c r="S228" s="468"/>
      <c r="T228" s="468"/>
      <c r="U228" s="468"/>
      <c r="V228" s="468"/>
      <c r="W228" s="468"/>
      <c r="X228" s="468"/>
      <c r="Y228" s="468"/>
      <c r="Z228" s="468"/>
      <c r="AA228" s="468"/>
      <c r="AB228" s="468"/>
      <c r="AC228" s="468"/>
      <c r="AD228" s="468"/>
      <c r="AE228" s="468"/>
      <c r="AF228" s="468"/>
      <c r="AG228" s="468"/>
      <c r="AH228" s="468"/>
      <c r="AI228" s="468"/>
      <c r="AJ228" s="468"/>
      <c r="AK228" s="468"/>
      <c r="AL228" s="468"/>
      <c r="AM228" s="468"/>
      <c r="AN228" s="468"/>
      <c r="AO228" s="468"/>
      <c r="AP228" s="468"/>
      <c r="AQ228" s="468"/>
      <c r="AR228" s="468"/>
      <c r="AS228" s="468"/>
      <c r="AT228" s="468"/>
      <c r="AU228" s="468"/>
      <c r="AV228" s="468"/>
      <c r="AW228" s="468"/>
      <c r="AX228" s="468"/>
      <c r="AY228" s="468"/>
      <c r="AZ228" s="468"/>
      <c r="BA228" s="468"/>
      <c r="BB228" s="468"/>
      <c r="BC228" s="468"/>
      <c r="BD228" s="468"/>
      <c r="BE228" s="468"/>
      <c r="BF228" s="468"/>
      <c r="BG228" s="468"/>
      <c r="BH228" s="468"/>
      <c r="BI228" s="468"/>
      <c r="BJ228" s="468"/>
      <c r="BK228" s="468"/>
      <c r="BL228" s="468"/>
      <c r="BM228" s="468"/>
      <c r="BN228" s="468"/>
      <c r="BO228" s="468"/>
      <c r="BP228" s="468"/>
      <c r="BQ228" s="468"/>
      <c r="BR228" s="468"/>
      <c r="BS228" s="468"/>
      <c r="BT228" s="468"/>
      <c r="BU228" s="468"/>
      <c r="BV228" s="468"/>
      <c r="BW228" s="468"/>
      <c r="BX228" s="468"/>
      <c r="BY228" s="468"/>
      <c r="BZ228" s="468"/>
      <c r="CA228" s="468"/>
      <c r="CB228" s="468"/>
      <c r="CC228" s="468"/>
      <c r="CD228" s="468"/>
      <c r="CE228" s="468"/>
      <c r="CF228" s="468"/>
      <c r="CG228" s="468"/>
      <c r="CH228" s="468"/>
      <c r="CI228" s="468"/>
      <c r="CJ228" s="468"/>
      <c r="CK228" s="468"/>
      <c r="CL228" s="468"/>
      <c r="CM228" s="468"/>
      <c r="CN228" s="468"/>
      <c r="CO228" s="468"/>
      <c r="CP228" s="468"/>
      <c r="CQ228" s="468"/>
      <c r="CR228" s="468"/>
      <c r="CS228" s="468"/>
      <c r="CT228" s="468"/>
      <c r="CU228" s="468"/>
      <c r="CV228" s="468"/>
      <c r="CW228" s="468"/>
      <c r="CX228" s="468"/>
      <c r="CY228" s="468"/>
      <c r="CZ228" s="468"/>
      <c r="DA228" s="468"/>
      <c r="DB228" s="468"/>
      <c r="DC228" s="468"/>
      <c r="DD228" s="468"/>
      <c r="DE228" s="468"/>
      <c r="DF228" s="468"/>
      <c r="DG228" s="468"/>
      <c r="DH228" s="468"/>
      <c r="DI228" s="468"/>
      <c r="DJ228" s="468"/>
      <c r="DK228" s="468"/>
      <c r="DL228" s="468"/>
      <c r="DM228" s="468"/>
      <c r="DN228" s="468"/>
      <c r="DO228" s="468"/>
      <c r="DP228" s="468"/>
      <c r="DQ228" s="468"/>
      <c r="DR228" s="468"/>
      <c r="DS228" s="468"/>
      <c r="DT228" s="468"/>
      <c r="DU228" s="468"/>
      <c r="DV228" s="468"/>
      <c r="DW228" s="468"/>
      <c r="DX228" s="468"/>
      <c r="DY228" s="468"/>
      <c r="DZ228" s="468"/>
      <c r="EA228" s="468"/>
      <c r="EB228" s="468"/>
      <c r="EC228" s="468"/>
      <c r="ED228" s="468"/>
      <c r="EE228" s="468"/>
      <c r="EF228" s="468"/>
      <c r="EG228" s="468"/>
      <c r="EH228" s="468"/>
      <c r="EI228" s="468"/>
      <c r="EJ228" s="468"/>
      <c r="EK228" s="468"/>
      <c r="EL228" s="468"/>
      <c r="EM228" s="468"/>
      <c r="EN228" s="468"/>
      <c r="EO228" s="468"/>
      <c r="EP228" s="468"/>
      <c r="EQ228" s="468"/>
      <c r="ER228" s="468"/>
      <c r="ES228" s="468"/>
      <c r="ET228" s="468"/>
      <c r="EU228" s="468"/>
      <c r="EV228" s="468"/>
      <c r="EW228" s="468"/>
      <c r="EX228" s="468"/>
      <c r="EY228" s="468"/>
      <c r="EZ228" s="468"/>
      <c r="FA228" s="468"/>
      <c r="FB228" s="468"/>
      <c r="FC228" s="468"/>
      <c r="FD228" s="468"/>
      <c r="FE228" s="468"/>
      <c r="FF228" s="468"/>
      <c r="FG228" s="468"/>
      <c r="FH228" s="468"/>
      <c r="FI228" s="468"/>
      <c r="FJ228" s="468"/>
      <c r="FK228" s="468"/>
      <c r="FL228" s="468"/>
      <c r="FM228" s="468"/>
      <c r="FN228" s="468"/>
      <c r="FO228" s="468"/>
      <c r="FP228" s="468"/>
      <c r="FQ228" s="468"/>
      <c r="FR228" s="468"/>
      <c r="FS228" s="468"/>
      <c r="FT228" s="468"/>
      <c r="FU228" s="468"/>
      <c r="FV228" s="468"/>
      <c r="FW228" s="468"/>
      <c r="FX228" s="468"/>
      <c r="FY228" s="468"/>
      <c r="FZ228" s="468"/>
      <c r="GA228" s="468"/>
      <c r="GB228" s="468"/>
      <c r="GC228" s="468"/>
      <c r="GD228" s="468"/>
      <c r="GE228" s="468"/>
      <c r="GF228" s="468"/>
      <c r="GG228" s="468"/>
      <c r="GH228" s="468"/>
      <c r="GI228" s="468"/>
      <c r="GJ228" s="468"/>
      <c r="GK228" s="468"/>
      <c r="GL228" s="468"/>
      <c r="GM228" s="468"/>
      <c r="GN228" s="468"/>
      <c r="GO228" s="468"/>
      <c r="GP228" s="468"/>
      <c r="GQ228" s="468"/>
      <c r="GR228" s="468"/>
      <c r="GS228" s="468"/>
      <c r="GT228" s="468"/>
      <c r="GU228" s="468"/>
      <c r="GV228" s="468"/>
      <c r="GW228" s="468"/>
      <c r="GX228" s="468"/>
      <c r="GY228" s="468"/>
      <c r="GZ228" s="468"/>
      <c r="HA228" s="468"/>
      <c r="HB228" s="468"/>
      <c r="HC228" s="468"/>
      <c r="HD228" s="468"/>
      <c r="HE228" s="468"/>
      <c r="HF228" s="468"/>
      <c r="HG228" s="468"/>
      <c r="HH228" s="468"/>
      <c r="HI228" s="468"/>
      <c r="HJ228" s="468"/>
      <c r="HK228" s="468"/>
      <c r="HL228" s="468"/>
      <c r="HM228" s="468"/>
      <c r="HN228" s="468"/>
      <c r="HO228" s="468"/>
      <c r="HP228" s="468"/>
      <c r="HQ228" s="468"/>
      <c r="HR228" s="468"/>
      <c r="HS228" s="468"/>
      <c r="HT228" s="468"/>
      <c r="HU228" s="468"/>
      <c r="HV228" s="468"/>
      <c r="HW228" s="468"/>
      <c r="HX228" s="468"/>
      <c r="HY228" s="468"/>
      <c r="HZ228" s="468"/>
      <c r="IA228" s="468"/>
      <c r="IB228" s="468"/>
      <c r="IC228" s="468"/>
      <c r="ID228" s="468"/>
      <c r="IE228" s="468"/>
      <c r="IF228" s="468"/>
      <c r="IG228" s="468"/>
      <c r="IH228" s="468"/>
      <c r="II228" s="468"/>
      <c r="IJ228" s="468"/>
      <c r="IK228" s="468"/>
      <c r="IL228" s="468"/>
      <c r="IM228" s="468"/>
      <c r="IN228" s="468"/>
      <c r="IO228" s="468"/>
      <c r="IP228" s="468"/>
      <c r="IQ228" s="468"/>
      <c r="IR228" s="468"/>
      <c r="IS228" s="468"/>
      <c r="IT228" s="468"/>
      <c r="IU228" s="468"/>
      <c r="IV228" s="468"/>
    </row>
    <row r="229" spans="1:256">
      <c r="A229" s="385"/>
      <c r="B229" s="385"/>
      <c r="C229" s="385"/>
      <c r="M229" s="385"/>
      <c r="N229" s="735"/>
      <c r="O229" s="735"/>
      <c r="P229" s="468"/>
      <c r="Q229" s="468"/>
      <c r="R229" s="468"/>
      <c r="S229" s="468"/>
      <c r="T229" s="468"/>
      <c r="U229" s="468"/>
      <c r="V229" s="468"/>
      <c r="W229" s="468"/>
      <c r="X229" s="468"/>
      <c r="Y229" s="468"/>
      <c r="Z229" s="468"/>
      <c r="AA229" s="468"/>
      <c r="AB229" s="468"/>
      <c r="AC229" s="468"/>
      <c r="AD229" s="468"/>
      <c r="AE229" s="468"/>
      <c r="AF229" s="468"/>
      <c r="AG229" s="468"/>
      <c r="AH229" s="468"/>
      <c r="AI229" s="468"/>
      <c r="AJ229" s="468"/>
      <c r="AK229" s="468"/>
      <c r="AL229" s="468"/>
      <c r="AM229" s="468"/>
      <c r="AN229" s="468"/>
      <c r="AO229" s="468"/>
      <c r="AP229" s="468"/>
      <c r="AQ229" s="468"/>
      <c r="AR229" s="468"/>
      <c r="AS229" s="468"/>
      <c r="AT229" s="468"/>
      <c r="AU229" s="468"/>
      <c r="AV229" s="468"/>
      <c r="AW229" s="468"/>
      <c r="AX229" s="468"/>
      <c r="AY229" s="468"/>
      <c r="AZ229" s="468"/>
      <c r="BA229" s="468"/>
      <c r="BB229" s="468"/>
      <c r="BC229" s="468"/>
      <c r="BD229" s="468"/>
      <c r="BE229" s="468"/>
      <c r="BF229" s="468"/>
      <c r="BG229" s="468"/>
      <c r="BH229" s="468"/>
      <c r="BI229" s="468"/>
      <c r="BJ229" s="468"/>
      <c r="BK229" s="468"/>
      <c r="BL229" s="468"/>
      <c r="BM229" s="468"/>
      <c r="BN229" s="468"/>
      <c r="BO229" s="468"/>
      <c r="BP229" s="468"/>
      <c r="BQ229" s="468"/>
      <c r="BR229" s="468"/>
      <c r="BS229" s="468"/>
      <c r="BT229" s="468"/>
      <c r="BU229" s="468"/>
      <c r="BV229" s="468"/>
      <c r="BW229" s="468"/>
      <c r="BX229" s="468"/>
      <c r="BY229" s="468"/>
      <c r="BZ229" s="468"/>
      <c r="CA229" s="468"/>
      <c r="CB229" s="468"/>
      <c r="CC229" s="468"/>
      <c r="CD229" s="468"/>
      <c r="CE229" s="468"/>
      <c r="CF229" s="468"/>
      <c r="CG229" s="468"/>
      <c r="CH229" s="468"/>
      <c r="CI229" s="468"/>
      <c r="CJ229" s="468"/>
      <c r="CK229" s="468"/>
      <c r="CL229" s="468"/>
      <c r="CM229" s="468"/>
      <c r="CN229" s="468"/>
      <c r="CO229" s="468"/>
      <c r="CP229" s="468"/>
      <c r="CQ229" s="468"/>
      <c r="CR229" s="468"/>
      <c r="CS229" s="468"/>
      <c r="CT229" s="468"/>
      <c r="CU229" s="468"/>
      <c r="CV229" s="468"/>
      <c r="CW229" s="468"/>
      <c r="CX229" s="468"/>
      <c r="CY229" s="468"/>
      <c r="CZ229" s="468"/>
      <c r="DA229" s="468"/>
      <c r="DB229" s="468"/>
      <c r="DC229" s="468"/>
      <c r="DD229" s="468"/>
      <c r="DE229" s="468"/>
      <c r="DF229" s="468"/>
      <c r="DG229" s="468"/>
      <c r="DH229" s="468"/>
      <c r="DI229" s="468"/>
      <c r="DJ229" s="468"/>
      <c r="DK229" s="468"/>
      <c r="DL229" s="468"/>
      <c r="DM229" s="468"/>
      <c r="DN229" s="468"/>
      <c r="DO229" s="468"/>
      <c r="DP229" s="468"/>
      <c r="DQ229" s="468"/>
      <c r="DR229" s="468"/>
      <c r="DS229" s="468"/>
      <c r="DT229" s="468"/>
      <c r="DU229" s="468"/>
      <c r="DV229" s="468"/>
      <c r="DW229" s="468"/>
      <c r="DX229" s="468"/>
      <c r="DY229" s="468"/>
      <c r="DZ229" s="468"/>
      <c r="EA229" s="468"/>
      <c r="EB229" s="468"/>
      <c r="EC229" s="468"/>
      <c r="ED229" s="468"/>
      <c r="EE229" s="468"/>
      <c r="EF229" s="468"/>
      <c r="EG229" s="468"/>
      <c r="EH229" s="468"/>
      <c r="EI229" s="468"/>
      <c r="EJ229" s="468"/>
      <c r="EK229" s="468"/>
      <c r="EL229" s="468"/>
      <c r="EM229" s="468"/>
      <c r="EN229" s="468"/>
      <c r="EO229" s="468"/>
      <c r="EP229" s="468"/>
      <c r="EQ229" s="468"/>
      <c r="ER229" s="468"/>
      <c r="ES229" s="468"/>
      <c r="ET229" s="468"/>
      <c r="EU229" s="468"/>
      <c r="EV229" s="468"/>
      <c r="EW229" s="468"/>
      <c r="EX229" s="468"/>
      <c r="EY229" s="468"/>
      <c r="EZ229" s="468"/>
      <c r="FA229" s="468"/>
      <c r="FB229" s="468"/>
      <c r="FC229" s="468"/>
      <c r="FD229" s="468"/>
      <c r="FE229" s="468"/>
      <c r="FF229" s="468"/>
      <c r="FG229" s="468"/>
      <c r="FH229" s="468"/>
      <c r="FI229" s="468"/>
      <c r="FJ229" s="468"/>
      <c r="FK229" s="468"/>
      <c r="FL229" s="468"/>
      <c r="FM229" s="468"/>
      <c r="FN229" s="468"/>
      <c r="FO229" s="468"/>
      <c r="FP229" s="468"/>
      <c r="FQ229" s="468"/>
      <c r="FR229" s="468"/>
      <c r="FS229" s="468"/>
      <c r="FT229" s="468"/>
      <c r="FU229" s="468"/>
      <c r="FV229" s="468"/>
      <c r="FW229" s="468"/>
      <c r="FX229" s="468"/>
      <c r="FY229" s="468"/>
      <c r="FZ229" s="468"/>
      <c r="GA229" s="468"/>
      <c r="GB229" s="468"/>
      <c r="GC229" s="468"/>
      <c r="GD229" s="468"/>
      <c r="GE229" s="468"/>
      <c r="GF229" s="468"/>
      <c r="GG229" s="468"/>
      <c r="GH229" s="468"/>
      <c r="GI229" s="468"/>
      <c r="GJ229" s="468"/>
      <c r="GK229" s="468"/>
      <c r="GL229" s="468"/>
      <c r="GM229" s="468"/>
      <c r="GN229" s="468"/>
      <c r="GO229" s="468"/>
      <c r="GP229" s="468"/>
      <c r="GQ229" s="468"/>
      <c r="GR229" s="468"/>
      <c r="GS229" s="468"/>
      <c r="GT229" s="468"/>
      <c r="GU229" s="468"/>
      <c r="GV229" s="468"/>
      <c r="GW229" s="468"/>
      <c r="GX229" s="468"/>
      <c r="GY229" s="468"/>
      <c r="GZ229" s="468"/>
      <c r="HA229" s="468"/>
      <c r="HB229" s="468"/>
      <c r="HC229" s="468"/>
      <c r="HD229" s="468"/>
      <c r="HE229" s="468"/>
      <c r="HF229" s="468"/>
      <c r="HG229" s="468"/>
      <c r="HH229" s="468"/>
      <c r="HI229" s="468"/>
      <c r="HJ229" s="468"/>
      <c r="HK229" s="468"/>
      <c r="HL229" s="468"/>
      <c r="HM229" s="468"/>
      <c r="HN229" s="468"/>
      <c r="HO229" s="468"/>
      <c r="HP229" s="468"/>
      <c r="HQ229" s="468"/>
      <c r="HR229" s="468"/>
      <c r="HS229" s="468"/>
      <c r="HT229" s="468"/>
      <c r="HU229" s="468"/>
      <c r="HV229" s="468"/>
      <c r="HW229" s="468"/>
      <c r="HX229" s="468"/>
      <c r="HY229" s="468"/>
      <c r="HZ229" s="468"/>
      <c r="IA229" s="468"/>
      <c r="IB229" s="468"/>
      <c r="IC229" s="468"/>
      <c r="ID229" s="468"/>
      <c r="IE229" s="468"/>
      <c r="IF229" s="468"/>
      <c r="IG229" s="468"/>
      <c r="IH229" s="468"/>
      <c r="II229" s="468"/>
      <c r="IJ229" s="468"/>
      <c r="IK229" s="468"/>
      <c r="IL229" s="468"/>
      <c r="IM229" s="468"/>
      <c r="IN229" s="468"/>
      <c r="IO229" s="468"/>
      <c r="IP229" s="468"/>
      <c r="IQ229" s="468"/>
      <c r="IR229" s="468"/>
      <c r="IS229" s="468"/>
      <c r="IT229" s="468"/>
      <c r="IU229" s="468"/>
      <c r="IV229" s="468"/>
    </row>
    <row r="230" spans="1:256">
      <c r="A230" s="385"/>
      <c r="B230" s="385"/>
      <c r="C230" s="385"/>
      <c r="M230" s="385"/>
      <c r="N230" s="735"/>
      <c r="O230" s="735"/>
      <c r="P230" s="468"/>
      <c r="Q230" s="468"/>
      <c r="R230" s="468"/>
      <c r="S230" s="468"/>
      <c r="T230" s="468"/>
      <c r="U230" s="468"/>
      <c r="V230" s="468"/>
      <c r="W230" s="468"/>
      <c r="X230" s="468"/>
      <c r="Y230" s="468"/>
      <c r="Z230" s="468"/>
      <c r="AA230" s="468"/>
      <c r="AB230" s="468"/>
      <c r="AC230" s="468"/>
      <c r="AD230" s="468"/>
      <c r="AE230" s="468"/>
      <c r="AF230" s="468"/>
      <c r="AG230" s="468"/>
      <c r="AH230" s="468"/>
      <c r="AI230" s="468"/>
      <c r="AJ230" s="468"/>
      <c r="AK230" s="468"/>
      <c r="AL230" s="468"/>
      <c r="AM230" s="468"/>
      <c r="AN230" s="468"/>
      <c r="AO230" s="468"/>
      <c r="AP230" s="468"/>
      <c r="AQ230" s="468"/>
      <c r="AR230" s="468"/>
      <c r="AS230" s="468"/>
      <c r="AT230" s="468"/>
      <c r="AU230" s="468"/>
      <c r="AV230" s="468"/>
      <c r="AW230" s="468"/>
      <c r="AX230" s="468"/>
      <c r="AY230" s="468"/>
      <c r="AZ230" s="468"/>
      <c r="BA230" s="468"/>
      <c r="BB230" s="468"/>
      <c r="BC230" s="468"/>
      <c r="BD230" s="468"/>
      <c r="BE230" s="468"/>
      <c r="BF230" s="468"/>
      <c r="BG230" s="468"/>
      <c r="BH230" s="468"/>
      <c r="BI230" s="468"/>
      <c r="BJ230" s="468"/>
      <c r="BK230" s="468"/>
      <c r="BL230" s="468"/>
      <c r="BM230" s="468"/>
      <c r="BN230" s="468"/>
      <c r="BO230" s="468"/>
      <c r="BP230" s="468"/>
      <c r="BQ230" s="468"/>
      <c r="BR230" s="468"/>
      <c r="BS230" s="468"/>
      <c r="BT230" s="468"/>
      <c r="BU230" s="468"/>
      <c r="BV230" s="468"/>
      <c r="BW230" s="468"/>
      <c r="BX230" s="468"/>
      <c r="BY230" s="468"/>
      <c r="BZ230" s="468"/>
      <c r="CA230" s="468"/>
      <c r="CB230" s="468"/>
      <c r="CC230" s="468"/>
      <c r="CD230" s="468"/>
      <c r="CE230" s="468"/>
      <c r="CF230" s="468"/>
      <c r="CG230" s="468"/>
      <c r="CH230" s="468"/>
      <c r="CI230" s="468"/>
      <c r="CJ230" s="468"/>
      <c r="CK230" s="468"/>
      <c r="CL230" s="468"/>
      <c r="CM230" s="468"/>
      <c r="CN230" s="468"/>
      <c r="CO230" s="468"/>
      <c r="CP230" s="468"/>
      <c r="CQ230" s="468"/>
      <c r="CR230" s="468"/>
      <c r="CS230" s="468"/>
      <c r="CT230" s="468"/>
      <c r="CU230" s="468"/>
      <c r="CV230" s="468"/>
      <c r="CW230" s="468"/>
      <c r="CX230" s="468"/>
      <c r="CY230" s="468"/>
      <c r="CZ230" s="468"/>
      <c r="DA230" s="468"/>
      <c r="DB230" s="468"/>
      <c r="DC230" s="468"/>
      <c r="DD230" s="468"/>
      <c r="DE230" s="468"/>
      <c r="DF230" s="468"/>
      <c r="DG230" s="468"/>
      <c r="DH230" s="468"/>
      <c r="DI230" s="468"/>
      <c r="DJ230" s="468"/>
      <c r="DK230" s="468"/>
      <c r="DL230" s="468"/>
      <c r="DM230" s="468"/>
      <c r="DN230" s="468"/>
      <c r="DO230" s="468"/>
      <c r="DP230" s="468"/>
      <c r="DQ230" s="468"/>
      <c r="DR230" s="468"/>
      <c r="DS230" s="468"/>
      <c r="DT230" s="468"/>
      <c r="DU230" s="468"/>
      <c r="DV230" s="468"/>
      <c r="DW230" s="468"/>
      <c r="DX230" s="468"/>
      <c r="DY230" s="468"/>
      <c r="DZ230" s="468"/>
      <c r="EA230" s="468"/>
      <c r="EB230" s="468"/>
      <c r="EC230" s="468"/>
      <c r="ED230" s="468"/>
      <c r="EE230" s="468"/>
      <c r="EF230" s="468"/>
      <c r="EG230" s="468"/>
      <c r="EH230" s="468"/>
      <c r="EI230" s="468"/>
      <c r="EJ230" s="468"/>
      <c r="EK230" s="468"/>
      <c r="EL230" s="468"/>
      <c r="EM230" s="468"/>
      <c r="EN230" s="468"/>
      <c r="EO230" s="468"/>
      <c r="EP230" s="468"/>
      <c r="EQ230" s="468"/>
      <c r="ER230" s="468"/>
      <c r="ES230" s="468"/>
      <c r="ET230" s="468"/>
      <c r="EU230" s="468"/>
      <c r="EV230" s="468"/>
      <c r="EW230" s="468"/>
      <c r="EX230" s="468"/>
      <c r="EY230" s="468"/>
      <c r="EZ230" s="468"/>
      <c r="FA230" s="468"/>
      <c r="FB230" s="468"/>
      <c r="FC230" s="468"/>
      <c r="FD230" s="468"/>
      <c r="FE230" s="468"/>
      <c r="FF230" s="468"/>
      <c r="FG230" s="468"/>
      <c r="FH230" s="468"/>
      <c r="FI230" s="468"/>
      <c r="FJ230" s="468"/>
      <c r="FK230" s="468"/>
      <c r="FL230" s="468"/>
      <c r="FM230" s="468"/>
      <c r="FN230" s="468"/>
      <c r="FO230" s="468"/>
      <c r="FP230" s="468"/>
      <c r="FQ230" s="468"/>
      <c r="FR230" s="468"/>
      <c r="FS230" s="468"/>
      <c r="FT230" s="468"/>
      <c r="FU230" s="468"/>
      <c r="FV230" s="468"/>
      <c r="FW230" s="468"/>
      <c r="FX230" s="468"/>
      <c r="FY230" s="468"/>
      <c r="FZ230" s="468"/>
      <c r="GA230" s="468"/>
      <c r="GB230" s="468"/>
      <c r="GC230" s="468"/>
      <c r="GD230" s="468"/>
      <c r="GE230" s="468"/>
      <c r="GF230" s="468"/>
      <c r="GG230" s="468"/>
      <c r="GH230" s="468"/>
      <c r="GI230" s="468"/>
      <c r="GJ230" s="468"/>
      <c r="GK230" s="468"/>
      <c r="GL230" s="468"/>
      <c r="GM230" s="468"/>
      <c r="GN230" s="468"/>
      <c r="GO230" s="468"/>
      <c r="GP230" s="468"/>
      <c r="GQ230" s="468"/>
      <c r="GR230" s="468"/>
      <c r="GS230" s="468"/>
      <c r="GT230" s="468"/>
      <c r="GU230" s="468"/>
      <c r="GV230" s="468"/>
      <c r="GW230" s="468"/>
      <c r="GX230" s="468"/>
      <c r="GY230" s="468"/>
      <c r="GZ230" s="468"/>
      <c r="HA230" s="468"/>
      <c r="HB230" s="468"/>
      <c r="HC230" s="468"/>
      <c r="HD230" s="468"/>
      <c r="HE230" s="468"/>
      <c r="HF230" s="468"/>
      <c r="HG230" s="468"/>
      <c r="HH230" s="468"/>
      <c r="HI230" s="468"/>
      <c r="HJ230" s="468"/>
      <c r="HK230" s="468"/>
      <c r="HL230" s="468"/>
      <c r="HM230" s="468"/>
      <c r="HN230" s="468"/>
      <c r="HO230" s="468"/>
      <c r="HP230" s="468"/>
      <c r="HQ230" s="468"/>
      <c r="HR230" s="468"/>
      <c r="HS230" s="468"/>
      <c r="HT230" s="468"/>
      <c r="HU230" s="468"/>
      <c r="HV230" s="468"/>
      <c r="HW230" s="468"/>
      <c r="HX230" s="468"/>
      <c r="HY230" s="468"/>
      <c r="HZ230" s="468"/>
      <c r="IA230" s="468"/>
      <c r="IB230" s="468"/>
      <c r="IC230" s="468"/>
      <c r="ID230" s="468"/>
      <c r="IE230" s="468"/>
      <c r="IF230" s="468"/>
      <c r="IG230" s="468"/>
      <c r="IH230" s="468"/>
      <c r="II230" s="468"/>
      <c r="IJ230" s="468"/>
      <c r="IK230" s="468"/>
      <c r="IL230" s="468"/>
      <c r="IM230" s="468"/>
      <c r="IN230" s="468"/>
      <c r="IO230" s="468"/>
      <c r="IP230" s="468"/>
      <c r="IQ230" s="468"/>
      <c r="IR230" s="468"/>
      <c r="IS230" s="468"/>
      <c r="IT230" s="468"/>
      <c r="IU230" s="468"/>
      <c r="IV230" s="468"/>
    </row>
    <row r="231" spans="1:256">
      <c r="A231" s="385"/>
      <c r="B231" s="385"/>
      <c r="C231" s="385"/>
      <c r="M231" s="385"/>
      <c r="N231" s="735"/>
      <c r="O231" s="735"/>
      <c r="P231" s="468"/>
      <c r="Q231" s="468"/>
      <c r="R231" s="468"/>
      <c r="S231" s="468"/>
      <c r="T231" s="468"/>
      <c r="U231" s="468"/>
      <c r="V231" s="468"/>
      <c r="W231" s="468"/>
      <c r="X231" s="468"/>
      <c r="Y231" s="468"/>
      <c r="Z231" s="468"/>
      <c r="AA231" s="468"/>
      <c r="AB231" s="468"/>
      <c r="AC231" s="468"/>
      <c r="AD231" s="468"/>
      <c r="AE231" s="468"/>
      <c r="AF231" s="468"/>
      <c r="AG231" s="468"/>
      <c r="AH231" s="468"/>
      <c r="AI231" s="468"/>
      <c r="AJ231" s="468"/>
      <c r="AK231" s="468"/>
      <c r="AL231" s="468"/>
      <c r="AM231" s="468"/>
      <c r="AN231" s="468"/>
      <c r="AO231" s="468"/>
      <c r="AP231" s="468"/>
      <c r="AQ231" s="468"/>
      <c r="AR231" s="468"/>
      <c r="AS231" s="468"/>
      <c r="AT231" s="468"/>
      <c r="AU231" s="468"/>
      <c r="AV231" s="468"/>
      <c r="AW231" s="468"/>
      <c r="AX231" s="468"/>
      <c r="AY231" s="468"/>
      <c r="AZ231" s="468"/>
      <c r="BA231" s="468"/>
      <c r="BB231" s="468"/>
      <c r="BC231" s="468"/>
      <c r="BD231" s="468"/>
      <c r="BE231" s="468"/>
      <c r="BF231" s="468"/>
      <c r="BG231" s="468"/>
      <c r="BH231" s="468"/>
      <c r="BI231" s="468"/>
      <c r="BJ231" s="468"/>
      <c r="BK231" s="468"/>
      <c r="BL231" s="468"/>
      <c r="BM231" s="468"/>
      <c r="BN231" s="468"/>
      <c r="BO231" s="468"/>
      <c r="BP231" s="468"/>
      <c r="BQ231" s="468"/>
      <c r="BR231" s="468"/>
      <c r="BS231" s="468"/>
      <c r="BT231" s="468"/>
      <c r="BU231" s="468"/>
      <c r="BV231" s="468"/>
      <c r="BW231" s="468"/>
      <c r="BX231" s="468"/>
      <c r="BY231" s="468"/>
      <c r="BZ231" s="468"/>
      <c r="CA231" s="468"/>
      <c r="CB231" s="468"/>
      <c r="CC231" s="468"/>
      <c r="CD231" s="468"/>
      <c r="CE231" s="468"/>
      <c r="CF231" s="468"/>
      <c r="CG231" s="468"/>
      <c r="CH231" s="468"/>
      <c r="CI231" s="468"/>
      <c r="CJ231" s="468"/>
      <c r="CK231" s="468"/>
      <c r="CL231" s="468"/>
      <c r="CM231" s="468"/>
      <c r="CN231" s="468"/>
      <c r="CO231" s="468"/>
      <c r="CP231" s="468"/>
      <c r="CQ231" s="468"/>
      <c r="CR231" s="468"/>
      <c r="CS231" s="468"/>
      <c r="CT231" s="468"/>
      <c r="CU231" s="468"/>
      <c r="CV231" s="468"/>
      <c r="CW231" s="468"/>
      <c r="CX231" s="468"/>
      <c r="CY231" s="468"/>
      <c r="CZ231" s="468"/>
      <c r="DA231" s="468"/>
      <c r="DB231" s="468"/>
      <c r="DC231" s="468"/>
      <c r="DD231" s="468"/>
      <c r="DE231" s="468"/>
      <c r="DF231" s="468"/>
      <c r="DG231" s="468"/>
      <c r="DH231" s="468"/>
      <c r="DI231" s="468"/>
      <c r="DJ231" s="468"/>
      <c r="DK231" s="468"/>
      <c r="DL231" s="468"/>
      <c r="DM231" s="468"/>
      <c r="DN231" s="468"/>
      <c r="DO231" s="468"/>
      <c r="DP231" s="468"/>
      <c r="DQ231" s="468"/>
      <c r="DR231" s="468"/>
      <c r="DS231" s="468"/>
      <c r="DT231" s="468"/>
      <c r="DU231" s="468"/>
      <c r="DV231" s="468"/>
      <c r="DW231" s="468"/>
      <c r="DX231" s="468"/>
      <c r="DY231" s="468"/>
      <c r="DZ231" s="468"/>
      <c r="EA231" s="468"/>
      <c r="EB231" s="468"/>
      <c r="EC231" s="468"/>
      <c r="ED231" s="468"/>
      <c r="EE231" s="468"/>
      <c r="EF231" s="468"/>
      <c r="EG231" s="468"/>
      <c r="EH231" s="468"/>
      <c r="EI231" s="468"/>
      <c r="EJ231" s="468"/>
      <c r="EK231" s="468"/>
      <c r="EL231" s="468"/>
      <c r="EM231" s="468"/>
      <c r="EN231" s="468"/>
      <c r="EO231" s="468"/>
      <c r="EP231" s="468"/>
      <c r="EQ231" s="468"/>
      <c r="ER231" s="468"/>
      <c r="ES231" s="468"/>
      <c r="ET231" s="468"/>
      <c r="EU231" s="468"/>
      <c r="EV231" s="468"/>
      <c r="EW231" s="468"/>
      <c r="EX231" s="468"/>
      <c r="EY231" s="468"/>
      <c r="EZ231" s="468"/>
      <c r="FA231" s="468"/>
      <c r="FB231" s="468"/>
      <c r="FC231" s="468"/>
      <c r="FD231" s="468"/>
      <c r="FE231" s="468"/>
      <c r="FF231" s="468"/>
      <c r="FG231" s="468"/>
      <c r="FH231" s="468"/>
      <c r="FI231" s="468"/>
      <c r="FJ231" s="468"/>
      <c r="FK231" s="468"/>
      <c r="FL231" s="468"/>
      <c r="FM231" s="468"/>
      <c r="FN231" s="468"/>
      <c r="FO231" s="468"/>
      <c r="FP231" s="468"/>
      <c r="FQ231" s="468"/>
      <c r="FR231" s="468"/>
      <c r="FS231" s="468"/>
      <c r="FT231" s="468"/>
      <c r="FU231" s="468"/>
      <c r="FV231" s="468"/>
      <c r="FW231" s="468"/>
      <c r="FX231" s="468"/>
      <c r="FY231" s="468"/>
      <c r="FZ231" s="468"/>
      <c r="GA231" s="468"/>
      <c r="GB231" s="468"/>
      <c r="GC231" s="468"/>
      <c r="GD231" s="468"/>
      <c r="GE231" s="468"/>
      <c r="GF231" s="468"/>
      <c r="GG231" s="468"/>
      <c r="GH231" s="468"/>
      <c r="GI231" s="468"/>
      <c r="GJ231" s="468"/>
      <c r="GK231" s="468"/>
      <c r="GL231" s="468"/>
      <c r="GM231" s="468"/>
      <c r="GN231" s="468"/>
      <c r="GO231" s="468"/>
      <c r="GP231" s="468"/>
      <c r="GQ231" s="468"/>
      <c r="GR231" s="468"/>
      <c r="GS231" s="468"/>
      <c r="GT231" s="468"/>
      <c r="GU231" s="468"/>
      <c r="GV231" s="468"/>
      <c r="GW231" s="468"/>
      <c r="GX231" s="468"/>
      <c r="GY231" s="468"/>
      <c r="GZ231" s="468"/>
      <c r="HA231" s="468"/>
      <c r="HB231" s="468"/>
      <c r="HC231" s="468"/>
      <c r="HD231" s="468"/>
      <c r="HE231" s="468"/>
      <c r="HF231" s="468"/>
      <c r="HG231" s="468"/>
      <c r="HH231" s="468"/>
      <c r="HI231" s="468"/>
      <c r="HJ231" s="468"/>
      <c r="HK231" s="468"/>
      <c r="HL231" s="468"/>
      <c r="HM231" s="468"/>
      <c r="HN231" s="468"/>
      <c r="HO231" s="468"/>
      <c r="HP231" s="468"/>
      <c r="HQ231" s="468"/>
      <c r="HR231" s="468"/>
      <c r="HS231" s="468"/>
      <c r="HT231" s="468"/>
      <c r="HU231" s="468"/>
      <c r="HV231" s="468"/>
      <c r="HW231" s="468"/>
      <c r="HX231" s="468"/>
      <c r="HY231" s="468"/>
      <c r="HZ231" s="468"/>
      <c r="IA231" s="468"/>
      <c r="IB231" s="468"/>
      <c r="IC231" s="468"/>
      <c r="ID231" s="468"/>
      <c r="IE231" s="468"/>
      <c r="IF231" s="468"/>
      <c r="IG231" s="468"/>
      <c r="IH231" s="468"/>
      <c r="II231" s="468"/>
      <c r="IJ231" s="468"/>
      <c r="IK231" s="468"/>
      <c r="IL231" s="468"/>
      <c r="IM231" s="468"/>
      <c r="IN231" s="468"/>
      <c r="IO231" s="468"/>
      <c r="IP231" s="468"/>
      <c r="IQ231" s="468"/>
      <c r="IR231" s="468"/>
      <c r="IS231" s="468"/>
      <c r="IT231" s="468"/>
      <c r="IU231" s="468"/>
      <c r="IV231" s="468"/>
    </row>
    <row r="232" spans="1:256">
      <c r="A232" s="385"/>
      <c r="B232" s="385"/>
      <c r="C232" s="385"/>
      <c r="M232" s="385"/>
      <c r="N232" s="735"/>
      <c r="O232" s="735"/>
      <c r="P232" s="468"/>
      <c r="Q232" s="468"/>
      <c r="R232" s="468"/>
      <c r="S232" s="468"/>
      <c r="T232" s="468"/>
      <c r="U232" s="468"/>
      <c r="V232" s="468"/>
      <c r="W232" s="468"/>
      <c r="X232" s="468"/>
      <c r="Y232" s="468"/>
      <c r="Z232" s="468"/>
      <c r="AA232" s="468"/>
      <c r="AB232" s="468"/>
      <c r="AC232" s="468"/>
      <c r="AD232" s="468"/>
      <c r="AE232" s="468"/>
      <c r="AF232" s="468"/>
      <c r="AG232" s="468"/>
      <c r="AH232" s="468"/>
      <c r="AI232" s="468"/>
      <c r="AJ232" s="468"/>
      <c r="AK232" s="468"/>
      <c r="AL232" s="468"/>
      <c r="AM232" s="468"/>
      <c r="AN232" s="468"/>
      <c r="AO232" s="468"/>
      <c r="AP232" s="468"/>
      <c r="AQ232" s="468"/>
      <c r="AR232" s="468"/>
      <c r="AS232" s="468"/>
      <c r="AT232" s="468"/>
      <c r="AU232" s="468"/>
      <c r="AV232" s="468"/>
      <c r="AW232" s="468"/>
      <c r="AX232" s="468"/>
      <c r="AY232" s="468"/>
      <c r="AZ232" s="468"/>
      <c r="BA232" s="468"/>
      <c r="BB232" s="468"/>
      <c r="BC232" s="468"/>
      <c r="BD232" s="468"/>
      <c r="BE232" s="468"/>
      <c r="BF232" s="468"/>
      <c r="BG232" s="468"/>
      <c r="BH232" s="468"/>
      <c r="BI232" s="468"/>
      <c r="BJ232" s="468"/>
      <c r="BK232" s="468"/>
      <c r="BL232" s="468"/>
      <c r="BM232" s="468"/>
      <c r="BN232" s="468"/>
      <c r="BO232" s="468"/>
      <c r="BP232" s="468"/>
      <c r="BQ232" s="468"/>
      <c r="BR232" s="468"/>
      <c r="BS232" s="468"/>
      <c r="BT232" s="468"/>
      <c r="BU232" s="468"/>
      <c r="BV232" s="468"/>
      <c r="BW232" s="468"/>
      <c r="BX232" s="468"/>
      <c r="BY232" s="468"/>
      <c r="BZ232" s="468"/>
      <c r="CA232" s="468"/>
      <c r="CB232" s="468"/>
      <c r="CC232" s="468"/>
      <c r="CD232" s="468"/>
      <c r="CE232" s="468"/>
      <c r="CF232" s="468"/>
      <c r="CG232" s="468"/>
      <c r="CH232" s="468"/>
      <c r="CI232" s="468"/>
      <c r="CJ232" s="468"/>
      <c r="CK232" s="468"/>
      <c r="CL232" s="468"/>
      <c r="CM232" s="468"/>
      <c r="CN232" s="468"/>
      <c r="CO232" s="468"/>
      <c r="CP232" s="468"/>
      <c r="CQ232" s="468"/>
      <c r="CR232" s="468"/>
      <c r="CS232" s="468"/>
      <c r="CT232" s="468"/>
      <c r="CU232" s="468"/>
      <c r="CV232" s="468"/>
      <c r="CW232" s="468"/>
      <c r="CX232" s="468"/>
      <c r="CY232" s="468"/>
      <c r="CZ232" s="468"/>
      <c r="DA232" s="468"/>
      <c r="DB232" s="468"/>
      <c r="DC232" s="468"/>
      <c r="DD232" s="468"/>
      <c r="DE232" s="468"/>
      <c r="DF232" s="468"/>
      <c r="DG232" s="468"/>
      <c r="DH232" s="468"/>
      <c r="DI232" s="468"/>
      <c r="DJ232" s="468"/>
      <c r="DK232" s="468"/>
      <c r="DL232" s="468"/>
      <c r="DM232" s="468"/>
      <c r="DN232" s="468"/>
      <c r="DO232" s="468"/>
      <c r="DP232" s="468"/>
      <c r="DQ232" s="468"/>
      <c r="DR232" s="468"/>
      <c r="DS232" s="468"/>
      <c r="DT232" s="468"/>
      <c r="DU232" s="468"/>
      <c r="DV232" s="468"/>
      <c r="DW232" s="468"/>
      <c r="DX232" s="468"/>
      <c r="DY232" s="468"/>
      <c r="DZ232" s="468"/>
      <c r="EA232" s="468"/>
      <c r="EB232" s="468"/>
      <c r="EC232" s="468"/>
      <c r="ED232" s="468"/>
      <c r="EE232" s="468"/>
      <c r="EF232" s="468"/>
      <c r="EG232" s="468"/>
      <c r="EH232" s="468"/>
      <c r="EI232" s="468"/>
      <c r="EJ232" s="468"/>
      <c r="EK232" s="468"/>
      <c r="EL232" s="468"/>
      <c r="EM232" s="468"/>
      <c r="EN232" s="468"/>
      <c r="EO232" s="468"/>
      <c r="EP232" s="468"/>
      <c r="EQ232" s="468"/>
      <c r="ER232" s="468"/>
      <c r="ES232" s="468"/>
      <c r="ET232" s="468"/>
      <c r="EU232" s="468"/>
      <c r="EV232" s="468"/>
      <c r="EW232" s="468"/>
      <c r="EX232" s="468"/>
      <c r="EY232" s="468"/>
      <c r="EZ232" s="468"/>
      <c r="FA232" s="468"/>
      <c r="FB232" s="468"/>
      <c r="FC232" s="468"/>
      <c r="FD232" s="468"/>
      <c r="FE232" s="468"/>
      <c r="FF232" s="468"/>
      <c r="FG232" s="468"/>
      <c r="FH232" s="468"/>
      <c r="FI232" s="468"/>
      <c r="FJ232" s="468"/>
      <c r="FK232" s="468"/>
      <c r="FL232" s="468"/>
      <c r="FM232" s="468"/>
      <c r="FN232" s="468"/>
      <c r="FO232" s="468"/>
      <c r="FP232" s="468"/>
      <c r="FQ232" s="468"/>
      <c r="FR232" s="468"/>
      <c r="FS232" s="468"/>
      <c r="FT232" s="468"/>
      <c r="FU232" s="468"/>
      <c r="FV232" s="468"/>
      <c r="FW232" s="468"/>
      <c r="FX232" s="468"/>
      <c r="FY232" s="468"/>
      <c r="FZ232" s="468"/>
      <c r="GA232" s="468"/>
      <c r="GB232" s="468"/>
      <c r="GC232" s="468"/>
      <c r="GD232" s="468"/>
      <c r="GE232" s="468"/>
      <c r="GF232" s="468"/>
      <c r="GG232" s="468"/>
      <c r="GH232" s="468"/>
      <c r="GI232" s="468"/>
      <c r="GJ232" s="468"/>
      <c r="GK232" s="468"/>
      <c r="GL232" s="468"/>
      <c r="GM232" s="468"/>
      <c r="GN232" s="468"/>
      <c r="GO232" s="468"/>
      <c r="GP232" s="468"/>
      <c r="GQ232" s="468"/>
      <c r="GR232" s="468"/>
      <c r="GS232" s="468"/>
      <c r="GT232" s="468"/>
      <c r="GU232" s="468"/>
      <c r="GV232" s="468"/>
      <c r="GW232" s="468"/>
      <c r="GX232" s="468"/>
      <c r="GY232" s="468"/>
      <c r="GZ232" s="468"/>
      <c r="HA232" s="468"/>
      <c r="HB232" s="468"/>
      <c r="HC232" s="468"/>
      <c r="HD232" s="468"/>
      <c r="HE232" s="468"/>
      <c r="HF232" s="468"/>
      <c r="HG232" s="468"/>
      <c r="HH232" s="468"/>
      <c r="HI232" s="468"/>
      <c r="HJ232" s="468"/>
      <c r="HK232" s="468"/>
      <c r="HL232" s="468"/>
      <c r="HM232" s="468"/>
      <c r="HN232" s="468"/>
      <c r="HO232" s="468"/>
      <c r="HP232" s="468"/>
      <c r="HQ232" s="468"/>
      <c r="HR232" s="468"/>
      <c r="HS232" s="468"/>
      <c r="HT232" s="468"/>
      <c r="HU232" s="468"/>
      <c r="HV232" s="468"/>
      <c r="HW232" s="468"/>
      <c r="HX232" s="468"/>
      <c r="HY232" s="468"/>
      <c r="HZ232" s="468"/>
      <c r="IA232" s="468"/>
      <c r="IB232" s="468"/>
      <c r="IC232" s="468"/>
      <c r="ID232" s="468"/>
      <c r="IE232" s="468"/>
      <c r="IF232" s="468"/>
      <c r="IG232" s="468"/>
      <c r="IH232" s="468"/>
      <c r="II232" s="468"/>
      <c r="IJ232" s="468"/>
      <c r="IK232" s="468"/>
      <c r="IL232" s="468"/>
      <c r="IM232" s="468"/>
      <c r="IN232" s="468"/>
      <c r="IO232" s="468"/>
      <c r="IP232" s="468"/>
      <c r="IQ232" s="468"/>
      <c r="IR232" s="468"/>
      <c r="IS232" s="468"/>
      <c r="IT232" s="468"/>
      <c r="IU232" s="468"/>
      <c r="IV232" s="468"/>
    </row>
    <row r="233" spans="1:256">
      <c r="A233" s="385"/>
      <c r="B233" s="385"/>
      <c r="C233" s="385"/>
      <c r="M233" s="385"/>
      <c r="N233" s="735"/>
      <c r="O233" s="735"/>
      <c r="P233" s="468"/>
      <c r="Q233" s="468"/>
      <c r="R233" s="468"/>
      <c r="S233" s="468"/>
      <c r="T233" s="468"/>
      <c r="U233" s="468"/>
      <c r="V233" s="468"/>
      <c r="W233" s="468"/>
      <c r="X233" s="468"/>
      <c r="Y233" s="468"/>
      <c r="Z233" s="468"/>
      <c r="AA233" s="468"/>
      <c r="AB233" s="468"/>
      <c r="AC233" s="468"/>
      <c r="AD233" s="468"/>
      <c r="AE233" s="468"/>
      <c r="AF233" s="468"/>
      <c r="AG233" s="468"/>
      <c r="AH233" s="468"/>
      <c r="AI233" s="468"/>
      <c r="AJ233" s="468"/>
      <c r="AK233" s="468"/>
      <c r="AL233" s="468"/>
      <c r="AM233" s="468"/>
      <c r="AN233" s="468"/>
      <c r="AO233" s="468"/>
      <c r="AP233" s="468"/>
      <c r="AQ233" s="468"/>
      <c r="AR233" s="468"/>
      <c r="AS233" s="468"/>
      <c r="AT233" s="468"/>
      <c r="AU233" s="468"/>
      <c r="AV233" s="468"/>
      <c r="AW233" s="468"/>
      <c r="AX233" s="468"/>
      <c r="AY233" s="468"/>
      <c r="AZ233" s="468"/>
      <c r="BA233" s="468"/>
      <c r="BB233" s="468"/>
      <c r="BC233" s="468"/>
      <c r="BD233" s="468"/>
      <c r="BE233" s="468"/>
      <c r="BF233" s="468"/>
      <c r="BG233" s="468"/>
      <c r="BH233" s="468"/>
      <c r="BI233" s="468"/>
      <c r="BJ233" s="468"/>
      <c r="BK233" s="468"/>
      <c r="BL233" s="468"/>
      <c r="BM233" s="468"/>
      <c r="BN233" s="468"/>
      <c r="BO233" s="468"/>
      <c r="BP233" s="468"/>
      <c r="BQ233" s="468"/>
      <c r="BR233" s="468"/>
      <c r="BS233" s="468"/>
      <c r="BT233" s="468"/>
      <c r="BU233" s="468"/>
      <c r="BV233" s="468"/>
      <c r="BW233" s="468"/>
      <c r="BX233" s="468"/>
      <c r="BY233" s="468"/>
      <c r="BZ233" s="468"/>
      <c r="CA233" s="468"/>
      <c r="CB233" s="468"/>
      <c r="CC233" s="468"/>
      <c r="CD233" s="468"/>
      <c r="CE233" s="468"/>
      <c r="CF233" s="468"/>
      <c r="CG233" s="468"/>
      <c r="CH233" s="468"/>
      <c r="CI233" s="468"/>
      <c r="CJ233" s="468"/>
      <c r="CK233" s="468"/>
      <c r="CL233" s="468"/>
      <c r="CM233" s="468"/>
      <c r="CN233" s="468"/>
      <c r="CO233" s="468"/>
      <c r="CP233" s="468"/>
      <c r="CQ233" s="468"/>
      <c r="CR233" s="468"/>
      <c r="CS233" s="468"/>
      <c r="CT233" s="468"/>
      <c r="CU233" s="468"/>
      <c r="CV233" s="468"/>
      <c r="CW233" s="468"/>
      <c r="CX233" s="468"/>
      <c r="CY233" s="468"/>
      <c r="CZ233" s="468"/>
      <c r="DA233" s="468"/>
      <c r="DB233" s="468"/>
      <c r="DC233" s="468"/>
      <c r="DD233" s="468"/>
      <c r="DE233" s="468"/>
      <c r="DF233" s="468"/>
      <c r="DG233" s="468"/>
      <c r="DH233" s="468"/>
      <c r="DI233" s="468"/>
      <c r="DJ233" s="468"/>
      <c r="DK233" s="468"/>
      <c r="DL233" s="468"/>
      <c r="DM233" s="468"/>
      <c r="DN233" s="468"/>
      <c r="DO233" s="468"/>
      <c r="DP233" s="468"/>
      <c r="DQ233" s="468"/>
      <c r="DR233" s="468"/>
      <c r="DS233" s="468"/>
      <c r="DT233" s="468"/>
      <c r="DU233" s="468"/>
      <c r="DV233" s="468"/>
      <c r="DW233" s="468"/>
      <c r="DX233" s="468"/>
      <c r="DY233" s="468"/>
      <c r="DZ233" s="468"/>
      <c r="EA233" s="468"/>
      <c r="EB233" s="468"/>
      <c r="EC233" s="468"/>
      <c r="ED233" s="468"/>
      <c r="EE233" s="468"/>
      <c r="EF233" s="468"/>
      <c r="EG233" s="468"/>
      <c r="EH233" s="468"/>
      <c r="EI233" s="468"/>
      <c r="EJ233" s="468"/>
      <c r="EK233" s="468"/>
      <c r="EL233" s="468"/>
      <c r="EM233" s="468"/>
      <c r="EN233" s="468"/>
      <c r="EO233" s="468"/>
      <c r="EP233" s="468"/>
      <c r="EQ233" s="468"/>
      <c r="ER233" s="468"/>
      <c r="ES233" s="468"/>
      <c r="ET233" s="468"/>
      <c r="EU233" s="468"/>
      <c r="EV233" s="468"/>
      <c r="EW233" s="468"/>
      <c r="EX233" s="468"/>
      <c r="EY233" s="468"/>
      <c r="EZ233" s="468"/>
      <c r="FA233" s="468"/>
      <c r="FB233" s="468"/>
      <c r="FC233" s="468"/>
      <c r="FD233" s="468"/>
      <c r="FE233" s="468"/>
      <c r="FF233" s="468"/>
      <c r="FG233" s="468"/>
      <c r="FH233" s="468"/>
      <c r="FI233" s="468"/>
      <c r="FJ233" s="468"/>
      <c r="FK233" s="468"/>
      <c r="FL233" s="468"/>
      <c r="FM233" s="468"/>
      <c r="FN233" s="468"/>
      <c r="FO233" s="468"/>
      <c r="FP233" s="468"/>
      <c r="FQ233" s="468"/>
      <c r="FR233" s="468"/>
      <c r="FS233" s="468"/>
      <c r="FT233" s="468"/>
      <c r="FU233" s="468"/>
      <c r="FV233" s="468"/>
      <c r="FW233" s="468"/>
      <c r="FX233" s="468"/>
      <c r="FY233" s="468"/>
      <c r="FZ233" s="468"/>
      <c r="GA233" s="468"/>
      <c r="GB233" s="468"/>
      <c r="GC233" s="468"/>
      <c r="GD233" s="468"/>
      <c r="GE233" s="468"/>
      <c r="GF233" s="468"/>
      <c r="GG233" s="468"/>
      <c r="GH233" s="468"/>
      <c r="GI233" s="468"/>
      <c r="GJ233" s="468"/>
      <c r="GK233" s="468"/>
      <c r="GL233" s="468"/>
      <c r="GM233" s="468"/>
      <c r="GN233" s="468"/>
      <c r="GO233" s="468"/>
      <c r="GP233" s="468"/>
      <c r="GQ233" s="468"/>
      <c r="GR233" s="468"/>
      <c r="GS233" s="468"/>
      <c r="GT233" s="468"/>
      <c r="GU233" s="468"/>
      <c r="GV233" s="468"/>
      <c r="GW233" s="468"/>
      <c r="GX233" s="468"/>
      <c r="GY233" s="468"/>
      <c r="GZ233" s="468"/>
      <c r="HA233" s="468"/>
      <c r="HB233" s="468"/>
      <c r="HC233" s="468"/>
      <c r="HD233" s="468"/>
      <c r="HE233" s="468"/>
      <c r="HF233" s="468"/>
      <c r="HG233" s="468"/>
      <c r="HH233" s="468"/>
      <c r="HI233" s="468"/>
      <c r="HJ233" s="468"/>
      <c r="HK233" s="468"/>
      <c r="HL233" s="468"/>
      <c r="HM233" s="468"/>
      <c r="HN233" s="468"/>
      <c r="HO233" s="468"/>
      <c r="HP233" s="468"/>
      <c r="HQ233" s="468"/>
      <c r="HR233" s="468"/>
      <c r="HS233" s="468"/>
      <c r="HT233" s="468"/>
      <c r="HU233" s="468"/>
      <c r="HV233" s="468"/>
      <c r="HW233" s="468"/>
      <c r="HX233" s="468"/>
      <c r="HY233" s="468"/>
      <c r="HZ233" s="468"/>
      <c r="IA233" s="468"/>
      <c r="IB233" s="468"/>
      <c r="IC233" s="468"/>
      <c r="ID233" s="468"/>
      <c r="IE233" s="468"/>
      <c r="IF233" s="468"/>
      <c r="IG233" s="468"/>
      <c r="IH233" s="468"/>
      <c r="II233" s="468"/>
      <c r="IJ233" s="468"/>
      <c r="IK233" s="468"/>
      <c r="IL233" s="468"/>
      <c r="IM233" s="468"/>
      <c r="IN233" s="468"/>
      <c r="IO233" s="468"/>
      <c r="IP233" s="468"/>
      <c r="IQ233" s="468"/>
      <c r="IR233" s="468"/>
      <c r="IS233" s="468"/>
      <c r="IT233" s="468"/>
      <c r="IU233" s="468"/>
      <c r="IV233" s="468"/>
    </row>
    <row r="234" spans="1:256">
      <c r="A234" s="385"/>
      <c r="B234" s="385"/>
      <c r="C234" s="385"/>
      <c r="M234" s="385"/>
      <c r="N234" s="735"/>
      <c r="O234" s="735"/>
      <c r="P234" s="468"/>
      <c r="Q234" s="468"/>
      <c r="R234" s="468"/>
      <c r="S234" s="468"/>
      <c r="T234" s="468"/>
      <c r="U234" s="468"/>
      <c r="V234" s="468"/>
      <c r="W234" s="468"/>
      <c r="X234" s="468"/>
      <c r="Y234" s="468"/>
      <c r="Z234" s="468"/>
      <c r="AA234" s="468"/>
      <c r="AB234" s="468"/>
      <c r="AC234" s="468"/>
      <c r="AD234" s="468"/>
      <c r="AE234" s="468"/>
      <c r="AF234" s="468"/>
      <c r="AG234" s="468"/>
      <c r="AH234" s="468"/>
      <c r="AI234" s="468"/>
      <c r="AJ234" s="468"/>
      <c r="AK234" s="468"/>
      <c r="AL234" s="468"/>
      <c r="AM234" s="468"/>
      <c r="AN234" s="468"/>
      <c r="AO234" s="468"/>
      <c r="AP234" s="468"/>
      <c r="AQ234" s="468"/>
      <c r="AR234" s="468"/>
      <c r="AS234" s="468"/>
      <c r="AT234" s="468"/>
      <c r="AU234" s="468"/>
      <c r="AV234" s="468"/>
      <c r="AW234" s="468"/>
      <c r="AX234" s="468"/>
      <c r="AY234" s="468"/>
      <c r="AZ234" s="468"/>
      <c r="BA234" s="468"/>
      <c r="BB234" s="468"/>
      <c r="BC234" s="468"/>
      <c r="BD234" s="468"/>
      <c r="BE234" s="468"/>
      <c r="BF234" s="468"/>
      <c r="BG234" s="468"/>
      <c r="BH234" s="468"/>
      <c r="BI234" s="468"/>
      <c r="BJ234" s="468"/>
      <c r="BK234" s="468"/>
      <c r="BL234" s="468"/>
      <c r="BM234" s="468"/>
      <c r="BN234" s="468"/>
      <c r="BO234" s="468"/>
      <c r="BP234" s="468"/>
      <c r="BQ234" s="468"/>
      <c r="BR234" s="468"/>
      <c r="BS234" s="468"/>
      <c r="BT234" s="468"/>
      <c r="BU234" s="468"/>
      <c r="BV234" s="468"/>
      <c r="BW234" s="468"/>
      <c r="BX234" s="468"/>
      <c r="BY234" s="468"/>
      <c r="BZ234" s="468"/>
      <c r="CA234" s="468"/>
      <c r="CB234" s="468"/>
      <c r="CC234" s="468"/>
      <c r="CD234" s="468"/>
      <c r="CE234" s="468"/>
      <c r="CF234" s="468"/>
      <c r="CG234" s="468"/>
      <c r="CH234" s="468"/>
      <c r="CI234" s="468"/>
      <c r="CJ234" s="468"/>
      <c r="CK234" s="468"/>
      <c r="CL234" s="468"/>
      <c r="CM234" s="468"/>
      <c r="CN234" s="468"/>
      <c r="CO234" s="468"/>
      <c r="CP234" s="468"/>
      <c r="CQ234" s="468"/>
      <c r="CR234" s="468"/>
      <c r="CS234" s="468"/>
      <c r="CT234" s="468"/>
      <c r="CU234" s="468"/>
      <c r="CV234" s="468"/>
      <c r="CW234" s="468"/>
      <c r="CX234" s="468"/>
      <c r="CY234" s="468"/>
      <c r="CZ234" s="468"/>
      <c r="DA234" s="468"/>
      <c r="DB234" s="468"/>
      <c r="DC234" s="468"/>
      <c r="DD234" s="468"/>
      <c r="DE234" s="468"/>
      <c r="DF234" s="468"/>
      <c r="DG234" s="468"/>
      <c r="DH234" s="468"/>
      <c r="DI234" s="468"/>
      <c r="DJ234" s="468"/>
      <c r="DK234" s="468"/>
      <c r="DL234" s="468"/>
      <c r="DM234" s="468"/>
      <c r="DN234" s="468"/>
      <c r="DO234" s="468"/>
      <c r="DP234" s="468"/>
      <c r="DQ234" s="468"/>
      <c r="DR234" s="468"/>
      <c r="DS234" s="468"/>
      <c r="DT234" s="468"/>
      <c r="DU234" s="468"/>
      <c r="DV234" s="468"/>
      <c r="DW234" s="468"/>
      <c r="DX234" s="468"/>
      <c r="DY234" s="468"/>
      <c r="DZ234" s="468"/>
      <c r="EA234" s="468"/>
      <c r="EB234" s="468"/>
      <c r="EC234" s="468"/>
      <c r="ED234" s="468"/>
      <c r="EE234" s="468"/>
      <c r="EF234" s="468"/>
      <c r="EG234" s="468"/>
      <c r="EH234" s="468"/>
      <c r="EI234" s="468"/>
      <c r="EJ234" s="468"/>
      <c r="EK234" s="468"/>
      <c r="EL234" s="468"/>
      <c r="EM234" s="468"/>
      <c r="EN234" s="468"/>
      <c r="EO234" s="468"/>
      <c r="EP234" s="468"/>
      <c r="EQ234" s="468"/>
      <c r="ER234" s="468"/>
      <c r="ES234" s="468"/>
      <c r="ET234" s="468"/>
      <c r="EU234" s="468"/>
      <c r="EV234" s="468"/>
      <c r="EW234" s="468"/>
      <c r="EX234" s="468"/>
      <c r="EY234" s="468"/>
      <c r="EZ234" s="468"/>
      <c r="FA234" s="468"/>
      <c r="FB234" s="468"/>
      <c r="FC234" s="468"/>
      <c r="FD234" s="468"/>
      <c r="FE234" s="468"/>
      <c r="FF234" s="468"/>
      <c r="FG234" s="468"/>
      <c r="FH234" s="468"/>
      <c r="FI234" s="468"/>
      <c r="FJ234" s="468"/>
      <c r="FK234" s="468"/>
      <c r="FL234" s="468"/>
      <c r="FM234" s="468"/>
      <c r="FN234" s="468"/>
      <c r="FO234" s="468"/>
      <c r="FP234" s="468"/>
      <c r="FQ234" s="468"/>
      <c r="FR234" s="468"/>
      <c r="FS234" s="468"/>
      <c r="FT234" s="468"/>
      <c r="FU234" s="468"/>
      <c r="FV234" s="468"/>
      <c r="FW234" s="468"/>
      <c r="FX234" s="468"/>
      <c r="FY234" s="468"/>
      <c r="FZ234" s="468"/>
      <c r="GA234" s="468"/>
      <c r="GB234" s="468"/>
      <c r="GC234" s="468"/>
      <c r="GD234" s="468"/>
      <c r="GE234" s="468"/>
      <c r="GF234" s="468"/>
      <c r="GG234" s="468"/>
      <c r="GH234" s="468"/>
      <c r="GI234" s="468"/>
      <c r="GJ234" s="468"/>
      <c r="GK234" s="468"/>
      <c r="GL234" s="468"/>
      <c r="GM234" s="468"/>
      <c r="GN234" s="468"/>
      <c r="GO234" s="468"/>
      <c r="GP234" s="468"/>
      <c r="GQ234" s="468"/>
      <c r="GR234" s="468"/>
      <c r="GS234" s="468"/>
      <c r="GT234" s="468"/>
      <c r="GU234" s="468"/>
      <c r="GV234" s="468"/>
      <c r="GW234" s="468"/>
      <c r="GX234" s="468"/>
      <c r="GY234" s="468"/>
      <c r="GZ234" s="468"/>
      <c r="HA234" s="468"/>
      <c r="HB234" s="468"/>
      <c r="HC234" s="468"/>
      <c r="HD234" s="468"/>
      <c r="HE234" s="468"/>
      <c r="HF234" s="468"/>
      <c r="HG234" s="468"/>
      <c r="HH234" s="468"/>
      <c r="HI234" s="468"/>
      <c r="HJ234" s="468"/>
      <c r="HK234" s="468"/>
      <c r="HL234" s="468"/>
      <c r="HM234" s="468"/>
      <c r="HN234" s="468"/>
      <c r="HO234" s="468"/>
      <c r="HP234" s="468"/>
      <c r="HQ234" s="468"/>
      <c r="HR234" s="468"/>
      <c r="HS234" s="468"/>
      <c r="HT234" s="468"/>
      <c r="HU234" s="468"/>
      <c r="HV234" s="468"/>
      <c r="HW234" s="468"/>
      <c r="HX234" s="468"/>
      <c r="HY234" s="468"/>
      <c r="HZ234" s="468"/>
      <c r="IA234" s="468"/>
      <c r="IB234" s="468"/>
      <c r="IC234" s="468"/>
      <c r="ID234" s="468"/>
      <c r="IE234" s="468"/>
      <c r="IF234" s="468"/>
      <c r="IG234" s="468"/>
      <c r="IH234" s="468"/>
      <c r="II234" s="468"/>
      <c r="IJ234" s="468"/>
      <c r="IK234" s="468"/>
      <c r="IL234" s="468"/>
      <c r="IM234" s="468"/>
      <c r="IN234" s="468"/>
      <c r="IO234" s="468"/>
      <c r="IP234" s="468"/>
      <c r="IQ234" s="468"/>
      <c r="IR234" s="468"/>
      <c r="IS234" s="468"/>
      <c r="IT234" s="468"/>
      <c r="IU234" s="468"/>
      <c r="IV234" s="468"/>
    </row>
    <row r="235" spans="1:256">
      <c r="A235" s="385"/>
      <c r="B235" s="385"/>
      <c r="C235" s="385"/>
      <c r="M235" s="385"/>
      <c r="N235" s="735"/>
      <c r="O235" s="735"/>
      <c r="P235" s="468"/>
      <c r="Q235" s="468"/>
      <c r="R235" s="468"/>
      <c r="S235" s="468"/>
      <c r="T235" s="468"/>
      <c r="U235" s="468"/>
      <c r="V235" s="468"/>
      <c r="W235" s="468"/>
      <c r="X235" s="468"/>
      <c r="Y235" s="468"/>
      <c r="Z235" s="468"/>
      <c r="AA235" s="468"/>
      <c r="AB235" s="468"/>
      <c r="AC235" s="468"/>
      <c r="AD235" s="468"/>
      <c r="AE235" s="468"/>
      <c r="AF235" s="468"/>
      <c r="AG235" s="468"/>
      <c r="AH235" s="468"/>
      <c r="AI235" s="468"/>
      <c r="AJ235" s="468"/>
      <c r="AK235" s="468"/>
      <c r="AL235" s="468"/>
      <c r="AM235" s="468"/>
      <c r="AN235" s="468"/>
      <c r="AO235" s="468"/>
      <c r="AP235" s="468"/>
      <c r="AQ235" s="468"/>
      <c r="AR235" s="468"/>
      <c r="AS235" s="468"/>
      <c r="AT235" s="468"/>
      <c r="AU235" s="468"/>
      <c r="AV235" s="468"/>
      <c r="AW235" s="468"/>
      <c r="AX235" s="468"/>
      <c r="AY235" s="468"/>
      <c r="AZ235" s="468"/>
      <c r="BA235" s="468"/>
      <c r="BB235" s="468"/>
      <c r="BC235" s="468"/>
      <c r="BD235" s="468"/>
      <c r="BE235" s="468"/>
      <c r="BF235" s="468"/>
      <c r="BG235" s="468"/>
      <c r="BH235" s="468"/>
      <c r="BI235" s="468"/>
      <c r="BJ235" s="468"/>
      <c r="BK235" s="468"/>
      <c r="BL235" s="468"/>
      <c r="BM235" s="468"/>
      <c r="BN235" s="468"/>
      <c r="BO235" s="468"/>
      <c r="BP235" s="468"/>
      <c r="BQ235" s="468"/>
      <c r="BR235" s="468"/>
      <c r="BS235" s="468"/>
      <c r="BT235" s="468"/>
      <c r="BU235" s="468"/>
      <c r="BV235" s="468"/>
      <c r="BW235" s="468"/>
      <c r="BX235" s="468"/>
      <c r="BY235" s="468"/>
      <c r="BZ235" s="468"/>
      <c r="CA235" s="468"/>
      <c r="CB235" s="468"/>
      <c r="CC235" s="468"/>
      <c r="CD235" s="468"/>
      <c r="CE235" s="468"/>
      <c r="CF235" s="468"/>
      <c r="CG235" s="468"/>
      <c r="CH235" s="468"/>
      <c r="CI235" s="468"/>
      <c r="CJ235" s="468"/>
      <c r="CK235" s="468"/>
      <c r="CL235" s="468"/>
      <c r="CM235" s="468"/>
      <c r="CN235" s="468"/>
      <c r="CO235" s="468"/>
      <c r="CP235" s="468"/>
      <c r="CQ235" s="468"/>
      <c r="CR235" s="468"/>
      <c r="CS235" s="468"/>
      <c r="CT235" s="468"/>
      <c r="CU235" s="468"/>
      <c r="CV235" s="468"/>
      <c r="CW235" s="468"/>
      <c r="CX235" s="468"/>
      <c r="CY235" s="468"/>
      <c r="CZ235" s="468"/>
      <c r="DA235" s="468"/>
      <c r="DB235" s="468"/>
      <c r="DC235" s="468"/>
      <c r="DD235" s="468"/>
      <c r="DE235" s="468"/>
      <c r="DF235" s="468"/>
      <c r="DG235" s="468"/>
      <c r="DH235" s="468"/>
      <c r="DI235" s="468"/>
      <c r="DJ235" s="468"/>
      <c r="DK235" s="468"/>
      <c r="DL235" s="468"/>
      <c r="DM235" s="468"/>
      <c r="DN235" s="468"/>
      <c r="DO235" s="468"/>
      <c r="DP235" s="468"/>
      <c r="DQ235" s="468"/>
      <c r="DR235" s="468"/>
      <c r="DS235" s="468"/>
      <c r="DT235" s="468"/>
      <c r="DU235" s="468"/>
      <c r="DV235" s="468"/>
      <c r="DW235" s="468"/>
      <c r="DX235" s="468"/>
      <c r="DY235" s="468"/>
      <c r="DZ235" s="468"/>
      <c r="EA235" s="468"/>
      <c r="EB235" s="468"/>
      <c r="EC235" s="468"/>
      <c r="ED235" s="468"/>
      <c r="EE235" s="468"/>
      <c r="EF235" s="468"/>
      <c r="EG235" s="468"/>
      <c r="EH235" s="468"/>
      <c r="EI235" s="468"/>
      <c r="EJ235" s="468"/>
      <c r="EK235" s="468"/>
      <c r="EL235" s="468"/>
      <c r="EM235" s="468"/>
      <c r="EN235" s="468"/>
      <c r="EO235" s="468"/>
      <c r="EP235" s="468"/>
      <c r="EQ235" s="468"/>
      <c r="ER235" s="468"/>
      <c r="ES235" s="468"/>
      <c r="ET235" s="468"/>
      <c r="EU235" s="468"/>
      <c r="EV235" s="468"/>
      <c r="EW235" s="468"/>
      <c r="EX235" s="468"/>
      <c r="EY235" s="468"/>
      <c r="EZ235" s="468"/>
      <c r="FA235" s="468"/>
      <c r="FB235" s="468"/>
      <c r="FC235" s="468"/>
      <c r="FD235" s="468"/>
      <c r="FE235" s="468"/>
      <c r="FF235" s="468"/>
      <c r="FG235" s="468"/>
      <c r="FH235" s="468"/>
      <c r="FI235" s="468"/>
      <c r="FJ235" s="468"/>
      <c r="FK235" s="468"/>
      <c r="FL235" s="468"/>
      <c r="FM235" s="468"/>
      <c r="FN235" s="468"/>
      <c r="FO235" s="468"/>
      <c r="FP235" s="468"/>
      <c r="FQ235" s="468"/>
      <c r="FR235" s="468"/>
      <c r="FS235" s="468"/>
      <c r="FT235" s="468"/>
      <c r="FU235" s="468"/>
      <c r="FV235" s="468"/>
      <c r="FW235" s="468"/>
      <c r="FX235" s="468"/>
      <c r="FY235" s="468"/>
      <c r="FZ235" s="468"/>
      <c r="GA235" s="468"/>
      <c r="GB235" s="468"/>
      <c r="GC235" s="468"/>
      <c r="GD235" s="468"/>
      <c r="GE235" s="468"/>
      <c r="GF235" s="468"/>
      <c r="GG235" s="468"/>
      <c r="GH235" s="468"/>
      <c r="GI235" s="468"/>
      <c r="GJ235" s="468"/>
      <c r="GK235" s="468"/>
      <c r="GL235" s="468"/>
      <c r="GM235" s="468"/>
      <c r="GN235" s="468"/>
      <c r="GO235" s="468"/>
      <c r="GP235" s="468"/>
      <c r="GQ235" s="468"/>
      <c r="GR235" s="468"/>
      <c r="GS235" s="468"/>
      <c r="GT235" s="468"/>
      <c r="GU235" s="468"/>
      <c r="GV235" s="468"/>
      <c r="GW235" s="468"/>
      <c r="GX235" s="468"/>
      <c r="GY235" s="468"/>
      <c r="GZ235" s="468"/>
      <c r="HA235" s="468"/>
      <c r="HB235" s="468"/>
      <c r="HC235" s="468"/>
      <c r="HD235" s="468"/>
      <c r="HE235" s="468"/>
      <c r="HF235" s="468"/>
      <c r="HG235" s="468"/>
      <c r="HH235" s="468"/>
      <c r="HI235" s="468"/>
      <c r="HJ235" s="468"/>
      <c r="HK235" s="468"/>
      <c r="HL235" s="468"/>
      <c r="HM235" s="468"/>
      <c r="HN235" s="468"/>
      <c r="HO235" s="468"/>
      <c r="HP235" s="468"/>
      <c r="HQ235" s="468"/>
      <c r="HR235" s="468"/>
      <c r="HS235" s="468"/>
      <c r="HT235" s="468"/>
      <c r="HU235" s="468"/>
      <c r="HV235" s="468"/>
      <c r="HW235" s="468"/>
      <c r="HX235" s="468"/>
      <c r="HY235" s="468"/>
      <c r="HZ235" s="468"/>
      <c r="IA235" s="468"/>
      <c r="IB235" s="468"/>
      <c r="IC235" s="468"/>
      <c r="ID235" s="468"/>
      <c r="IE235" s="468"/>
      <c r="IF235" s="468"/>
      <c r="IG235" s="468"/>
      <c r="IH235" s="468"/>
      <c r="II235" s="468"/>
      <c r="IJ235" s="468"/>
      <c r="IK235" s="468"/>
      <c r="IL235" s="468"/>
      <c r="IM235" s="468"/>
      <c r="IN235" s="468"/>
      <c r="IO235" s="468"/>
      <c r="IP235" s="468"/>
      <c r="IQ235" s="468"/>
      <c r="IR235" s="468"/>
      <c r="IS235" s="468"/>
      <c r="IT235" s="468"/>
      <c r="IU235" s="468"/>
      <c r="IV235" s="468"/>
    </row>
    <row r="236" spans="1:256">
      <c r="A236" s="385"/>
      <c r="B236" s="385"/>
      <c r="C236" s="385"/>
      <c r="M236" s="385"/>
      <c r="N236" s="735"/>
      <c r="O236" s="735"/>
      <c r="P236" s="468"/>
      <c r="Q236" s="468"/>
      <c r="R236" s="468"/>
      <c r="S236" s="468"/>
      <c r="T236" s="468"/>
      <c r="U236" s="468"/>
      <c r="V236" s="468"/>
      <c r="W236" s="468"/>
      <c r="X236" s="468"/>
      <c r="Y236" s="468"/>
      <c r="Z236" s="468"/>
      <c r="AA236" s="468"/>
      <c r="AB236" s="468"/>
      <c r="AC236" s="468"/>
      <c r="AD236" s="468"/>
      <c r="AE236" s="468"/>
      <c r="AF236" s="468"/>
      <c r="AG236" s="468"/>
      <c r="AH236" s="468"/>
      <c r="AI236" s="468"/>
      <c r="AJ236" s="468"/>
      <c r="AK236" s="468"/>
      <c r="AL236" s="468"/>
      <c r="AM236" s="468"/>
      <c r="AN236" s="468"/>
      <c r="AO236" s="468"/>
      <c r="AP236" s="468"/>
      <c r="AQ236" s="468"/>
      <c r="AR236" s="468"/>
      <c r="AS236" s="468"/>
      <c r="AT236" s="468"/>
      <c r="AU236" s="468"/>
      <c r="AV236" s="468"/>
      <c r="AW236" s="468"/>
      <c r="AX236" s="468"/>
      <c r="AY236" s="468"/>
      <c r="AZ236" s="468"/>
      <c r="BA236" s="468"/>
      <c r="BB236" s="468"/>
      <c r="BC236" s="468"/>
      <c r="BD236" s="468"/>
      <c r="BE236" s="468"/>
      <c r="BF236" s="468"/>
      <c r="BG236" s="468"/>
      <c r="BH236" s="468"/>
      <c r="BI236" s="468"/>
      <c r="BJ236" s="468"/>
      <c r="BK236" s="468"/>
      <c r="BL236" s="468"/>
      <c r="BM236" s="468"/>
      <c r="BN236" s="468"/>
      <c r="BO236" s="468"/>
      <c r="BP236" s="468"/>
      <c r="BQ236" s="468"/>
      <c r="BR236" s="468"/>
      <c r="BS236" s="468"/>
      <c r="BT236" s="468"/>
      <c r="BU236" s="468"/>
      <c r="BV236" s="468"/>
      <c r="BW236" s="468"/>
      <c r="BX236" s="468"/>
      <c r="BY236" s="468"/>
      <c r="BZ236" s="468"/>
      <c r="CA236" s="468"/>
      <c r="CB236" s="468"/>
      <c r="CC236" s="468"/>
      <c r="CD236" s="468"/>
      <c r="CE236" s="468"/>
      <c r="CF236" s="468"/>
      <c r="CG236" s="468"/>
      <c r="CH236" s="468"/>
      <c r="CI236" s="468"/>
      <c r="CJ236" s="468"/>
      <c r="CK236" s="468"/>
      <c r="CL236" s="468"/>
      <c r="CM236" s="468"/>
      <c r="CN236" s="468"/>
      <c r="CO236" s="468"/>
      <c r="CP236" s="468"/>
      <c r="CQ236" s="468"/>
      <c r="CR236" s="468"/>
      <c r="CS236" s="468"/>
      <c r="CT236" s="468"/>
      <c r="CU236" s="468"/>
      <c r="CV236" s="468"/>
      <c r="CW236" s="468"/>
      <c r="CX236" s="468"/>
      <c r="CY236" s="468"/>
      <c r="CZ236" s="468"/>
      <c r="DA236" s="468"/>
      <c r="DB236" s="468"/>
      <c r="DC236" s="468"/>
      <c r="DD236" s="468"/>
      <c r="DE236" s="468"/>
      <c r="DF236" s="468"/>
      <c r="DG236" s="468"/>
      <c r="DH236" s="468"/>
      <c r="DI236" s="468"/>
      <c r="DJ236" s="468"/>
      <c r="DK236" s="468"/>
      <c r="DL236" s="468"/>
      <c r="DM236" s="468"/>
      <c r="DN236" s="468"/>
      <c r="DO236" s="468"/>
      <c r="DP236" s="468"/>
      <c r="DQ236" s="468"/>
      <c r="DR236" s="468"/>
      <c r="DS236" s="468"/>
      <c r="DT236" s="468"/>
      <c r="DU236" s="468"/>
      <c r="DV236" s="468"/>
      <c r="DW236" s="468"/>
      <c r="DX236" s="468"/>
      <c r="DY236" s="468"/>
      <c r="DZ236" s="468"/>
      <c r="EA236" s="468"/>
      <c r="EB236" s="468"/>
      <c r="EC236" s="468"/>
      <c r="ED236" s="468"/>
      <c r="EE236" s="468"/>
      <c r="EF236" s="468"/>
      <c r="EG236" s="468"/>
      <c r="EH236" s="468"/>
      <c r="EI236" s="468"/>
      <c r="EJ236" s="468"/>
      <c r="EK236" s="468"/>
      <c r="EL236" s="468"/>
      <c r="EM236" s="468"/>
      <c r="EN236" s="468"/>
      <c r="EO236" s="468"/>
      <c r="EP236" s="468"/>
      <c r="EQ236" s="468"/>
      <c r="ER236" s="468"/>
      <c r="ES236" s="468"/>
      <c r="ET236" s="468"/>
      <c r="EU236" s="468"/>
      <c r="EV236" s="468"/>
      <c r="EW236" s="468"/>
      <c r="EX236" s="468"/>
      <c r="EY236" s="468"/>
      <c r="EZ236" s="468"/>
      <c r="FA236" s="468"/>
      <c r="FB236" s="468"/>
      <c r="FC236" s="468"/>
      <c r="FD236" s="468"/>
      <c r="FE236" s="468"/>
      <c r="FF236" s="468"/>
      <c r="FG236" s="468"/>
      <c r="FH236" s="468"/>
      <c r="FI236" s="468"/>
      <c r="FJ236" s="468"/>
      <c r="FK236" s="468"/>
      <c r="FL236" s="468"/>
      <c r="FM236" s="468"/>
      <c r="FN236" s="468"/>
      <c r="FO236" s="468"/>
      <c r="FP236" s="468"/>
      <c r="FQ236" s="468"/>
      <c r="FR236" s="468"/>
      <c r="FS236" s="468"/>
      <c r="FT236" s="468"/>
      <c r="FU236" s="468"/>
      <c r="FV236" s="468"/>
      <c r="FW236" s="468"/>
      <c r="FX236" s="468"/>
      <c r="FY236" s="468"/>
      <c r="FZ236" s="468"/>
      <c r="GA236" s="468"/>
      <c r="GB236" s="468"/>
      <c r="GC236" s="468"/>
      <c r="GD236" s="468"/>
      <c r="GE236" s="468"/>
      <c r="GF236" s="468"/>
      <c r="GG236" s="468"/>
      <c r="GH236" s="468"/>
      <c r="GI236" s="468"/>
      <c r="GJ236" s="468"/>
      <c r="GK236" s="468"/>
      <c r="GL236" s="468"/>
      <c r="GM236" s="468"/>
      <c r="GN236" s="468"/>
      <c r="GO236" s="468"/>
      <c r="GP236" s="468"/>
      <c r="GQ236" s="468"/>
      <c r="GR236" s="468"/>
      <c r="GS236" s="468"/>
      <c r="GT236" s="468"/>
      <c r="GU236" s="468"/>
      <c r="GV236" s="468"/>
      <c r="GW236" s="468"/>
      <c r="GX236" s="468"/>
      <c r="GY236" s="468"/>
      <c r="GZ236" s="468"/>
      <c r="HA236" s="468"/>
      <c r="HB236" s="468"/>
      <c r="HC236" s="468"/>
      <c r="HD236" s="468"/>
      <c r="HE236" s="468"/>
      <c r="HF236" s="468"/>
      <c r="HG236" s="468"/>
      <c r="HH236" s="468"/>
      <c r="HI236" s="468"/>
      <c r="HJ236" s="468"/>
      <c r="HK236" s="468"/>
      <c r="HL236" s="468"/>
      <c r="HM236" s="468"/>
      <c r="HN236" s="468"/>
      <c r="HO236" s="468"/>
      <c r="HP236" s="468"/>
      <c r="HQ236" s="468"/>
      <c r="HR236" s="468"/>
      <c r="HS236" s="468"/>
      <c r="HT236" s="468"/>
      <c r="HU236" s="468"/>
      <c r="HV236" s="468"/>
      <c r="HW236" s="468"/>
      <c r="HX236" s="468"/>
      <c r="HY236" s="468"/>
      <c r="HZ236" s="468"/>
      <c r="IA236" s="468"/>
      <c r="IB236" s="468"/>
      <c r="IC236" s="468"/>
      <c r="ID236" s="468"/>
      <c r="IE236" s="468"/>
      <c r="IF236" s="468"/>
      <c r="IG236" s="468"/>
      <c r="IH236" s="468"/>
      <c r="II236" s="468"/>
      <c r="IJ236" s="468"/>
      <c r="IK236" s="468"/>
      <c r="IL236" s="468"/>
      <c r="IM236" s="468"/>
      <c r="IN236" s="468"/>
      <c r="IO236" s="468"/>
      <c r="IP236" s="468"/>
      <c r="IQ236" s="468"/>
      <c r="IR236" s="468"/>
      <c r="IS236" s="468"/>
      <c r="IT236" s="468"/>
      <c r="IU236" s="468"/>
      <c r="IV236" s="468"/>
    </row>
    <row r="237" spans="1:256">
      <c r="A237" s="385"/>
      <c r="B237" s="385"/>
      <c r="C237" s="385"/>
      <c r="M237" s="385"/>
      <c r="N237" s="735"/>
      <c r="O237" s="735"/>
      <c r="P237" s="468"/>
      <c r="Q237" s="468"/>
      <c r="R237" s="468"/>
      <c r="S237" s="468"/>
      <c r="T237" s="468"/>
      <c r="U237" s="468"/>
      <c r="V237" s="468"/>
      <c r="W237" s="468"/>
      <c r="X237" s="468"/>
      <c r="Y237" s="468"/>
      <c r="Z237" s="468"/>
      <c r="AA237" s="468"/>
      <c r="AB237" s="468"/>
      <c r="AC237" s="468"/>
      <c r="AD237" s="468"/>
      <c r="AE237" s="468"/>
      <c r="AF237" s="468"/>
      <c r="AG237" s="468"/>
      <c r="AH237" s="468"/>
      <c r="AI237" s="468"/>
      <c r="AJ237" s="468"/>
      <c r="AK237" s="468"/>
      <c r="AL237" s="468"/>
      <c r="AM237" s="468"/>
      <c r="AN237" s="468"/>
      <c r="AO237" s="468"/>
      <c r="AP237" s="468"/>
      <c r="AQ237" s="468"/>
      <c r="AR237" s="468"/>
      <c r="AS237" s="468"/>
      <c r="AT237" s="468"/>
      <c r="AU237" s="468"/>
      <c r="AV237" s="468"/>
      <c r="AW237" s="468"/>
      <c r="AX237" s="468"/>
      <c r="AY237" s="468"/>
      <c r="AZ237" s="468"/>
      <c r="BA237" s="468"/>
      <c r="BB237" s="468"/>
      <c r="BC237" s="468"/>
      <c r="BD237" s="468"/>
      <c r="BE237" s="468"/>
      <c r="BF237" s="468"/>
      <c r="BG237" s="468"/>
      <c r="BH237" s="468"/>
      <c r="BI237" s="468"/>
      <c r="BJ237" s="468"/>
      <c r="BK237" s="468"/>
      <c r="BL237" s="468"/>
      <c r="BM237" s="468"/>
      <c r="BN237" s="468"/>
      <c r="BO237" s="468"/>
      <c r="BP237" s="468"/>
      <c r="BQ237" s="468"/>
      <c r="BR237" s="468"/>
      <c r="BS237" s="468"/>
      <c r="BT237" s="468"/>
      <c r="BU237" s="468"/>
      <c r="BV237" s="468"/>
      <c r="BW237" s="468"/>
      <c r="BX237" s="468"/>
      <c r="BY237" s="468"/>
      <c r="BZ237" s="468"/>
      <c r="CA237" s="468"/>
      <c r="CB237" s="468"/>
      <c r="CC237" s="468"/>
      <c r="CD237" s="468"/>
      <c r="CE237" s="468"/>
      <c r="CF237" s="468"/>
      <c r="CG237" s="468"/>
      <c r="CH237" s="468"/>
      <c r="CI237" s="468"/>
      <c r="CJ237" s="468"/>
      <c r="CK237" s="468"/>
      <c r="CL237" s="468"/>
      <c r="CM237" s="468"/>
      <c r="CN237" s="468"/>
      <c r="CO237" s="468"/>
      <c r="CP237" s="468"/>
      <c r="CQ237" s="468"/>
      <c r="CR237" s="468"/>
      <c r="CS237" s="468"/>
      <c r="CT237" s="468"/>
      <c r="CU237" s="468"/>
      <c r="CV237" s="468"/>
      <c r="CW237" s="468"/>
      <c r="CX237" s="468"/>
      <c r="CY237" s="468"/>
      <c r="CZ237" s="468"/>
      <c r="DA237" s="468"/>
      <c r="DB237" s="468"/>
      <c r="DC237" s="468"/>
      <c r="DD237" s="468"/>
      <c r="DE237" s="468"/>
      <c r="DF237" s="468"/>
      <c r="DG237" s="468"/>
      <c r="DH237" s="468"/>
      <c r="DI237" s="468"/>
      <c r="DJ237" s="468"/>
      <c r="DK237" s="468"/>
      <c r="DL237" s="468"/>
      <c r="DM237" s="468"/>
      <c r="DN237" s="468"/>
      <c r="DO237" s="468"/>
      <c r="DP237" s="468"/>
      <c r="DQ237" s="468"/>
      <c r="DR237" s="468"/>
      <c r="DS237" s="468"/>
      <c r="DT237" s="468"/>
      <c r="DU237" s="468"/>
      <c r="DV237" s="468"/>
      <c r="DW237" s="468"/>
      <c r="DX237" s="468"/>
      <c r="DY237" s="468"/>
      <c r="DZ237" s="468"/>
      <c r="EA237" s="468"/>
      <c r="EB237" s="468"/>
      <c r="EC237" s="468"/>
      <c r="ED237" s="468"/>
      <c r="EE237" s="468"/>
      <c r="EF237" s="468"/>
      <c r="EG237" s="468"/>
      <c r="EH237" s="468"/>
      <c r="EI237" s="468"/>
      <c r="EJ237" s="468"/>
      <c r="EK237" s="468"/>
      <c r="EL237" s="468"/>
      <c r="EM237" s="468"/>
      <c r="EN237" s="468"/>
      <c r="EO237" s="468"/>
      <c r="EP237" s="468"/>
      <c r="EQ237" s="468"/>
      <c r="ER237" s="468"/>
      <c r="ES237" s="468"/>
      <c r="ET237" s="468"/>
      <c r="EU237" s="468"/>
      <c r="EV237" s="468"/>
      <c r="EW237" s="468"/>
      <c r="EX237" s="468"/>
      <c r="EY237" s="468"/>
      <c r="EZ237" s="468"/>
      <c r="FA237" s="468"/>
      <c r="FB237" s="468"/>
      <c r="FC237" s="468"/>
      <c r="FD237" s="468"/>
      <c r="FE237" s="468"/>
      <c r="FF237" s="468"/>
      <c r="FG237" s="468"/>
      <c r="FH237" s="468"/>
      <c r="FI237" s="468"/>
      <c r="FJ237" s="468"/>
      <c r="FK237" s="468"/>
      <c r="FL237" s="468"/>
      <c r="FM237" s="468"/>
      <c r="FN237" s="468"/>
      <c r="FO237" s="468"/>
      <c r="FP237" s="468"/>
      <c r="FQ237" s="468"/>
      <c r="FR237" s="468"/>
      <c r="FS237" s="468"/>
      <c r="FT237" s="468"/>
      <c r="FU237" s="468"/>
      <c r="FV237" s="468"/>
      <c r="FW237" s="468"/>
      <c r="FX237" s="468"/>
      <c r="FY237" s="468"/>
      <c r="FZ237" s="468"/>
      <c r="GA237" s="468"/>
      <c r="GB237" s="468"/>
      <c r="GC237" s="468"/>
      <c r="GD237" s="468"/>
      <c r="GE237" s="468"/>
      <c r="GF237" s="468"/>
      <c r="GG237" s="468"/>
      <c r="GH237" s="468"/>
      <c r="GI237" s="468"/>
      <c r="GJ237" s="468"/>
      <c r="GK237" s="468"/>
      <c r="GL237" s="468"/>
      <c r="GM237" s="468"/>
      <c r="GN237" s="468"/>
      <c r="GO237" s="468"/>
      <c r="GP237" s="468"/>
      <c r="GQ237" s="468"/>
      <c r="GR237" s="468"/>
      <c r="GS237" s="468"/>
      <c r="GT237" s="468"/>
      <c r="GU237" s="468"/>
      <c r="GV237" s="468"/>
      <c r="GW237" s="468"/>
      <c r="GX237" s="468"/>
      <c r="GY237" s="468"/>
      <c r="GZ237" s="468"/>
      <c r="HA237" s="468"/>
      <c r="HB237" s="468"/>
      <c r="HC237" s="468"/>
      <c r="HD237" s="468"/>
      <c r="HE237" s="468"/>
      <c r="HF237" s="468"/>
      <c r="HG237" s="468"/>
      <c r="HH237" s="468"/>
      <c r="HI237" s="468"/>
      <c r="HJ237" s="468"/>
      <c r="HK237" s="468"/>
      <c r="HL237" s="468"/>
      <c r="HM237" s="468"/>
      <c r="HN237" s="468"/>
      <c r="HO237" s="468"/>
      <c r="HP237" s="468"/>
      <c r="HQ237" s="468"/>
      <c r="HR237" s="468"/>
      <c r="HS237" s="468"/>
      <c r="HT237" s="468"/>
      <c r="HU237" s="468"/>
      <c r="HV237" s="468"/>
      <c r="HW237" s="468"/>
      <c r="HX237" s="468"/>
      <c r="HY237" s="468"/>
      <c r="HZ237" s="468"/>
      <c r="IA237" s="468"/>
      <c r="IB237" s="468"/>
      <c r="IC237" s="468"/>
      <c r="ID237" s="468"/>
      <c r="IE237" s="468"/>
      <c r="IF237" s="468"/>
      <c r="IG237" s="468"/>
      <c r="IH237" s="468"/>
      <c r="II237" s="468"/>
      <c r="IJ237" s="468"/>
      <c r="IK237" s="468"/>
      <c r="IL237" s="468"/>
      <c r="IM237" s="468"/>
      <c r="IN237" s="468"/>
      <c r="IO237" s="468"/>
      <c r="IP237" s="468"/>
      <c r="IQ237" s="468"/>
      <c r="IR237" s="468"/>
      <c r="IS237" s="468"/>
      <c r="IT237" s="468"/>
      <c r="IU237" s="468"/>
      <c r="IV237" s="468"/>
    </row>
    <row r="238" spans="1:256">
      <c r="A238" s="385"/>
      <c r="B238" s="385"/>
      <c r="C238" s="385"/>
      <c r="M238" s="385"/>
      <c r="N238" s="735"/>
      <c r="O238" s="735"/>
      <c r="P238" s="468"/>
      <c r="Q238" s="468"/>
      <c r="R238" s="468"/>
      <c r="S238" s="468"/>
      <c r="T238" s="468"/>
      <c r="U238" s="468"/>
      <c r="V238" s="468"/>
      <c r="W238" s="468"/>
      <c r="X238" s="468"/>
      <c r="Y238" s="468"/>
      <c r="Z238" s="468"/>
      <c r="AA238" s="468"/>
      <c r="AB238" s="468"/>
      <c r="AC238" s="468"/>
      <c r="AD238" s="468"/>
      <c r="AE238" s="468"/>
      <c r="AF238" s="468"/>
      <c r="AG238" s="468"/>
      <c r="AH238" s="468"/>
      <c r="AI238" s="468"/>
      <c r="AJ238" s="468"/>
      <c r="AK238" s="468"/>
      <c r="AL238" s="468"/>
      <c r="AM238" s="468"/>
      <c r="AN238" s="468"/>
      <c r="AO238" s="468"/>
      <c r="AP238" s="468"/>
      <c r="AQ238" s="468"/>
      <c r="AR238" s="468"/>
      <c r="AS238" s="468"/>
      <c r="AT238" s="468"/>
      <c r="AU238" s="468"/>
      <c r="AV238" s="468"/>
      <c r="AW238" s="468"/>
      <c r="AX238" s="468"/>
      <c r="AY238" s="468"/>
      <c r="AZ238" s="468"/>
      <c r="BA238" s="468"/>
      <c r="BB238" s="468"/>
      <c r="BC238" s="468"/>
      <c r="BD238" s="468"/>
      <c r="BE238" s="468"/>
      <c r="BF238" s="468"/>
      <c r="BG238" s="468"/>
      <c r="BH238" s="468"/>
      <c r="BI238" s="468"/>
      <c r="BJ238" s="468"/>
      <c r="BK238" s="468"/>
      <c r="BL238" s="468"/>
      <c r="BM238" s="468"/>
      <c r="BN238" s="468"/>
      <c r="BO238" s="468"/>
      <c r="BP238" s="468"/>
      <c r="BQ238" s="468"/>
      <c r="BR238" s="468"/>
      <c r="BS238" s="468"/>
      <c r="BT238" s="468"/>
      <c r="BU238" s="468"/>
      <c r="BV238" s="468"/>
      <c r="BW238" s="468"/>
      <c r="BX238" s="468"/>
      <c r="BY238" s="468"/>
      <c r="BZ238" s="468"/>
      <c r="CA238" s="468"/>
      <c r="CB238" s="468"/>
      <c r="CC238" s="468"/>
      <c r="CD238" s="468"/>
      <c r="CE238" s="468"/>
      <c r="CF238" s="468"/>
      <c r="CG238" s="468"/>
      <c r="CH238" s="468"/>
      <c r="CI238" s="468"/>
      <c r="CJ238" s="468"/>
      <c r="CK238" s="468"/>
      <c r="CL238" s="468"/>
      <c r="CM238" s="468"/>
      <c r="CN238" s="468"/>
      <c r="CO238" s="468"/>
      <c r="CP238" s="468"/>
      <c r="CQ238" s="468"/>
      <c r="CR238" s="468"/>
      <c r="CS238" s="468"/>
      <c r="CT238" s="468"/>
      <c r="CU238" s="468"/>
      <c r="CV238" s="468"/>
      <c r="CW238" s="468"/>
      <c r="CX238" s="468"/>
      <c r="CY238" s="468"/>
      <c r="CZ238" s="468"/>
      <c r="DA238" s="468"/>
      <c r="DB238" s="468"/>
      <c r="DC238" s="468"/>
      <c r="DD238" s="468"/>
      <c r="DE238" s="468"/>
      <c r="DF238" s="468"/>
      <c r="DG238" s="468"/>
      <c r="DH238" s="468"/>
      <c r="DI238" s="468"/>
      <c r="DJ238" s="468"/>
      <c r="DK238" s="468"/>
      <c r="DL238" s="468"/>
      <c r="DM238" s="468"/>
      <c r="DN238" s="468"/>
      <c r="DO238" s="468"/>
      <c r="DP238" s="468"/>
      <c r="DQ238" s="468"/>
      <c r="DR238" s="468"/>
      <c r="DS238" s="468"/>
      <c r="DT238" s="468"/>
      <c r="DU238" s="468"/>
      <c r="DV238" s="468"/>
      <c r="DW238" s="468"/>
      <c r="DX238" s="468"/>
      <c r="DY238" s="468"/>
      <c r="DZ238" s="468"/>
      <c r="EA238" s="468"/>
      <c r="EB238" s="468"/>
      <c r="EC238" s="468"/>
      <c r="ED238" s="468"/>
      <c r="EE238" s="468"/>
      <c r="EF238" s="468"/>
      <c r="EG238" s="468"/>
      <c r="EH238" s="468"/>
      <c r="EI238" s="468"/>
      <c r="EJ238" s="468"/>
      <c r="EK238" s="468"/>
      <c r="EL238" s="468"/>
      <c r="EM238" s="468"/>
      <c r="EN238" s="468"/>
      <c r="EO238" s="468"/>
      <c r="EP238" s="468"/>
      <c r="EQ238" s="468"/>
      <c r="ER238" s="468"/>
      <c r="ES238" s="468"/>
      <c r="ET238" s="468"/>
      <c r="EU238" s="468"/>
      <c r="EV238" s="468"/>
      <c r="EW238" s="468"/>
      <c r="EX238" s="468"/>
      <c r="EY238" s="468"/>
      <c r="EZ238" s="468"/>
      <c r="FA238" s="468"/>
      <c r="FB238" s="468"/>
      <c r="FC238" s="468"/>
      <c r="FD238" s="468"/>
      <c r="FE238" s="468"/>
      <c r="FF238" s="468"/>
      <c r="FG238" s="468"/>
      <c r="FH238" s="468"/>
      <c r="FI238" s="468"/>
      <c r="FJ238" s="468"/>
      <c r="FK238" s="468"/>
      <c r="FL238" s="468"/>
      <c r="FM238" s="468"/>
      <c r="FN238" s="468"/>
      <c r="FO238" s="468"/>
      <c r="FP238" s="468"/>
      <c r="FQ238" s="468"/>
      <c r="FR238" s="468"/>
      <c r="FS238" s="468"/>
      <c r="FT238" s="468"/>
      <c r="FU238" s="468"/>
      <c r="FV238" s="468"/>
      <c r="FW238" s="468"/>
      <c r="FX238" s="468"/>
      <c r="FY238" s="468"/>
      <c r="FZ238" s="468"/>
      <c r="GA238" s="468"/>
      <c r="GB238" s="468"/>
      <c r="GC238" s="468"/>
      <c r="GD238" s="468"/>
      <c r="GE238" s="468"/>
      <c r="GF238" s="468"/>
      <c r="GG238" s="468"/>
      <c r="GH238" s="468"/>
      <c r="GI238" s="468"/>
      <c r="GJ238" s="468"/>
      <c r="GK238" s="468"/>
      <c r="GL238" s="468"/>
      <c r="GM238" s="468"/>
      <c r="GN238" s="468"/>
      <c r="GO238" s="468"/>
      <c r="GP238" s="468"/>
      <c r="GQ238" s="468"/>
      <c r="GR238" s="468"/>
      <c r="GS238" s="468"/>
      <c r="GT238" s="468"/>
      <c r="GU238" s="468"/>
      <c r="GV238" s="468"/>
      <c r="GW238" s="468"/>
      <c r="GX238" s="468"/>
      <c r="GY238" s="468"/>
      <c r="GZ238" s="468"/>
      <c r="HA238" s="468"/>
      <c r="HB238" s="468"/>
      <c r="HC238" s="468"/>
      <c r="HD238" s="468"/>
      <c r="HE238" s="468"/>
      <c r="HF238" s="468"/>
      <c r="HG238" s="468"/>
      <c r="HH238" s="468"/>
      <c r="HI238" s="468"/>
      <c r="HJ238" s="468"/>
      <c r="HK238" s="468"/>
      <c r="HL238" s="468"/>
      <c r="HM238" s="468"/>
      <c r="HN238" s="468"/>
      <c r="HO238" s="468"/>
      <c r="HP238" s="468"/>
      <c r="HQ238" s="468"/>
      <c r="HR238" s="468"/>
      <c r="HS238" s="468"/>
      <c r="HT238" s="468"/>
      <c r="HU238" s="468"/>
      <c r="HV238" s="468"/>
      <c r="HW238" s="468"/>
      <c r="HX238" s="468"/>
      <c r="HY238" s="468"/>
      <c r="HZ238" s="468"/>
      <c r="IA238" s="468"/>
      <c r="IB238" s="468"/>
      <c r="IC238" s="468"/>
      <c r="ID238" s="468"/>
      <c r="IE238" s="468"/>
      <c r="IF238" s="468"/>
      <c r="IG238" s="468"/>
      <c r="IH238" s="468"/>
      <c r="II238" s="468"/>
      <c r="IJ238" s="468"/>
      <c r="IK238" s="468"/>
      <c r="IL238" s="468"/>
      <c r="IM238" s="468"/>
      <c r="IN238" s="468"/>
      <c r="IO238" s="468"/>
      <c r="IP238" s="468"/>
      <c r="IQ238" s="468"/>
      <c r="IR238" s="468"/>
      <c r="IS238" s="468"/>
      <c r="IT238" s="468"/>
      <c r="IU238" s="468"/>
      <c r="IV238" s="468"/>
    </row>
    <row r="239" spans="1:256">
      <c r="A239" s="385"/>
      <c r="B239" s="385"/>
      <c r="C239" s="385"/>
      <c r="M239" s="385"/>
      <c r="N239" s="735"/>
      <c r="O239" s="735"/>
      <c r="P239" s="468"/>
      <c r="Q239" s="468"/>
      <c r="R239" s="468"/>
      <c r="S239" s="468"/>
      <c r="T239" s="468"/>
      <c r="U239" s="468"/>
      <c r="V239" s="468"/>
      <c r="W239" s="468"/>
      <c r="X239" s="468"/>
      <c r="Y239" s="468"/>
      <c r="Z239" s="468"/>
      <c r="AA239" s="468"/>
      <c r="AB239" s="468"/>
      <c r="AC239" s="468"/>
      <c r="AD239" s="468"/>
      <c r="AE239" s="468"/>
      <c r="AF239" s="468"/>
      <c r="AG239" s="468"/>
      <c r="AH239" s="468"/>
      <c r="AI239" s="468"/>
      <c r="AJ239" s="468"/>
      <c r="AK239" s="468"/>
      <c r="AL239" s="468"/>
      <c r="AM239" s="468"/>
      <c r="AN239" s="468"/>
      <c r="AO239" s="468"/>
      <c r="AP239" s="468"/>
      <c r="AQ239" s="468"/>
      <c r="AR239" s="468"/>
      <c r="AS239" s="468"/>
      <c r="AT239" s="468"/>
      <c r="AU239" s="468"/>
      <c r="AV239" s="468"/>
      <c r="AW239" s="468"/>
      <c r="AX239" s="468"/>
      <c r="AY239" s="468"/>
      <c r="AZ239" s="468"/>
      <c r="BA239" s="468"/>
      <c r="BB239" s="468"/>
      <c r="BC239" s="468"/>
      <c r="BD239" s="468"/>
      <c r="BE239" s="468"/>
      <c r="BF239" s="468"/>
      <c r="BG239" s="468"/>
      <c r="BH239" s="468"/>
      <c r="BI239" s="468"/>
      <c r="BJ239" s="468"/>
      <c r="BK239" s="468"/>
      <c r="BL239" s="468"/>
      <c r="BM239" s="468"/>
      <c r="BN239" s="468"/>
      <c r="BO239" s="468"/>
      <c r="BP239" s="468"/>
      <c r="BQ239" s="468"/>
      <c r="BR239" s="468"/>
      <c r="BS239" s="468"/>
      <c r="BT239" s="468"/>
      <c r="BU239" s="468"/>
      <c r="BV239" s="468"/>
      <c r="BW239" s="468"/>
      <c r="BX239" s="468"/>
      <c r="BY239" s="468"/>
      <c r="BZ239" s="468"/>
      <c r="CA239" s="468"/>
      <c r="CB239" s="468"/>
      <c r="CC239" s="468"/>
      <c r="CD239" s="468"/>
      <c r="CE239" s="468"/>
      <c r="CF239" s="468"/>
      <c r="CG239" s="468"/>
      <c r="CH239" s="468"/>
      <c r="CI239" s="468"/>
      <c r="CJ239" s="468"/>
      <c r="CK239" s="468"/>
      <c r="CL239" s="468"/>
      <c r="CM239" s="468"/>
      <c r="CN239" s="468"/>
      <c r="CO239" s="468"/>
      <c r="CP239" s="468"/>
      <c r="CQ239" s="468"/>
      <c r="CR239" s="468"/>
      <c r="CS239" s="468"/>
      <c r="CT239" s="468"/>
      <c r="CU239" s="468"/>
      <c r="CV239" s="468"/>
      <c r="CW239" s="468"/>
      <c r="CX239" s="468"/>
      <c r="CY239" s="468"/>
      <c r="CZ239" s="468"/>
      <c r="DA239" s="468"/>
      <c r="DB239" s="468"/>
      <c r="DC239" s="468"/>
      <c r="DD239" s="468"/>
      <c r="DE239" s="468"/>
      <c r="DF239" s="468"/>
      <c r="DG239" s="468"/>
      <c r="DH239" s="468"/>
      <c r="DI239" s="468"/>
      <c r="DJ239" s="468"/>
      <c r="DK239" s="468"/>
      <c r="DL239" s="468"/>
      <c r="DM239" s="468"/>
      <c r="DN239" s="468"/>
      <c r="DO239" s="468"/>
      <c r="DP239" s="468"/>
      <c r="DQ239" s="468"/>
      <c r="DR239" s="468"/>
      <c r="DS239" s="468"/>
      <c r="DT239" s="468"/>
      <c r="DU239" s="468"/>
      <c r="DV239" s="468"/>
      <c r="DW239" s="468"/>
      <c r="DX239" s="468"/>
      <c r="DY239" s="468"/>
      <c r="DZ239" s="468"/>
      <c r="EA239" s="468"/>
      <c r="EB239" s="468"/>
      <c r="EC239" s="468"/>
      <c r="ED239" s="468"/>
      <c r="EE239" s="468"/>
      <c r="EF239" s="468"/>
      <c r="EG239" s="468"/>
      <c r="EH239" s="468"/>
      <c r="EI239" s="468"/>
      <c r="EJ239" s="468"/>
      <c r="EK239" s="468"/>
      <c r="EL239" s="468"/>
      <c r="EM239" s="468"/>
      <c r="EN239" s="468"/>
      <c r="EO239" s="468"/>
      <c r="EP239" s="468"/>
      <c r="EQ239" s="468"/>
      <c r="ER239" s="468"/>
      <c r="ES239" s="468"/>
      <c r="ET239" s="468"/>
      <c r="EU239" s="468"/>
      <c r="EV239" s="468"/>
      <c r="EW239" s="468"/>
      <c r="EX239" s="468"/>
      <c r="EY239" s="468"/>
      <c r="EZ239" s="468"/>
      <c r="FA239" s="468"/>
      <c r="FB239" s="468"/>
      <c r="FC239" s="468"/>
      <c r="FD239" s="468"/>
      <c r="FE239" s="468"/>
      <c r="FF239" s="468"/>
      <c r="FG239" s="468"/>
      <c r="FH239" s="468"/>
      <c r="FI239" s="468"/>
      <c r="FJ239" s="468"/>
      <c r="FK239" s="468"/>
      <c r="FL239" s="468"/>
      <c r="FM239" s="468"/>
      <c r="FN239" s="468"/>
      <c r="FO239" s="468"/>
      <c r="FP239" s="468"/>
      <c r="FQ239" s="468"/>
      <c r="FR239" s="468"/>
      <c r="FS239" s="468"/>
      <c r="FT239" s="468"/>
      <c r="FU239" s="468"/>
      <c r="FV239" s="468"/>
      <c r="FW239" s="468"/>
      <c r="FX239" s="468"/>
      <c r="FY239" s="468"/>
      <c r="FZ239" s="468"/>
      <c r="GA239" s="468"/>
      <c r="GB239" s="468"/>
      <c r="GC239" s="468"/>
      <c r="GD239" s="468"/>
      <c r="GE239" s="468"/>
      <c r="GF239" s="468"/>
      <c r="GG239" s="468"/>
      <c r="GH239" s="468"/>
      <c r="GI239" s="468"/>
      <c r="GJ239" s="468"/>
      <c r="GK239" s="468"/>
      <c r="GL239" s="468"/>
      <c r="GM239" s="468"/>
      <c r="GN239" s="468"/>
      <c r="GO239" s="468"/>
      <c r="GP239" s="468"/>
      <c r="GQ239" s="468"/>
      <c r="GR239" s="468"/>
      <c r="GS239" s="468"/>
      <c r="GT239" s="468"/>
      <c r="GU239" s="468"/>
      <c r="GV239" s="468"/>
      <c r="GW239" s="468"/>
      <c r="GX239" s="468"/>
      <c r="GY239" s="468"/>
      <c r="GZ239" s="468"/>
      <c r="HA239" s="468"/>
      <c r="HB239" s="468"/>
      <c r="HC239" s="468"/>
      <c r="HD239" s="468"/>
      <c r="HE239" s="468"/>
      <c r="HF239" s="468"/>
      <c r="HG239" s="468"/>
      <c r="HH239" s="468"/>
      <c r="HI239" s="468"/>
      <c r="HJ239" s="468"/>
      <c r="HK239" s="468"/>
      <c r="HL239" s="468"/>
      <c r="HM239" s="468"/>
      <c r="HN239" s="468"/>
      <c r="HO239" s="468"/>
      <c r="HP239" s="468"/>
      <c r="HQ239" s="468"/>
      <c r="HR239" s="468"/>
      <c r="HS239" s="468"/>
      <c r="HT239" s="468"/>
      <c r="HU239" s="468"/>
      <c r="HV239" s="468"/>
      <c r="HW239" s="468"/>
      <c r="HX239" s="468"/>
      <c r="HY239" s="468"/>
      <c r="HZ239" s="468"/>
      <c r="IA239" s="468"/>
      <c r="IB239" s="468"/>
      <c r="IC239" s="468"/>
      <c r="ID239" s="468"/>
      <c r="IE239" s="468"/>
      <c r="IF239" s="468"/>
      <c r="IG239" s="468"/>
      <c r="IH239" s="468"/>
      <c r="II239" s="468"/>
      <c r="IJ239" s="468"/>
      <c r="IK239" s="468"/>
      <c r="IL239" s="468"/>
      <c r="IM239" s="468"/>
      <c r="IN239" s="468"/>
      <c r="IO239" s="468"/>
      <c r="IP239" s="468"/>
      <c r="IQ239" s="468"/>
      <c r="IR239" s="468"/>
      <c r="IS239" s="468"/>
      <c r="IT239" s="468"/>
      <c r="IU239" s="468"/>
      <c r="IV239" s="468"/>
    </row>
    <row r="240" spans="1:256">
      <c r="A240" s="385"/>
      <c r="B240" s="385"/>
      <c r="C240" s="385"/>
      <c r="M240" s="385"/>
      <c r="N240" s="735"/>
      <c r="O240" s="735"/>
      <c r="P240" s="468"/>
      <c r="Q240" s="468"/>
      <c r="R240" s="468"/>
      <c r="S240" s="468"/>
      <c r="T240" s="468"/>
      <c r="U240" s="468"/>
      <c r="V240" s="468"/>
      <c r="W240" s="468"/>
      <c r="X240" s="468"/>
      <c r="Y240" s="468"/>
      <c r="Z240" s="468"/>
      <c r="AA240" s="468"/>
      <c r="AB240" s="468"/>
      <c r="AC240" s="468"/>
      <c r="AD240" s="468"/>
      <c r="AE240" s="468"/>
      <c r="AF240" s="468"/>
      <c r="AG240" s="468"/>
      <c r="AH240" s="468"/>
      <c r="AI240" s="468"/>
      <c r="AJ240" s="468"/>
      <c r="AK240" s="468"/>
      <c r="AL240" s="468"/>
      <c r="AM240" s="468"/>
      <c r="AN240" s="468"/>
      <c r="AO240" s="468"/>
      <c r="AP240" s="468"/>
      <c r="AQ240" s="468"/>
      <c r="AR240" s="468"/>
      <c r="AS240" s="468"/>
      <c r="AT240" s="468"/>
      <c r="AU240" s="468"/>
      <c r="AV240" s="468"/>
      <c r="AW240" s="468"/>
      <c r="AX240" s="468"/>
      <c r="AY240" s="468"/>
      <c r="AZ240" s="468"/>
      <c r="BA240" s="468"/>
      <c r="BB240" s="468"/>
      <c r="BC240" s="468"/>
      <c r="BD240" s="468"/>
      <c r="BE240" s="468"/>
      <c r="BF240" s="468"/>
      <c r="BG240" s="468"/>
      <c r="BH240" s="468"/>
      <c r="BI240" s="468"/>
      <c r="BJ240" s="468"/>
      <c r="BK240" s="468"/>
      <c r="BL240" s="468"/>
      <c r="BM240" s="468"/>
      <c r="BN240" s="468"/>
      <c r="BO240" s="468"/>
      <c r="BP240" s="468"/>
      <c r="BQ240" s="468"/>
      <c r="BR240" s="468"/>
      <c r="BS240" s="468"/>
      <c r="BT240" s="468"/>
      <c r="BU240" s="468"/>
      <c r="BV240" s="468"/>
      <c r="BW240" s="468"/>
      <c r="BX240" s="468"/>
      <c r="BY240" s="468"/>
      <c r="BZ240" s="468"/>
      <c r="CA240" s="468"/>
      <c r="CB240" s="468"/>
      <c r="CC240" s="468"/>
      <c r="CD240" s="468"/>
      <c r="CE240" s="468"/>
      <c r="CF240" s="468"/>
      <c r="CG240" s="468"/>
      <c r="CH240" s="468"/>
      <c r="CI240" s="468"/>
      <c r="CJ240" s="468"/>
      <c r="CK240" s="468"/>
      <c r="CL240" s="468"/>
      <c r="CM240" s="468"/>
      <c r="CN240" s="468"/>
      <c r="CO240" s="468"/>
      <c r="CP240" s="468"/>
      <c r="CQ240" s="468"/>
      <c r="CR240" s="468"/>
      <c r="CS240" s="468"/>
      <c r="CT240" s="468"/>
      <c r="CU240" s="468"/>
      <c r="CV240" s="468"/>
      <c r="CW240" s="468"/>
      <c r="CX240" s="468"/>
      <c r="CY240" s="468"/>
      <c r="CZ240" s="468"/>
      <c r="DA240" s="468"/>
      <c r="DB240" s="468"/>
      <c r="DC240" s="468"/>
      <c r="DD240" s="468"/>
      <c r="DE240" s="468"/>
      <c r="DF240" s="468"/>
      <c r="DG240" s="468"/>
      <c r="DH240" s="468"/>
      <c r="DI240" s="468"/>
      <c r="DJ240" s="468"/>
      <c r="DK240" s="468"/>
      <c r="DL240" s="468"/>
      <c r="DM240" s="468"/>
      <c r="DN240" s="468"/>
      <c r="DO240" s="468"/>
      <c r="DP240" s="468"/>
      <c r="DQ240" s="468"/>
      <c r="DR240" s="468"/>
      <c r="DS240" s="468"/>
      <c r="DT240" s="468"/>
      <c r="DU240" s="468"/>
      <c r="DV240" s="468"/>
      <c r="DW240" s="468"/>
      <c r="DX240" s="468"/>
      <c r="DY240" s="468"/>
      <c r="DZ240" s="468"/>
      <c r="EA240" s="468"/>
      <c r="EB240" s="468"/>
      <c r="EC240" s="468"/>
      <c r="ED240" s="468"/>
      <c r="EE240" s="468"/>
      <c r="EF240" s="468"/>
      <c r="EG240" s="468"/>
      <c r="EH240" s="468"/>
      <c r="EI240" s="468"/>
      <c r="EJ240" s="468"/>
      <c r="EK240" s="468"/>
      <c r="EL240" s="468"/>
      <c r="EM240" s="468"/>
      <c r="EN240" s="468"/>
      <c r="EO240" s="468"/>
      <c r="EP240" s="468"/>
      <c r="EQ240" s="468"/>
      <c r="ER240" s="468"/>
      <c r="ES240" s="468"/>
      <c r="ET240" s="468"/>
      <c r="EU240" s="468"/>
      <c r="EV240" s="468"/>
      <c r="EW240" s="468"/>
      <c r="EX240" s="468"/>
      <c r="EY240" s="468"/>
      <c r="EZ240" s="468"/>
      <c r="FA240" s="468"/>
      <c r="FB240" s="468"/>
      <c r="FC240" s="468"/>
      <c r="FD240" s="468"/>
      <c r="FE240" s="468"/>
      <c r="FF240" s="468"/>
      <c r="FG240" s="468"/>
      <c r="FH240" s="468"/>
      <c r="FI240" s="468"/>
      <c r="FJ240" s="468"/>
      <c r="FK240" s="468"/>
      <c r="FL240" s="468"/>
      <c r="FM240" s="468"/>
      <c r="FN240" s="468"/>
      <c r="FO240" s="468"/>
      <c r="FP240" s="468"/>
      <c r="FQ240" s="468"/>
      <c r="FR240" s="468"/>
      <c r="FS240" s="468"/>
      <c r="FT240" s="468"/>
      <c r="FU240" s="468"/>
      <c r="FV240" s="468"/>
      <c r="FW240" s="468"/>
      <c r="FX240" s="468"/>
      <c r="FY240" s="468"/>
      <c r="FZ240" s="468"/>
      <c r="GA240" s="468"/>
      <c r="GB240" s="468"/>
      <c r="GC240" s="468"/>
      <c r="GD240" s="468"/>
      <c r="GE240" s="468"/>
      <c r="GF240" s="468"/>
      <c r="GG240" s="468"/>
      <c r="GH240" s="468"/>
      <c r="GI240" s="468"/>
      <c r="GJ240" s="468"/>
      <c r="GK240" s="468"/>
      <c r="GL240" s="468"/>
      <c r="GM240" s="468"/>
      <c r="GN240" s="468"/>
      <c r="GO240" s="468"/>
      <c r="GP240" s="468"/>
      <c r="GQ240" s="468"/>
      <c r="GR240" s="468"/>
      <c r="GS240" s="468"/>
      <c r="GT240" s="468"/>
      <c r="GU240" s="468"/>
      <c r="GV240" s="468"/>
      <c r="GW240" s="468"/>
      <c r="GX240" s="468"/>
      <c r="GY240" s="468"/>
      <c r="GZ240" s="468"/>
      <c r="HA240" s="468"/>
      <c r="HB240" s="468"/>
      <c r="HC240" s="468"/>
      <c r="HD240" s="468"/>
      <c r="HE240" s="468"/>
      <c r="HF240" s="468"/>
      <c r="HG240" s="468"/>
      <c r="HH240" s="468"/>
      <c r="HI240" s="468"/>
      <c r="HJ240" s="468"/>
      <c r="HK240" s="468"/>
      <c r="HL240" s="468"/>
      <c r="HM240" s="468"/>
      <c r="HN240" s="468"/>
      <c r="HO240" s="468"/>
      <c r="HP240" s="468"/>
      <c r="HQ240" s="468"/>
      <c r="HR240" s="468"/>
      <c r="HS240" s="468"/>
      <c r="HT240" s="468"/>
      <c r="HU240" s="468"/>
      <c r="HV240" s="468"/>
      <c r="HW240" s="468"/>
      <c r="HX240" s="468"/>
      <c r="HY240" s="468"/>
      <c r="HZ240" s="468"/>
      <c r="IA240" s="468"/>
      <c r="IB240" s="468"/>
      <c r="IC240" s="468"/>
      <c r="ID240" s="468"/>
      <c r="IE240" s="468"/>
      <c r="IF240" s="468"/>
      <c r="IG240" s="468"/>
      <c r="IH240" s="468"/>
      <c r="II240" s="468"/>
      <c r="IJ240" s="468"/>
      <c r="IK240" s="468"/>
      <c r="IL240" s="468"/>
      <c r="IM240" s="468"/>
      <c r="IN240" s="468"/>
      <c r="IO240" s="468"/>
      <c r="IP240" s="468"/>
      <c r="IQ240" s="468"/>
      <c r="IR240" s="468"/>
      <c r="IS240" s="468"/>
      <c r="IT240" s="468"/>
      <c r="IU240" s="468"/>
      <c r="IV240" s="468"/>
    </row>
    <row r="241" spans="1:256">
      <c r="A241" s="385"/>
      <c r="B241" s="385"/>
      <c r="C241" s="385"/>
      <c r="M241" s="385"/>
      <c r="N241" s="735"/>
      <c r="O241" s="735"/>
      <c r="P241" s="468"/>
      <c r="Q241" s="468"/>
      <c r="R241" s="468"/>
      <c r="S241" s="468"/>
      <c r="T241" s="468"/>
      <c r="U241" s="468"/>
      <c r="V241" s="468"/>
      <c r="W241" s="468"/>
      <c r="X241" s="468"/>
      <c r="Y241" s="468"/>
      <c r="Z241" s="468"/>
      <c r="AA241" s="468"/>
      <c r="AB241" s="468"/>
      <c r="AC241" s="468"/>
      <c r="AD241" s="468"/>
      <c r="AE241" s="468"/>
      <c r="AF241" s="468"/>
      <c r="AG241" s="468"/>
      <c r="AH241" s="468"/>
      <c r="AI241" s="468"/>
      <c r="AJ241" s="468"/>
      <c r="AK241" s="468"/>
      <c r="AL241" s="468"/>
      <c r="AM241" s="468"/>
      <c r="AN241" s="468"/>
      <c r="AO241" s="468"/>
      <c r="AP241" s="468"/>
      <c r="AQ241" s="468"/>
      <c r="AR241" s="468"/>
      <c r="AS241" s="468"/>
      <c r="AT241" s="468"/>
      <c r="AU241" s="468"/>
      <c r="AV241" s="468"/>
      <c r="AW241" s="468"/>
      <c r="AX241" s="468"/>
      <c r="AY241" s="468"/>
      <c r="AZ241" s="468"/>
      <c r="BA241" s="468"/>
      <c r="BB241" s="468"/>
      <c r="BC241" s="468"/>
      <c r="BD241" s="468"/>
      <c r="BE241" s="468"/>
      <c r="BF241" s="468"/>
      <c r="BG241" s="468"/>
      <c r="BH241" s="468"/>
      <c r="BI241" s="468"/>
      <c r="BJ241" s="468"/>
      <c r="BK241" s="468"/>
      <c r="BL241" s="468"/>
      <c r="BM241" s="468"/>
      <c r="BN241" s="468"/>
      <c r="BO241" s="468"/>
      <c r="BP241" s="468"/>
      <c r="BQ241" s="468"/>
      <c r="BR241" s="468"/>
      <c r="BS241" s="468"/>
      <c r="BT241" s="468"/>
      <c r="BU241" s="468"/>
      <c r="BV241" s="468"/>
      <c r="BW241" s="468"/>
      <c r="BX241" s="468"/>
      <c r="BY241" s="468"/>
      <c r="BZ241" s="468"/>
      <c r="CA241" s="468"/>
      <c r="CB241" s="468"/>
      <c r="CC241" s="468"/>
      <c r="CD241" s="468"/>
      <c r="CE241" s="468"/>
      <c r="CF241" s="468"/>
      <c r="CG241" s="468"/>
      <c r="CH241" s="468"/>
      <c r="CI241" s="468"/>
      <c r="CJ241" s="468"/>
      <c r="CK241" s="468"/>
      <c r="CL241" s="468"/>
      <c r="CM241" s="468"/>
      <c r="CN241" s="468"/>
      <c r="CO241" s="468"/>
      <c r="CP241" s="468"/>
      <c r="CQ241" s="468"/>
      <c r="CR241" s="468"/>
      <c r="CS241" s="468"/>
      <c r="CT241" s="468"/>
      <c r="CU241" s="468"/>
      <c r="CV241" s="468"/>
      <c r="CW241" s="468"/>
      <c r="CX241" s="468"/>
      <c r="CY241" s="468"/>
      <c r="CZ241" s="468"/>
      <c r="DA241" s="468"/>
      <c r="DB241" s="468"/>
      <c r="DC241" s="468"/>
      <c r="DD241" s="468"/>
      <c r="DE241" s="468"/>
      <c r="DF241" s="468"/>
      <c r="DG241" s="468"/>
      <c r="DH241" s="468"/>
      <c r="DI241" s="468"/>
      <c r="DJ241" s="468"/>
      <c r="DK241" s="468"/>
      <c r="DL241" s="468"/>
      <c r="DM241" s="468"/>
      <c r="DN241" s="468"/>
      <c r="DO241" s="468"/>
      <c r="DP241" s="468"/>
      <c r="DQ241" s="468"/>
      <c r="DR241" s="468"/>
      <c r="DS241" s="468"/>
      <c r="DT241" s="468"/>
      <c r="DU241" s="468"/>
      <c r="DV241" s="468"/>
      <c r="DW241" s="468"/>
      <c r="DX241" s="468"/>
      <c r="DY241" s="468"/>
      <c r="DZ241" s="468"/>
      <c r="EA241" s="468"/>
      <c r="EB241" s="468"/>
      <c r="EC241" s="468"/>
      <c r="ED241" s="468"/>
      <c r="EE241" s="468"/>
      <c r="EF241" s="468"/>
      <c r="EG241" s="468"/>
      <c r="EH241" s="468"/>
      <c r="EI241" s="468"/>
      <c r="EJ241" s="468"/>
      <c r="EK241" s="468"/>
      <c r="EL241" s="468"/>
      <c r="EM241" s="468"/>
      <c r="EN241" s="468"/>
      <c r="EO241" s="468"/>
      <c r="EP241" s="468"/>
      <c r="EQ241" s="468"/>
      <c r="ER241" s="468"/>
      <c r="ES241" s="468"/>
      <c r="ET241" s="468"/>
      <c r="EU241" s="468"/>
      <c r="EV241" s="468"/>
      <c r="EW241" s="468"/>
      <c r="EX241" s="468"/>
      <c r="EY241" s="468"/>
      <c r="EZ241" s="468"/>
      <c r="FA241" s="468"/>
      <c r="FB241" s="468"/>
      <c r="FC241" s="468"/>
      <c r="FD241" s="468"/>
      <c r="FE241" s="468"/>
      <c r="FF241" s="468"/>
      <c r="FG241" s="468"/>
      <c r="FH241" s="468"/>
      <c r="FI241" s="468"/>
      <c r="FJ241" s="468"/>
      <c r="FK241" s="468"/>
      <c r="FL241" s="468"/>
      <c r="FM241" s="468"/>
      <c r="FN241" s="468"/>
      <c r="FO241" s="468"/>
      <c r="FP241" s="468"/>
      <c r="FQ241" s="468"/>
      <c r="FR241" s="468"/>
      <c r="FS241" s="468"/>
      <c r="FT241" s="468"/>
      <c r="FU241" s="468"/>
      <c r="FV241" s="468"/>
      <c r="FW241" s="468"/>
      <c r="FX241" s="468"/>
      <c r="FY241" s="468"/>
      <c r="FZ241" s="468"/>
      <c r="GA241" s="468"/>
      <c r="GB241" s="468"/>
      <c r="GC241" s="468"/>
      <c r="GD241" s="468"/>
      <c r="GE241" s="468"/>
      <c r="GF241" s="468"/>
      <c r="GG241" s="468"/>
      <c r="GH241" s="468"/>
      <c r="GI241" s="468"/>
      <c r="GJ241" s="468"/>
      <c r="GK241" s="468"/>
      <c r="GL241" s="468"/>
      <c r="GM241" s="468"/>
      <c r="GN241" s="468"/>
      <c r="GO241" s="468"/>
      <c r="GP241" s="468"/>
      <c r="GQ241" s="468"/>
      <c r="GR241" s="468"/>
      <c r="GS241" s="468"/>
      <c r="GT241" s="468"/>
      <c r="GU241" s="468"/>
      <c r="GV241" s="468"/>
      <c r="GW241" s="468"/>
      <c r="GX241" s="468"/>
      <c r="GY241" s="468"/>
      <c r="GZ241" s="468"/>
      <c r="HA241" s="468"/>
      <c r="HB241" s="468"/>
      <c r="HC241" s="468"/>
      <c r="HD241" s="468"/>
      <c r="HE241" s="468"/>
      <c r="HF241" s="468"/>
      <c r="HG241" s="468"/>
      <c r="HH241" s="468"/>
      <c r="HI241" s="468"/>
      <c r="HJ241" s="468"/>
      <c r="HK241" s="468"/>
      <c r="HL241" s="468"/>
      <c r="HM241" s="468"/>
      <c r="HN241" s="468"/>
      <c r="HO241" s="468"/>
      <c r="HP241" s="468"/>
      <c r="HQ241" s="468"/>
      <c r="HR241" s="468"/>
      <c r="HS241" s="468"/>
      <c r="HT241" s="468"/>
      <c r="HU241" s="468"/>
      <c r="HV241" s="468"/>
      <c r="HW241" s="468"/>
      <c r="HX241" s="468"/>
      <c r="HY241" s="468"/>
      <c r="HZ241" s="468"/>
      <c r="IA241" s="468"/>
      <c r="IB241" s="468"/>
      <c r="IC241" s="468"/>
      <c r="ID241" s="468"/>
      <c r="IE241" s="468"/>
      <c r="IF241" s="468"/>
      <c r="IG241" s="468"/>
      <c r="IH241" s="468"/>
      <c r="II241" s="468"/>
      <c r="IJ241" s="468"/>
      <c r="IK241" s="468"/>
      <c r="IL241" s="468"/>
      <c r="IM241" s="468"/>
      <c r="IN241" s="468"/>
      <c r="IO241" s="468"/>
      <c r="IP241" s="468"/>
      <c r="IQ241" s="468"/>
      <c r="IR241" s="468"/>
      <c r="IS241" s="468"/>
      <c r="IT241" s="468"/>
      <c r="IU241" s="468"/>
      <c r="IV241" s="468"/>
    </row>
    <row r="242" spans="1:256">
      <c r="A242" s="385"/>
      <c r="B242" s="385"/>
      <c r="C242" s="385"/>
      <c r="M242" s="385"/>
      <c r="N242" s="735"/>
      <c r="O242" s="735"/>
      <c r="P242" s="468"/>
      <c r="Q242" s="468"/>
      <c r="R242" s="468"/>
      <c r="S242" s="468"/>
      <c r="T242" s="468"/>
      <c r="U242" s="468"/>
      <c r="V242" s="468"/>
      <c r="W242" s="468"/>
      <c r="X242" s="468"/>
      <c r="Y242" s="468"/>
      <c r="Z242" s="468"/>
      <c r="AA242" s="468"/>
      <c r="AB242" s="468"/>
      <c r="AC242" s="468"/>
      <c r="AD242" s="468"/>
      <c r="AE242" s="468"/>
      <c r="AF242" s="468"/>
      <c r="AG242" s="468"/>
      <c r="AH242" s="468"/>
      <c r="AI242" s="468"/>
      <c r="AJ242" s="468"/>
      <c r="AK242" s="468"/>
      <c r="AL242" s="468"/>
      <c r="AM242" s="468"/>
      <c r="AN242" s="468"/>
      <c r="AO242" s="468"/>
      <c r="AP242" s="468"/>
      <c r="AQ242" s="468"/>
      <c r="AR242" s="468"/>
      <c r="AS242" s="468"/>
      <c r="AT242" s="468"/>
      <c r="AU242" s="468"/>
      <c r="AV242" s="468"/>
      <c r="AW242" s="468"/>
      <c r="AX242" s="468"/>
      <c r="AY242" s="468"/>
      <c r="AZ242" s="468"/>
      <c r="BA242" s="468"/>
      <c r="BB242" s="468"/>
      <c r="BC242" s="468"/>
      <c r="BD242" s="468"/>
      <c r="BE242" s="468"/>
      <c r="BF242" s="468"/>
      <c r="BG242" s="468"/>
      <c r="BH242" s="468"/>
      <c r="BI242" s="468"/>
      <c r="BJ242" s="468"/>
      <c r="BK242" s="468"/>
      <c r="BL242" s="468"/>
      <c r="BM242" s="468"/>
      <c r="BN242" s="468"/>
      <c r="BO242" s="468"/>
      <c r="BP242" s="468"/>
      <c r="BQ242" s="468"/>
      <c r="BR242" s="468"/>
      <c r="BS242" s="468"/>
      <c r="BT242" s="468"/>
      <c r="BU242" s="468"/>
      <c r="BV242" s="468"/>
      <c r="BW242" s="468"/>
      <c r="BX242" s="468"/>
      <c r="BY242" s="468"/>
      <c r="BZ242" s="468"/>
      <c r="CA242" s="468"/>
      <c r="CB242" s="468"/>
      <c r="CC242" s="468"/>
      <c r="CD242" s="468"/>
      <c r="CE242" s="468"/>
      <c r="CF242" s="468"/>
      <c r="CG242" s="468"/>
      <c r="CH242" s="468"/>
      <c r="CI242" s="468"/>
      <c r="CJ242" s="468"/>
      <c r="CK242" s="468"/>
      <c r="CL242" s="468"/>
      <c r="CM242" s="468"/>
      <c r="CN242" s="468"/>
      <c r="CO242" s="468"/>
      <c r="CP242" s="468"/>
      <c r="CQ242" s="468"/>
      <c r="CR242" s="468"/>
      <c r="CS242" s="468"/>
      <c r="CT242" s="468"/>
      <c r="CU242" s="468"/>
      <c r="CV242" s="468"/>
      <c r="CW242" s="468"/>
      <c r="CX242" s="468"/>
      <c r="CY242" s="468"/>
      <c r="CZ242" s="468"/>
      <c r="DA242" s="468"/>
      <c r="DB242" s="468"/>
      <c r="DC242" s="468"/>
      <c r="DD242" s="468"/>
      <c r="DE242" s="468"/>
      <c r="DF242" s="468"/>
      <c r="DG242" s="468"/>
      <c r="DH242" s="468"/>
      <c r="DI242" s="468"/>
      <c r="DJ242" s="468"/>
      <c r="DK242" s="468"/>
      <c r="DL242" s="468"/>
      <c r="DM242" s="468"/>
      <c r="DN242" s="468"/>
      <c r="DO242" s="468"/>
      <c r="DP242" s="468"/>
      <c r="DQ242" s="468"/>
      <c r="DR242" s="468"/>
      <c r="DS242" s="468"/>
      <c r="DT242" s="468"/>
      <c r="DU242" s="468"/>
      <c r="DV242" s="468"/>
      <c r="DW242" s="468"/>
      <c r="DX242" s="468"/>
      <c r="DY242" s="468"/>
      <c r="DZ242" s="468"/>
      <c r="EA242" s="468"/>
      <c r="EB242" s="468"/>
      <c r="EC242" s="468"/>
      <c r="ED242" s="468"/>
      <c r="EE242" s="468"/>
      <c r="EF242" s="468"/>
      <c r="EG242" s="468"/>
      <c r="EH242" s="468"/>
      <c r="EI242" s="468"/>
      <c r="EJ242" s="468"/>
      <c r="EK242" s="468"/>
      <c r="EL242" s="468"/>
      <c r="EM242" s="468"/>
      <c r="EN242" s="468"/>
      <c r="EO242" s="468"/>
      <c r="EP242" s="468"/>
      <c r="EQ242" s="468"/>
      <c r="ER242" s="468"/>
      <c r="ES242" s="468"/>
      <c r="ET242" s="468"/>
      <c r="EU242" s="468"/>
      <c r="EV242" s="468"/>
      <c r="EW242" s="468"/>
      <c r="EX242" s="468"/>
      <c r="EY242" s="468"/>
      <c r="EZ242" s="468"/>
      <c r="FA242" s="468"/>
      <c r="FB242" s="468"/>
      <c r="FC242" s="468"/>
      <c r="FD242" s="468"/>
      <c r="FE242" s="468"/>
      <c r="FF242" s="468"/>
      <c r="FG242" s="468"/>
      <c r="FH242" s="468"/>
      <c r="FI242" s="468"/>
      <c r="FJ242" s="468"/>
      <c r="FK242" s="468"/>
      <c r="FL242" s="468"/>
      <c r="FM242" s="468"/>
      <c r="FN242" s="468"/>
      <c r="FO242" s="468"/>
      <c r="FP242" s="468"/>
      <c r="FQ242" s="468"/>
      <c r="FR242" s="468"/>
      <c r="FS242" s="468"/>
      <c r="FT242" s="468"/>
      <c r="FU242" s="468"/>
      <c r="FV242" s="468"/>
      <c r="FW242" s="468"/>
      <c r="FX242" s="468"/>
      <c r="FY242" s="468"/>
      <c r="FZ242" s="468"/>
      <c r="GA242" s="468"/>
      <c r="GB242" s="468"/>
      <c r="GC242" s="468"/>
      <c r="GD242" s="468"/>
      <c r="GE242" s="468"/>
      <c r="GF242" s="468"/>
      <c r="GG242" s="468"/>
      <c r="GH242" s="468"/>
      <c r="GI242" s="468"/>
      <c r="GJ242" s="468"/>
      <c r="GK242" s="468"/>
      <c r="GL242" s="468"/>
      <c r="GM242" s="468"/>
      <c r="GN242" s="468"/>
      <c r="GO242" s="468"/>
      <c r="GP242" s="468"/>
      <c r="GQ242" s="468"/>
      <c r="GR242" s="468"/>
      <c r="GS242" s="468"/>
      <c r="GT242" s="468"/>
      <c r="GU242" s="468"/>
      <c r="GV242" s="468"/>
      <c r="GW242" s="468"/>
      <c r="GX242" s="468"/>
      <c r="GY242" s="468"/>
      <c r="GZ242" s="468"/>
      <c r="HA242" s="468"/>
      <c r="HB242" s="468"/>
      <c r="HC242" s="468"/>
      <c r="HD242" s="468"/>
      <c r="HE242" s="468"/>
      <c r="HF242" s="468"/>
      <c r="HG242" s="468"/>
      <c r="HH242" s="468"/>
      <c r="HI242" s="468"/>
      <c r="HJ242" s="468"/>
      <c r="HK242" s="468"/>
      <c r="HL242" s="468"/>
      <c r="HM242" s="468"/>
      <c r="HN242" s="468"/>
      <c r="HO242" s="468"/>
      <c r="HP242" s="468"/>
      <c r="HQ242" s="468"/>
      <c r="HR242" s="468"/>
      <c r="HS242" s="468"/>
      <c r="HT242" s="468"/>
      <c r="HU242" s="468"/>
      <c r="HV242" s="468"/>
      <c r="HW242" s="468"/>
      <c r="HX242" s="468"/>
      <c r="HY242" s="468"/>
      <c r="HZ242" s="468"/>
      <c r="IA242" s="468"/>
      <c r="IB242" s="468"/>
      <c r="IC242" s="468"/>
      <c r="ID242" s="468"/>
      <c r="IE242" s="468"/>
      <c r="IF242" s="468"/>
      <c r="IG242" s="468"/>
      <c r="IH242" s="468"/>
      <c r="II242" s="468"/>
      <c r="IJ242" s="468"/>
      <c r="IK242" s="468"/>
      <c r="IL242" s="468"/>
      <c r="IM242" s="468"/>
      <c r="IN242" s="468"/>
      <c r="IO242" s="468"/>
      <c r="IP242" s="468"/>
      <c r="IQ242" s="468"/>
      <c r="IR242" s="468"/>
      <c r="IS242" s="468"/>
      <c r="IT242" s="468"/>
      <c r="IU242" s="468"/>
      <c r="IV242" s="468"/>
    </row>
    <row r="243" spans="1:256">
      <c r="A243" s="385"/>
      <c r="B243" s="385"/>
      <c r="C243" s="385"/>
      <c r="M243" s="385"/>
      <c r="N243" s="735"/>
      <c r="O243" s="735"/>
      <c r="P243" s="468"/>
      <c r="Q243" s="468"/>
      <c r="R243" s="468"/>
      <c r="S243" s="468"/>
      <c r="T243" s="468"/>
      <c r="U243" s="468"/>
      <c r="V243" s="468"/>
      <c r="W243" s="468"/>
      <c r="X243" s="468"/>
      <c r="Y243" s="468"/>
      <c r="Z243" s="468"/>
      <c r="AA243" s="468"/>
      <c r="AB243" s="468"/>
      <c r="AC243" s="468"/>
      <c r="AD243" s="468"/>
      <c r="AE243" s="468"/>
      <c r="AF243" s="468"/>
      <c r="AG243" s="468"/>
      <c r="AH243" s="468"/>
      <c r="AI243" s="468"/>
      <c r="AJ243" s="468"/>
      <c r="AK243" s="468"/>
      <c r="AL243" s="468"/>
      <c r="AM243" s="468"/>
      <c r="AN243" s="468"/>
      <c r="AO243" s="468"/>
      <c r="AP243" s="468"/>
      <c r="AQ243" s="468"/>
      <c r="AR243" s="468"/>
      <c r="AS243" s="468"/>
      <c r="AT243" s="468"/>
      <c r="AU243" s="468"/>
      <c r="AV243" s="468"/>
      <c r="AW243" s="468"/>
      <c r="AX243" s="468"/>
      <c r="AY243" s="468"/>
      <c r="AZ243" s="468"/>
      <c r="BA243" s="468"/>
      <c r="BB243" s="468"/>
      <c r="BC243" s="468"/>
      <c r="BD243" s="468"/>
      <c r="BE243" s="468"/>
      <c r="BF243" s="468"/>
      <c r="BG243" s="468"/>
      <c r="BH243" s="468"/>
      <c r="BI243" s="468"/>
      <c r="BJ243" s="468"/>
      <c r="BK243" s="468"/>
      <c r="BL243" s="468"/>
      <c r="BM243" s="468"/>
      <c r="BN243" s="468"/>
      <c r="BO243" s="468"/>
      <c r="BP243" s="468"/>
      <c r="BQ243" s="468"/>
      <c r="BR243" s="468"/>
      <c r="BS243" s="468"/>
      <c r="BT243" s="468"/>
      <c r="BU243" s="468"/>
      <c r="BV243" s="468"/>
      <c r="BW243" s="468"/>
      <c r="BX243" s="468"/>
      <c r="BY243" s="468"/>
      <c r="BZ243" s="468"/>
      <c r="CA243" s="468"/>
      <c r="CB243" s="468"/>
      <c r="CC243" s="468"/>
      <c r="CD243" s="468"/>
      <c r="CE243" s="468"/>
      <c r="CF243" s="468"/>
      <c r="CG243" s="468"/>
      <c r="CH243" s="468"/>
      <c r="CI243" s="468"/>
      <c r="CJ243" s="468"/>
      <c r="CK243" s="468"/>
      <c r="CL243" s="468"/>
      <c r="CM243" s="468"/>
      <c r="CN243" s="468"/>
      <c r="CO243" s="468"/>
      <c r="CP243" s="468"/>
      <c r="CQ243" s="468"/>
      <c r="CR243" s="468"/>
      <c r="CS243" s="468"/>
      <c r="CT243" s="468"/>
      <c r="CU243" s="468"/>
      <c r="CV243" s="468"/>
      <c r="CW243" s="468"/>
      <c r="CX243" s="468"/>
      <c r="CY243" s="468"/>
      <c r="CZ243" s="468"/>
      <c r="DA243" s="468"/>
      <c r="DB243" s="468"/>
      <c r="DC243" s="468"/>
      <c r="DD243" s="468"/>
      <c r="DE243" s="468"/>
      <c r="DF243" s="468"/>
      <c r="DG243" s="468"/>
      <c r="DH243" s="468"/>
      <c r="DI243" s="468"/>
      <c r="DJ243" s="468"/>
      <c r="DK243" s="468"/>
      <c r="DL243" s="468"/>
      <c r="DM243" s="468"/>
      <c r="DN243" s="468"/>
      <c r="DO243" s="468"/>
      <c r="DP243" s="468"/>
      <c r="DQ243" s="468"/>
      <c r="DR243" s="468"/>
      <c r="DS243" s="468"/>
      <c r="DT243" s="468"/>
      <c r="DU243" s="468"/>
      <c r="DV243" s="468"/>
      <c r="DW243" s="468"/>
      <c r="DX243" s="468"/>
      <c r="DY243" s="468"/>
      <c r="DZ243" s="468"/>
      <c r="EA243" s="468"/>
      <c r="EB243" s="468"/>
      <c r="EC243" s="468"/>
      <c r="ED243" s="468"/>
      <c r="EE243" s="468"/>
      <c r="EF243" s="468"/>
      <c r="EG243" s="468"/>
      <c r="EH243" s="468"/>
      <c r="EI243" s="468"/>
      <c r="EJ243" s="468"/>
      <c r="EK243" s="468"/>
      <c r="EL243" s="468"/>
      <c r="EM243" s="468"/>
      <c r="EN243" s="468"/>
      <c r="EO243" s="468"/>
      <c r="EP243" s="468"/>
      <c r="EQ243" s="468"/>
      <c r="ER243" s="468"/>
      <c r="ES243" s="468"/>
      <c r="ET243" s="468"/>
      <c r="EU243" s="468"/>
      <c r="EV243" s="468"/>
      <c r="EW243" s="468"/>
      <c r="EX243" s="468"/>
      <c r="EY243" s="468"/>
      <c r="EZ243" s="468"/>
      <c r="FA243" s="468"/>
      <c r="FB243" s="468"/>
      <c r="FC243" s="468"/>
      <c r="FD243" s="468"/>
      <c r="FE243" s="468"/>
      <c r="FF243" s="468"/>
      <c r="FG243" s="468"/>
      <c r="FH243" s="468"/>
      <c r="FI243" s="468"/>
      <c r="FJ243" s="468"/>
      <c r="FK243" s="468"/>
      <c r="FL243" s="468"/>
      <c r="FM243" s="468"/>
      <c r="FN243" s="468"/>
      <c r="FO243" s="468"/>
      <c r="FP243" s="468"/>
      <c r="FQ243" s="468"/>
      <c r="FR243" s="468"/>
      <c r="FS243" s="468"/>
      <c r="FT243" s="468"/>
      <c r="FU243" s="468"/>
      <c r="FV243" s="468"/>
      <c r="FW243" s="468"/>
      <c r="FX243" s="468"/>
      <c r="FY243" s="468"/>
      <c r="FZ243" s="468"/>
      <c r="GA243" s="468"/>
      <c r="GB243" s="468"/>
      <c r="GC243" s="468"/>
      <c r="GD243" s="468"/>
      <c r="GE243" s="468"/>
      <c r="GF243" s="468"/>
      <c r="GG243" s="468"/>
      <c r="GH243" s="468"/>
      <c r="GI243" s="468"/>
      <c r="GJ243" s="468"/>
      <c r="GK243" s="468"/>
      <c r="GL243" s="468"/>
      <c r="GM243" s="468"/>
      <c r="GN243" s="468"/>
      <c r="GO243" s="468"/>
      <c r="GP243" s="468"/>
      <c r="GQ243" s="468"/>
      <c r="GR243" s="468"/>
      <c r="GS243" s="468"/>
      <c r="GT243" s="468"/>
      <c r="GU243" s="468"/>
      <c r="GV243" s="468"/>
      <c r="GW243" s="468"/>
      <c r="GX243" s="468"/>
      <c r="GY243" s="468"/>
      <c r="GZ243" s="468"/>
      <c r="HA243" s="468"/>
      <c r="HB243" s="468"/>
      <c r="HC243" s="468"/>
      <c r="HD243" s="468"/>
      <c r="HE243" s="468"/>
      <c r="HF243" s="468"/>
      <c r="HG243" s="468"/>
      <c r="HH243" s="468"/>
      <c r="HI243" s="468"/>
      <c r="HJ243" s="468"/>
      <c r="HK243" s="468"/>
      <c r="HL243" s="468"/>
      <c r="HM243" s="468"/>
      <c r="HN243" s="468"/>
      <c r="HO243" s="468"/>
      <c r="HP243" s="468"/>
      <c r="HQ243" s="468"/>
      <c r="HR243" s="468"/>
      <c r="HS243" s="468"/>
      <c r="HT243" s="468"/>
      <c r="HU243" s="468"/>
      <c r="HV243" s="468"/>
      <c r="HW243" s="468"/>
      <c r="HX243" s="468"/>
      <c r="HY243" s="468"/>
      <c r="HZ243" s="468"/>
      <c r="IA243" s="468"/>
      <c r="IB243" s="468"/>
      <c r="IC243" s="468"/>
      <c r="ID243" s="468"/>
      <c r="IE243" s="468"/>
      <c r="IF243" s="468"/>
      <c r="IG243" s="468"/>
      <c r="IH243" s="468"/>
      <c r="II243" s="468"/>
      <c r="IJ243" s="468"/>
      <c r="IK243" s="468"/>
      <c r="IL243" s="468"/>
      <c r="IM243" s="468"/>
      <c r="IN243" s="468"/>
      <c r="IO243" s="468"/>
      <c r="IP243" s="468"/>
      <c r="IQ243" s="468"/>
      <c r="IR243" s="468"/>
      <c r="IS243" s="468"/>
      <c r="IT243" s="468"/>
      <c r="IU243" s="468"/>
      <c r="IV243" s="468"/>
    </row>
    <row r="244" spans="1:256">
      <c r="A244" s="385"/>
      <c r="B244" s="385"/>
      <c r="C244" s="385"/>
      <c r="M244" s="385"/>
      <c r="N244" s="735"/>
      <c r="O244" s="735"/>
      <c r="P244" s="468"/>
      <c r="Q244" s="468"/>
      <c r="R244" s="468"/>
      <c r="S244" s="468"/>
      <c r="T244" s="468"/>
      <c r="U244" s="468"/>
      <c r="V244" s="468"/>
      <c r="W244" s="468"/>
      <c r="X244" s="468"/>
      <c r="Y244" s="468"/>
      <c r="Z244" s="468"/>
      <c r="AA244" s="468"/>
      <c r="AB244" s="468"/>
      <c r="AC244" s="468"/>
      <c r="AD244" s="468"/>
      <c r="AE244" s="468"/>
      <c r="AF244" s="468"/>
      <c r="AG244" s="468"/>
      <c r="AH244" s="468"/>
      <c r="AI244" s="468"/>
      <c r="AJ244" s="468"/>
      <c r="AK244" s="468"/>
      <c r="AL244" s="468"/>
      <c r="AM244" s="468"/>
      <c r="AN244" s="468"/>
      <c r="AO244" s="468"/>
      <c r="AP244" s="468"/>
      <c r="AQ244" s="468"/>
      <c r="AR244" s="468"/>
      <c r="AS244" s="468"/>
      <c r="AT244" s="468"/>
      <c r="AU244" s="468"/>
      <c r="AV244" s="468"/>
      <c r="AW244" s="468"/>
      <c r="AX244" s="468"/>
      <c r="AY244" s="468"/>
      <c r="AZ244" s="468"/>
      <c r="BA244" s="468"/>
      <c r="BB244" s="468"/>
      <c r="BC244" s="468"/>
      <c r="BD244" s="468"/>
      <c r="BE244" s="468"/>
      <c r="BF244" s="468"/>
      <c r="BG244" s="468"/>
      <c r="BH244" s="468"/>
      <c r="BI244" s="468"/>
      <c r="BJ244" s="468"/>
      <c r="BK244" s="468"/>
      <c r="BL244" s="468"/>
      <c r="BM244" s="468"/>
      <c r="BN244" s="468"/>
      <c r="BO244" s="468"/>
      <c r="BP244" s="468"/>
      <c r="BQ244" s="468"/>
      <c r="BR244" s="468"/>
      <c r="BS244" s="468"/>
      <c r="BT244" s="468"/>
      <c r="BU244" s="468"/>
      <c r="BV244" s="468"/>
      <c r="BW244" s="468"/>
      <c r="BX244" s="468"/>
      <c r="BY244" s="468"/>
      <c r="BZ244" s="468"/>
      <c r="CA244" s="468"/>
      <c r="CB244" s="468"/>
      <c r="CC244" s="468"/>
      <c r="CD244" s="468"/>
      <c r="CE244" s="468"/>
      <c r="CF244" s="468"/>
      <c r="CG244" s="468"/>
      <c r="CH244" s="468"/>
      <c r="CI244" s="468"/>
      <c r="CJ244" s="468"/>
      <c r="CK244" s="468"/>
      <c r="CL244" s="468"/>
      <c r="CM244" s="468"/>
      <c r="CN244" s="468"/>
      <c r="CO244" s="468"/>
      <c r="CP244" s="468"/>
      <c r="CQ244" s="468"/>
      <c r="CR244" s="468"/>
      <c r="CS244" s="468"/>
      <c r="CT244" s="468"/>
      <c r="CU244" s="468"/>
      <c r="CV244" s="468"/>
      <c r="CW244" s="468"/>
      <c r="CX244" s="468"/>
      <c r="CY244" s="468"/>
      <c r="CZ244" s="468"/>
      <c r="DA244" s="468"/>
      <c r="DB244" s="468"/>
      <c r="DC244" s="468"/>
      <c r="DD244" s="468"/>
      <c r="DE244" s="468"/>
      <c r="DF244" s="468"/>
      <c r="DG244" s="468"/>
      <c r="DH244" s="468"/>
      <c r="DI244" s="468"/>
      <c r="DJ244" s="468"/>
      <c r="DK244" s="468"/>
      <c r="DL244" s="468"/>
      <c r="DM244" s="468"/>
      <c r="DN244" s="468"/>
      <c r="DO244" s="468"/>
      <c r="DP244" s="468"/>
      <c r="DQ244" s="468"/>
      <c r="DR244" s="468"/>
      <c r="DS244" s="468"/>
      <c r="DT244" s="468"/>
      <c r="DU244" s="468"/>
      <c r="DV244" s="468"/>
      <c r="DW244" s="468"/>
      <c r="DX244" s="468"/>
      <c r="DY244" s="468"/>
      <c r="DZ244" s="468"/>
      <c r="EA244" s="468"/>
      <c r="EB244" s="468"/>
      <c r="EC244" s="468"/>
      <c r="ED244" s="468"/>
      <c r="EE244" s="468"/>
      <c r="EF244" s="468"/>
      <c r="EG244" s="468"/>
      <c r="EH244" s="468"/>
      <c r="EI244" s="468"/>
      <c r="EJ244" s="468"/>
      <c r="EK244" s="468"/>
      <c r="EL244" s="468"/>
      <c r="EM244" s="468"/>
      <c r="EN244" s="468"/>
      <c r="EO244" s="468"/>
      <c r="EP244" s="468"/>
      <c r="EQ244" s="468"/>
      <c r="ER244" s="468"/>
      <c r="ES244" s="468"/>
      <c r="ET244" s="468"/>
      <c r="EU244" s="468"/>
      <c r="EV244" s="468"/>
      <c r="EW244" s="468"/>
      <c r="EX244" s="468"/>
      <c r="EY244" s="468"/>
      <c r="EZ244" s="468"/>
      <c r="FA244" s="468"/>
      <c r="FB244" s="468"/>
      <c r="FC244" s="468"/>
      <c r="FD244" s="468"/>
      <c r="FE244" s="468"/>
      <c r="FF244" s="468"/>
      <c r="FG244" s="468"/>
      <c r="FH244" s="468"/>
      <c r="FI244" s="468"/>
      <c r="FJ244" s="468"/>
      <c r="FK244" s="468"/>
      <c r="FL244" s="468"/>
      <c r="FM244" s="468"/>
      <c r="FN244" s="468"/>
      <c r="FO244" s="468"/>
      <c r="FP244" s="468"/>
      <c r="FQ244" s="468"/>
      <c r="FR244" s="468"/>
      <c r="FS244" s="468"/>
      <c r="FT244" s="468"/>
      <c r="FU244" s="468"/>
      <c r="FV244" s="468"/>
      <c r="FW244" s="468"/>
      <c r="FX244" s="468"/>
      <c r="FY244" s="468"/>
      <c r="FZ244" s="468"/>
      <c r="GA244" s="468"/>
      <c r="GB244" s="468"/>
      <c r="GC244" s="468"/>
      <c r="GD244" s="468"/>
      <c r="GE244" s="468"/>
      <c r="GF244" s="468"/>
      <c r="GG244" s="468"/>
      <c r="GH244" s="468"/>
      <c r="GI244" s="468"/>
      <c r="GJ244" s="468"/>
      <c r="GK244" s="468"/>
      <c r="GL244" s="468"/>
      <c r="GM244" s="468"/>
      <c r="GN244" s="468"/>
      <c r="GO244" s="468"/>
      <c r="GP244" s="468"/>
      <c r="GQ244" s="468"/>
      <c r="GR244" s="468"/>
      <c r="GS244" s="468"/>
      <c r="GT244" s="468"/>
      <c r="GU244" s="468"/>
      <c r="GV244" s="468"/>
      <c r="GW244" s="468"/>
      <c r="GX244" s="468"/>
      <c r="GY244" s="468"/>
      <c r="GZ244" s="468"/>
      <c r="HA244" s="468"/>
      <c r="HB244" s="468"/>
      <c r="HC244" s="468"/>
      <c r="HD244" s="468"/>
      <c r="HE244" s="468"/>
      <c r="HF244" s="468"/>
      <c r="HG244" s="468"/>
      <c r="HH244" s="468"/>
      <c r="HI244" s="468"/>
      <c r="HJ244" s="468"/>
      <c r="HK244" s="468"/>
      <c r="HL244" s="468"/>
      <c r="HM244" s="468"/>
      <c r="HN244" s="468"/>
      <c r="HO244" s="468"/>
      <c r="HP244" s="468"/>
      <c r="HQ244" s="468"/>
      <c r="HR244" s="468"/>
      <c r="HS244" s="468"/>
      <c r="HT244" s="468"/>
      <c r="HU244" s="468"/>
      <c r="HV244" s="468"/>
      <c r="HW244" s="468"/>
      <c r="HX244" s="468"/>
      <c r="HY244" s="468"/>
      <c r="HZ244" s="468"/>
      <c r="IA244" s="468"/>
      <c r="IB244" s="468"/>
      <c r="IC244" s="468"/>
      <c r="ID244" s="468"/>
      <c r="IE244" s="468"/>
      <c r="IF244" s="468"/>
      <c r="IG244" s="468"/>
      <c r="IH244" s="468"/>
      <c r="II244" s="468"/>
      <c r="IJ244" s="468"/>
      <c r="IK244" s="468"/>
      <c r="IL244" s="468"/>
      <c r="IM244" s="468"/>
      <c r="IN244" s="468"/>
      <c r="IO244" s="468"/>
      <c r="IP244" s="468"/>
      <c r="IQ244" s="468"/>
      <c r="IR244" s="468"/>
      <c r="IS244" s="468"/>
      <c r="IT244" s="468"/>
      <c r="IU244" s="468"/>
      <c r="IV244" s="468"/>
    </row>
    <row r="245" spans="1:256">
      <c r="A245" s="385"/>
      <c r="B245" s="385"/>
      <c r="C245" s="385"/>
      <c r="M245" s="385"/>
      <c r="N245" s="735"/>
      <c r="O245" s="735"/>
      <c r="P245" s="468"/>
      <c r="Q245" s="468"/>
      <c r="R245" s="468"/>
      <c r="S245" s="468"/>
      <c r="T245" s="468"/>
      <c r="U245" s="468"/>
      <c r="V245" s="468"/>
      <c r="W245" s="468"/>
      <c r="X245" s="468"/>
      <c r="Y245" s="468"/>
      <c r="Z245" s="468"/>
      <c r="AA245" s="468"/>
      <c r="AB245" s="468"/>
      <c r="AC245" s="468"/>
      <c r="AD245" s="468"/>
      <c r="AE245" s="468"/>
      <c r="AF245" s="468"/>
      <c r="AG245" s="468"/>
      <c r="AH245" s="468"/>
      <c r="AI245" s="468"/>
      <c r="AJ245" s="468"/>
      <c r="AK245" s="468"/>
      <c r="AL245" s="468"/>
      <c r="AM245" s="468"/>
      <c r="AN245" s="468"/>
      <c r="AO245" s="468"/>
      <c r="AP245" s="468"/>
      <c r="AQ245" s="468"/>
      <c r="AR245" s="468"/>
      <c r="AS245" s="468"/>
      <c r="AT245" s="468"/>
      <c r="AU245" s="468"/>
      <c r="AV245" s="468"/>
      <c r="AW245" s="468"/>
      <c r="AX245" s="468"/>
      <c r="AY245" s="468"/>
      <c r="AZ245" s="468"/>
      <c r="BA245" s="468"/>
      <c r="BB245" s="468"/>
      <c r="BC245" s="468"/>
      <c r="BD245" s="468"/>
      <c r="BE245" s="468"/>
      <c r="BF245" s="468"/>
      <c r="BG245" s="468"/>
      <c r="BH245" s="468"/>
      <c r="BI245" s="468"/>
      <c r="BJ245" s="468"/>
      <c r="BK245" s="468"/>
      <c r="BL245" s="468"/>
      <c r="BM245" s="468"/>
      <c r="BN245" s="468"/>
      <c r="BO245" s="468"/>
      <c r="BP245" s="468"/>
      <c r="BQ245" s="468"/>
      <c r="BR245" s="468"/>
      <c r="BS245" s="468"/>
      <c r="BT245" s="468"/>
      <c r="BU245" s="468"/>
      <c r="BV245" s="468"/>
      <c r="BW245" s="468"/>
      <c r="BX245" s="468"/>
      <c r="BY245" s="468"/>
      <c r="BZ245" s="468"/>
      <c r="CA245" s="468"/>
      <c r="CB245" s="468"/>
      <c r="CC245" s="468"/>
      <c r="CD245" s="468"/>
      <c r="CE245" s="468"/>
      <c r="CF245" s="468"/>
      <c r="CG245" s="468"/>
      <c r="CH245" s="468"/>
      <c r="CI245" s="468"/>
      <c r="CJ245" s="468"/>
      <c r="CK245" s="468"/>
      <c r="CL245" s="468"/>
      <c r="CM245" s="468"/>
      <c r="CN245" s="468"/>
      <c r="CO245" s="468"/>
      <c r="CP245" s="468"/>
      <c r="CQ245" s="468"/>
      <c r="CR245" s="468"/>
      <c r="CS245" s="468"/>
      <c r="CT245" s="468"/>
      <c r="CU245" s="468"/>
      <c r="CV245" s="468"/>
      <c r="CW245" s="468"/>
      <c r="CX245" s="468"/>
      <c r="CY245" s="468"/>
      <c r="CZ245" s="468"/>
      <c r="DA245" s="468"/>
      <c r="DB245" s="468"/>
      <c r="DC245" s="468"/>
      <c r="DD245" s="468"/>
      <c r="DE245" s="468"/>
      <c r="DF245" s="468"/>
      <c r="DG245" s="468"/>
      <c r="DH245" s="468"/>
      <c r="DI245" s="468"/>
      <c r="DJ245" s="468"/>
      <c r="DK245" s="468"/>
      <c r="DL245" s="468"/>
      <c r="DM245" s="468"/>
      <c r="DN245" s="468"/>
      <c r="DO245" s="468"/>
      <c r="DP245" s="468"/>
      <c r="DQ245" s="468"/>
      <c r="DR245" s="468"/>
      <c r="DS245" s="468"/>
      <c r="DT245" s="468"/>
      <c r="DU245" s="468"/>
      <c r="DV245" s="468"/>
      <c r="DW245" s="468"/>
      <c r="DX245" s="468"/>
      <c r="DY245" s="468"/>
      <c r="DZ245" s="468"/>
      <c r="EA245" s="468"/>
      <c r="EB245" s="468"/>
      <c r="EC245" s="468"/>
      <c r="ED245" s="468"/>
      <c r="EE245" s="468"/>
      <c r="EF245" s="468"/>
      <c r="EG245" s="468"/>
      <c r="EH245" s="468"/>
      <c r="EI245" s="468"/>
      <c r="EJ245" s="468"/>
      <c r="EK245" s="468"/>
      <c r="EL245" s="468"/>
      <c r="EM245" s="468"/>
      <c r="EN245" s="468"/>
      <c r="EO245" s="468"/>
      <c r="EP245" s="468"/>
      <c r="EQ245" s="468"/>
      <c r="ER245" s="468"/>
      <c r="ES245" s="468"/>
      <c r="ET245" s="468"/>
      <c r="EU245" s="468"/>
      <c r="EV245" s="468"/>
      <c r="EW245" s="468"/>
      <c r="EX245" s="468"/>
      <c r="EY245" s="468"/>
      <c r="EZ245" s="468"/>
      <c r="FA245" s="468"/>
      <c r="FB245" s="468"/>
      <c r="FC245" s="468"/>
      <c r="FD245" s="468"/>
      <c r="FE245" s="468"/>
      <c r="FF245" s="468"/>
      <c r="FG245" s="468"/>
      <c r="FH245" s="468"/>
      <c r="FI245" s="468"/>
      <c r="FJ245" s="468"/>
      <c r="FK245" s="468"/>
      <c r="FL245" s="468"/>
      <c r="FM245" s="468"/>
      <c r="FN245" s="468"/>
      <c r="FO245" s="468"/>
      <c r="FP245" s="468"/>
      <c r="FQ245" s="468"/>
      <c r="FR245" s="468"/>
      <c r="FS245" s="468"/>
      <c r="FT245" s="468"/>
      <c r="FU245" s="468"/>
      <c r="FV245" s="468"/>
      <c r="FW245" s="468"/>
      <c r="FX245" s="468"/>
      <c r="FY245" s="468"/>
      <c r="FZ245" s="468"/>
      <c r="GA245" s="468"/>
      <c r="GB245" s="468"/>
      <c r="GC245" s="468"/>
      <c r="GD245" s="468"/>
      <c r="GE245" s="468"/>
      <c r="GF245" s="468"/>
      <c r="GG245" s="468"/>
      <c r="GH245" s="468"/>
      <c r="GI245" s="468"/>
      <c r="GJ245" s="468"/>
      <c r="GK245" s="468"/>
      <c r="GL245" s="468"/>
      <c r="GM245" s="468"/>
      <c r="GN245" s="468"/>
      <c r="GO245" s="468"/>
      <c r="GP245" s="468"/>
      <c r="GQ245" s="468"/>
      <c r="GR245" s="468"/>
      <c r="GS245" s="468"/>
      <c r="GT245" s="468"/>
      <c r="GU245" s="468"/>
      <c r="GV245" s="468"/>
      <c r="GW245" s="468"/>
      <c r="GX245" s="468"/>
      <c r="GY245" s="468"/>
      <c r="GZ245" s="468"/>
      <c r="HA245" s="468"/>
      <c r="HB245" s="468"/>
      <c r="HC245" s="468"/>
      <c r="HD245" s="468"/>
      <c r="HE245" s="468"/>
      <c r="HF245" s="468"/>
      <c r="HG245" s="468"/>
      <c r="HH245" s="468"/>
      <c r="HI245" s="468"/>
      <c r="HJ245" s="468"/>
      <c r="HK245" s="468"/>
      <c r="HL245" s="468"/>
      <c r="HM245" s="468"/>
      <c r="HN245" s="468"/>
      <c r="HO245" s="468"/>
      <c r="HP245" s="468"/>
      <c r="HQ245" s="468"/>
      <c r="HR245" s="468"/>
      <c r="HS245" s="468"/>
      <c r="HT245" s="468"/>
      <c r="HU245" s="468"/>
      <c r="HV245" s="468"/>
      <c r="HW245" s="468"/>
      <c r="HX245" s="468"/>
      <c r="HY245" s="468"/>
      <c r="HZ245" s="468"/>
      <c r="IA245" s="468"/>
      <c r="IB245" s="468"/>
      <c r="IC245" s="468"/>
      <c r="ID245" s="468"/>
      <c r="IE245" s="468"/>
      <c r="IF245" s="468"/>
      <c r="IG245" s="468"/>
      <c r="IH245" s="468"/>
      <c r="II245" s="468"/>
      <c r="IJ245" s="468"/>
      <c r="IK245" s="468"/>
      <c r="IL245" s="468"/>
      <c r="IM245" s="468"/>
      <c r="IN245" s="468"/>
      <c r="IO245" s="468"/>
      <c r="IP245" s="468"/>
      <c r="IQ245" s="468"/>
      <c r="IR245" s="468"/>
      <c r="IS245" s="468"/>
      <c r="IT245" s="468"/>
      <c r="IU245" s="468"/>
      <c r="IV245" s="468"/>
    </row>
    <row r="246" spans="1:256">
      <c r="A246" s="385"/>
      <c r="B246" s="385"/>
      <c r="C246" s="385"/>
      <c r="M246" s="385"/>
      <c r="N246" s="735"/>
      <c r="O246" s="735"/>
      <c r="P246" s="468"/>
      <c r="Q246" s="468"/>
      <c r="R246" s="468"/>
      <c r="S246" s="468"/>
      <c r="T246" s="468"/>
      <c r="U246" s="468"/>
      <c r="V246" s="468"/>
      <c r="W246" s="468"/>
      <c r="X246" s="468"/>
      <c r="Y246" s="468"/>
      <c r="Z246" s="468"/>
      <c r="AA246" s="468"/>
      <c r="AB246" s="468"/>
      <c r="AC246" s="468"/>
      <c r="AD246" s="468"/>
      <c r="AE246" s="468"/>
      <c r="AF246" s="468"/>
      <c r="AG246" s="468"/>
      <c r="AH246" s="468"/>
      <c r="AI246" s="468"/>
      <c r="AJ246" s="468"/>
      <c r="AK246" s="468"/>
      <c r="AL246" s="468"/>
      <c r="AM246" s="468"/>
      <c r="AN246" s="468"/>
      <c r="AO246" s="468"/>
      <c r="AP246" s="468"/>
      <c r="AQ246" s="468"/>
      <c r="AR246" s="468"/>
      <c r="AS246" s="468"/>
      <c r="AT246" s="468"/>
      <c r="AU246" s="468"/>
      <c r="AV246" s="468"/>
      <c r="AW246" s="468"/>
      <c r="AX246" s="468"/>
      <c r="AY246" s="468"/>
      <c r="AZ246" s="468"/>
      <c r="BA246" s="468"/>
      <c r="BB246" s="468"/>
      <c r="BC246" s="468"/>
      <c r="BD246" s="468"/>
      <c r="BE246" s="468"/>
      <c r="BF246" s="468"/>
      <c r="BG246" s="468"/>
      <c r="BH246" s="468"/>
      <c r="BI246" s="468"/>
      <c r="BJ246" s="468"/>
      <c r="BK246" s="468"/>
      <c r="BL246" s="468"/>
      <c r="BM246" s="468"/>
      <c r="BN246" s="468"/>
      <c r="BO246" s="468"/>
      <c r="BP246" s="468"/>
      <c r="BQ246" s="468"/>
      <c r="BR246" s="468"/>
      <c r="BS246" s="468"/>
      <c r="BT246" s="468"/>
      <c r="BU246" s="468"/>
      <c r="BV246" s="468"/>
      <c r="BW246" s="468"/>
      <c r="BX246" s="468"/>
      <c r="BY246" s="468"/>
      <c r="BZ246" s="468"/>
      <c r="CA246" s="468"/>
      <c r="CB246" s="468"/>
      <c r="CC246" s="468"/>
      <c r="CD246" s="468"/>
      <c r="CE246" s="468"/>
      <c r="CF246" s="468"/>
      <c r="CG246" s="468"/>
      <c r="CH246" s="468"/>
      <c r="CI246" s="468"/>
      <c r="CJ246" s="468"/>
      <c r="CK246" s="468"/>
      <c r="CL246" s="468"/>
      <c r="CM246" s="468"/>
      <c r="CN246" s="468"/>
      <c r="CO246" s="468"/>
      <c r="CP246" s="468"/>
      <c r="CQ246" s="468"/>
      <c r="CR246" s="468"/>
      <c r="CS246" s="468"/>
      <c r="CT246" s="468"/>
      <c r="CU246" s="468"/>
      <c r="CV246" s="468"/>
      <c r="CW246" s="468"/>
      <c r="CX246" s="468"/>
      <c r="CY246" s="468"/>
      <c r="CZ246" s="468"/>
      <c r="DA246" s="468"/>
      <c r="DB246" s="468"/>
      <c r="DC246" s="468"/>
      <c r="DD246" s="468"/>
      <c r="DE246" s="468"/>
      <c r="DF246" s="468"/>
      <c r="DG246" s="468"/>
      <c r="DH246" s="468"/>
      <c r="DI246" s="468"/>
      <c r="DJ246" s="468"/>
      <c r="DK246" s="468"/>
      <c r="DL246" s="468"/>
      <c r="DM246" s="468"/>
      <c r="DN246" s="468"/>
      <c r="DO246" s="468"/>
      <c r="DP246" s="468"/>
      <c r="DQ246" s="468"/>
      <c r="DR246" s="468"/>
      <c r="DS246" s="468"/>
      <c r="DT246" s="468"/>
      <c r="DU246" s="468"/>
      <c r="DV246" s="468"/>
      <c r="DW246" s="468"/>
      <c r="DX246" s="468"/>
      <c r="DY246" s="468"/>
      <c r="DZ246" s="468"/>
      <c r="EA246" s="468"/>
      <c r="EB246" s="468"/>
      <c r="EC246" s="468"/>
      <c r="ED246" s="468"/>
      <c r="EE246" s="468"/>
      <c r="EF246" s="468"/>
      <c r="EG246" s="468"/>
      <c r="EH246" s="468"/>
      <c r="EI246" s="468"/>
      <c r="EJ246" s="468"/>
      <c r="EK246" s="468"/>
      <c r="EL246" s="468"/>
      <c r="EM246" s="468"/>
      <c r="EN246" s="468"/>
      <c r="EO246" s="468"/>
      <c r="EP246" s="468"/>
      <c r="EQ246" s="468"/>
      <c r="ER246" s="468"/>
      <c r="ES246" s="468"/>
      <c r="ET246" s="468"/>
      <c r="EU246" s="468"/>
      <c r="EV246" s="468"/>
      <c r="EW246" s="468"/>
      <c r="EX246" s="468"/>
      <c r="EY246" s="468"/>
      <c r="EZ246" s="468"/>
      <c r="FA246" s="468"/>
      <c r="FB246" s="468"/>
      <c r="FC246" s="468"/>
      <c r="FD246" s="468"/>
      <c r="FE246" s="468"/>
      <c r="FF246" s="468"/>
      <c r="FG246" s="468"/>
      <c r="FH246" s="468"/>
      <c r="FI246" s="468"/>
      <c r="FJ246" s="468"/>
      <c r="FK246" s="468"/>
      <c r="FL246" s="468"/>
      <c r="FM246" s="468"/>
      <c r="FN246" s="468"/>
      <c r="FO246" s="468"/>
      <c r="FP246" s="468"/>
      <c r="FQ246" s="468"/>
      <c r="FR246" s="468"/>
      <c r="FS246" s="468"/>
      <c r="FT246" s="468"/>
      <c r="FU246" s="468"/>
      <c r="FV246" s="468"/>
      <c r="FW246" s="468"/>
      <c r="FX246" s="468"/>
      <c r="FY246" s="468"/>
      <c r="FZ246" s="468"/>
      <c r="GA246" s="468"/>
      <c r="GB246" s="468"/>
      <c r="GC246" s="468"/>
      <c r="GD246" s="468"/>
      <c r="GE246" s="468"/>
      <c r="GF246" s="468"/>
      <c r="GG246" s="468"/>
      <c r="GH246" s="468"/>
      <c r="GI246" s="468"/>
      <c r="GJ246" s="468"/>
      <c r="GK246" s="468"/>
      <c r="GL246" s="468"/>
      <c r="GM246" s="468"/>
      <c r="GN246" s="468"/>
      <c r="GO246" s="468"/>
      <c r="GP246" s="468"/>
      <c r="GQ246" s="468"/>
      <c r="GR246" s="468"/>
      <c r="GS246" s="468"/>
      <c r="GT246" s="468"/>
      <c r="GU246" s="468"/>
      <c r="GV246" s="468"/>
      <c r="GW246" s="468"/>
      <c r="GX246" s="468"/>
      <c r="GY246" s="468"/>
      <c r="GZ246" s="468"/>
      <c r="HA246" s="468"/>
      <c r="HB246" s="468"/>
      <c r="HC246" s="468"/>
      <c r="HD246" s="468"/>
      <c r="HE246" s="468"/>
      <c r="HF246" s="468"/>
      <c r="HG246" s="468"/>
      <c r="HH246" s="468"/>
      <c r="HI246" s="468"/>
      <c r="HJ246" s="468"/>
      <c r="HK246" s="468"/>
      <c r="HL246" s="468"/>
      <c r="HM246" s="468"/>
      <c r="HN246" s="468"/>
      <c r="HO246" s="468"/>
      <c r="HP246" s="468"/>
      <c r="HQ246" s="468"/>
      <c r="HR246" s="468"/>
      <c r="HS246" s="468"/>
      <c r="HT246" s="468"/>
      <c r="HU246" s="468"/>
      <c r="HV246" s="468"/>
      <c r="HW246" s="468"/>
      <c r="HX246" s="468"/>
      <c r="HY246" s="468"/>
      <c r="HZ246" s="468"/>
      <c r="IA246" s="468"/>
      <c r="IB246" s="468"/>
      <c r="IC246" s="468"/>
      <c r="ID246" s="468"/>
      <c r="IE246" s="468"/>
      <c r="IF246" s="468"/>
      <c r="IG246" s="468"/>
      <c r="IH246" s="468"/>
      <c r="II246" s="468"/>
      <c r="IJ246" s="468"/>
      <c r="IK246" s="468"/>
      <c r="IL246" s="468"/>
      <c r="IM246" s="468"/>
      <c r="IN246" s="468"/>
      <c r="IO246" s="468"/>
      <c r="IP246" s="468"/>
      <c r="IQ246" s="468"/>
      <c r="IR246" s="468"/>
      <c r="IS246" s="468"/>
      <c r="IT246" s="468"/>
      <c r="IU246" s="468"/>
      <c r="IV246" s="468"/>
    </row>
    <row r="247" spans="1:256">
      <c r="A247" s="385"/>
      <c r="B247" s="385"/>
      <c r="C247" s="385"/>
      <c r="M247" s="385"/>
      <c r="N247" s="735"/>
      <c r="O247" s="735"/>
      <c r="P247" s="468"/>
      <c r="Q247" s="468"/>
      <c r="R247" s="468"/>
      <c r="S247" s="468"/>
      <c r="T247" s="468"/>
      <c r="U247" s="468"/>
      <c r="V247" s="468"/>
      <c r="W247" s="468"/>
      <c r="X247" s="468"/>
      <c r="Y247" s="468"/>
      <c r="Z247" s="468"/>
      <c r="AA247" s="468"/>
      <c r="AB247" s="468"/>
      <c r="AC247" s="468"/>
      <c r="AD247" s="468"/>
      <c r="AE247" s="468"/>
      <c r="AF247" s="468"/>
      <c r="AG247" s="468"/>
      <c r="AH247" s="468"/>
      <c r="AI247" s="468"/>
      <c r="AJ247" s="468"/>
      <c r="AK247" s="468"/>
      <c r="AL247" s="468"/>
      <c r="AM247" s="468"/>
      <c r="AN247" s="468"/>
      <c r="AO247" s="468"/>
      <c r="AP247" s="468"/>
      <c r="AQ247" s="468"/>
      <c r="AR247" s="468"/>
      <c r="AS247" s="468"/>
      <c r="AT247" s="468"/>
      <c r="AU247" s="468"/>
      <c r="AV247" s="468"/>
      <c r="AW247" s="468"/>
      <c r="AX247" s="468"/>
      <c r="AY247" s="468"/>
      <c r="AZ247" s="468"/>
      <c r="BA247" s="468"/>
      <c r="BB247" s="468"/>
      <c r="BC247" s="468"/>
      <c r="BD247" s="468"/>
      <c r="BE247" s="468"/>
      <c r="BF247" s="468"/>
      <c r="BG247" s="468"/>
      <c r="BH247" s="468"/>
      <c r="BI247" s="468"/>
      <c r="BJ247" s="468"/>
      <c r="BK247" s="468"/>
      <c r="BL247" s="468"/>
      <c r="BM247" s="468"/>
      <c r="BN247" s="468"/>
      <c r="BO247" s="468"/>
      <c r="BP247" s="468"/>
      <c r="BQ247" s="468"/>
      <c r="BR247" s="468"/>
      <c r="BS247" s="468"/>
      <c r="BT247" s="468"/>
      <c r="BU247" s="468"/>
      <c r="BV247" s="468"/>
      <c r="BW247" s="468"/>
      <c r="BX247" s="468"/>
      <c r="BY247" s="468"/>
      <c r="BZ247" s="468"/>
      <c r="CA247" s="468"/>
      <c r="CB247" s="468"/>
      <c r="CC247" s="468"/>
      <c r="CD247" s="468"/>
      <c r="CE247" s="468"/>
      <c r="CF247" s="468"/>
      <c r="CG247" s="468"/>
      <c r="CH247" s="468"/>
      <c r="CI247" s="468"/>
      <c r="CJ247" s="468"/>
      <c r="CK247" s="468"/>
      <c r="CL247" s="468"/>
      <c r="CM247" s="468"/>
      <c r="CN247" s="468"/>
      <c r="CO247" s="468"/>
      <c r="CP247" s="468"/>
      <c r="CQ247" s="468"/>
      <c r="CR247" s="468"/>
      <c r="CS247" s="468"/>
      <c r="CT247" s="468"/>
      <c r="CU247" s="468"/>
      <c r="CV247" s="468"/>
      <c r="CW247" s="468"/>
      <c r="CX247" s="468"/>
      <c r="CY247" s="468"/>
      <c r="CZ247" s="468"/>
      <c r="DA247" s="468"/>
      <c r="DB247" s="468"/>
      <c r="DC247" s="468"/>
      <c r="DD247" s="468"/>
      <c r="DE247" s="468"/>
      <c r="DF247" s="468"/>
      <c r="DG247" s="468"/>
      <c r="DH247" s="468"/>
      <c r="DI247" s="468"/>
      <c r="DJ247" s="468"/>
      <c r="DK247" s="468"/>
      <c r="DL247" s="468"/>
      <c r="DM247" s="468"/>
      <c r="DN247" s="468"/>
      <c r="DO247" s="468"/>
      <c r="DP247" s="468"/>
      <c r="DQ247" s="468"/>
      <c r="DR247" s="468"/>
      <c r="DS247" s="468"/>
      <c r="DT247" s="468"/>
      <c r="DU247" s="468"/>
      <c r="DV247" s="468"/>
      <c r="DW247" s="468"/>
      <c r="DX247" s="468"/>
      <c r="DY247" s="468"/>
      <c r="DZ247" s="468"/>
      <c r="EA247" s="468"/>
      <c r="EB247" s="468"/>
      <c r="EC247" s="468"/>
      <c r="ED247" s="468"/>
      <c r="EE247" s="468"/>
      <c r="EF247" s="468"/>
      <c r="EG247" s="468"/>
      <c r="EH247" s="468"/>
      <c r="EI247" s="468"/>
      <c r="EJ247" s="468"/>
      <c r="EK247" s="468"/>
      <c r="EL247" s="468"/>
      <c r="EM247" s="468"/>
      <c r="EN247" s="468"/>
      <c r="EO247" s="468"/>
      <c r="EP247" s="468"/>
      <c r="EQ247" s="468"/>
      <c r="ER247" s="468"/>
      <c r="ES247" s="468"/>
      <c r="ET247" s="468"/>
      <c r="EU247" s="468"/>
      <c r="EV247" s="468"/>
      <c r="EW247" s="468"/>
      <c r="EX247" s="468"/>
      <c r="EY247" s="468"/>
      <c r="EZ247" s="468"/>
      <c r="FA247" s="468"/>
      <c r="FB247" s="468"/>
      <c r="FC247" s="468"/>
      <c r="FD247" s="468"/>
      <c r="FE247" s="468"/>
      <c r="FF247" s="468"/>
      <c r="FG247" s="468"/>
      <c r="FH247" s="468"/>
      <c r="FI247" s="468"/>
      <c r="FJ247" s="468"/>
      <c r="FK247" s="468"/>
      <c r="FL247" s="468"/>
      <c r="FM247" s="468"/>
      <c r="FN247" s="468"/>
      <c r="FO247" s="468"/>
      <c r="FP247" s="468"/>
      <c r="FQ247" s="468"/>
      <c r="FR247" s="468"/>
      <c r="FS247" s="468"/>
      <c r="FT247" s="468"/>
      <c r="FU247" s="468"/>
      <c r="FV247" s="468"/>
      <c r="FW247" s="468"/>
      <c r="FX247" s="468"/>
      <c r="FY247" s="468"/>
      <c r="FZ247" s="468"/>
      <c r="GA247" s="468"/>
      <c r="GB247" s="468"/>
      <c r="GC247" s="468"/>
      <c r="GD247" s="468"/>
      <c r="GE247" s="468"/>
      <c r="GF247" s="468"/>
      <c r="GG247" s="468"/>
      <c r="GH247" s="468"/>
      <c r="GI247" s="468"/>
      <c r="GJ247" s="468"/>
      <c r="GK247" s="468"/>
      <c r="GL247" s="468"/>
      <c r="GM247" s="468"/>
      <c r="GN247" s="468"/>
      <c r="GO247" s="468"/>
      <c r="GP247" s="468"/>
      <c r="GQ247" s="468"/>
      <c r="GR247" s="468"/>
      <c r="GS247" s="468"/>
      <c r="GT247" s="468"/>
      <c r="GU247" s="468"/>
      <c r="GV247" s="468"/>
      <c r="GW247" s="468"/>
      <c r="GX247" s="468"/>
      <c r="GY247" s="468"/>
      <c r="GZ247" s="468"/>
      <c r="HA247" s="468"/>
      <c r="HB247" s="468"/>
      <c r="HC247" s="468"/>
      <c r="HD247" s="468"/>
      <c r="HE247" s="468"/>
      <c r="HF247" s="468"/>
      <c r="HG247" s="468"/>
      <c r="HH247" s="468"/>
      <c r="HI247" s="468"/>
      <c r="HJ247" s="468"/>
      <c r="HK247" s="468"/>
      <c r="HL247" s="468"/>
      <c r="HM247" s="468"/>
      <c r="HN247" s="468"/>
      <c r="HO247" s="468"/>
      <c r="HP247" s="468"/>
      <c r="HQ247" s="468"/>
      <c r="HR247" s="468"/>
      <c r="HS247" s="468"/>
      <c r="HT247" s="468"/>
      <c r="HU247" s="468"/>
      <c r="HV247" s="468"/>
      <c r="HW247" s="468"/>
      <c r="HX247" s="468"/>
      <c r="HY247" s="468"/>
      <c r="HZ247" s="468"/>
      <c r="IA247" s="468"/>
      <c r="IB247" s="468"/>
      <c r="IC247" s="468"/>
      <c r="ID247" s="468"/>
      <c r="IE247" s="468"/>
      <c r="IF247" s="468"/>
      <c r="IG247" s="468"/>
      <c r="IH247" s="468"/>
      <c r="II247" s="468"/>
      <c r="IJ247" s="468"/>
      <c r="IK247" s="468"/>
      <c r="IL247" s="468"/>
      <c r="IM247" s="468"/>
      <c r="IN247" s="468"/>
      <c r="IO247" s="468"/>
      <c r="IP247" s="468"/>
      <c r="IQ247" s="468"/>
      <c r="IR247" s="468"/>
      <c r="IS247" s="468"/>
      <c r="IT247" s="468"/>
      <c r="IU247" s="468"/>
      <c r="IV247" s="468"/>
    </row>
    <row r="248" spans="1:256">
      <c r="A248" s="385"/>
      <c r="B248" s="385"/>
      <c r="C248" s="385"/>
      <c r="M248" s="385"/>
      <c r="N248" s="735"/>
      <c r="O248" s="735"/>
      <c r="P248" s="468"/>
      <c r="Q248" s="468"/>
      <c r="R248" s="468"/>
      <c r="S248" s="468"/>
      <c r="T248" s="468"/>
      <c r="U248" s="468"/>
      <c r="V248" s="468"/>
      <c r="W248" s="468"/>
      <c r="X248" s="468"/>
      <c r="Y248" s="468"/>
      <c r="Z248" s="468"/>
      <c r="AA248" s="468"/>
      <c r="AB248" s="468"/>
      <c r="AC248" s="468"/>
      <c r="AD248" s="468"/>
      <c r="AE248" s="468"/>
      <c r="AF248" s="468"/>
      <c r="AG248" s="468"/>
      <c r="AH248" s="468"/>
      <c r="AI248" s="468"/>
      <c r="AJ248" s="468"/>
      <c r="AK248" s="468"/>
      <c r="AL248" s="468"/>
      <c r="AM248" s="468"/>
      <c r="AN248" s="468"/>
      <c r="AO248" s="468"/>
      <c r="AP248" s="468"/>
      <c r="AQ248" s="468"/>
      <c r="AR248" s="468"/>
      <c r="AS248" s="468"/>
      <c r="AT248" s="468"/>
      <c r="AU248" s="468"/>
      <c r="AV248" s="468"/>
      <c r="AW248" s="468"/>
      <c r="AX248" s="468"/>
      <c r="AY248" s="468"/>
      <c r="AZ248" s="468"/>
      <c r="BA248" s="468"/>
      <c r="BB248" s="468"/>
      <c r="BC248" s="468"/>
      <c r="BD248" s="468"/>
      <c r="BE248" s="468"/>
      <c r="BF248" s="468"/>
      <c r="BG248" s="468"/>
      <c r="BH248" s="468"/>
      <c r="BI248" s="468"/>
      <c r="BJ248" s="468"/>
      <c r="BK248" s="468"/>
      <c r="BL248" s="468"/>
      <c r="BM248" s="468"/>
      <c r="BN248" s="468"/>
      <c r="BO248" s="468"/>
      <c r="BP248" s="468"/>
      <c r="BQ248" s="468"/>
      <c r="BR248" s="468"/>
      <c r="BS248" s="468"/>
      <c r="BT248" s="468"/>
      <c r="BU248" s="468"/>
      <c r="BV248" s="468"/>
      <c r="BW248" s="468"/>
      <c r="BX248" s="468"/>
      <c r="BY248" s="468"/>
      <c r="BZ248" s="468"/>
      <c r="CA248" s="468"/>
      <c r="CB248" s="468"/>
      <c r="CC248" s="468"/>
      <c r="CD248" s="468"/>
      <c r="CE248" s="468"/>
      <c r="CF248" s="468"/>
      <c r="CG248" s="468"/>
      <c r="CH248" s="468"/>
      <c r="CI248" s="468"/>
      <c r="CJ248" s="468"/>
      <c r="CK248" s="468"/>
      <c r="CL248" s="468"/>
      <c r="CM248" s="468"/>
      <c r="CN248" s="468"/>
      <c r="CO248" s="468"/>
      <c r="CP248" s="468"/>
      <c r="CQ248" s="468"/>
      <c r="CR248" s="468"/>
      <c r="CS248" s="468"/>
      <c r="CT248" s="468"/>
      <c r="CU248" s="468"/>
      <c r="CV248" s="468"/>
      <c r="CW248" s="468"/>
      <c r="CX248" s="468"/>
      <c r="CY248" s="468"/>
      <c r="CZ248" s="468"/>
      <c r="DA248" s="468"/>
      <c r="DB248" s="468"/>
      <c r="DC248" s="468"/>
      <c r="DD248" s="468"/>
      <c r="DE248" s="468"/>
      <c r="DF248" s="468"/>
      <c r="DG248" s="468"/>
      <c r="DH248" s="468"/>
      <c r="DI248" s="468"/>
      <c r="DJ248" s="468"/>
      <c r="DK248" s="468"/>
      <c r="DL248" s="468"/>
      <c r="DM248" s="468"/>
      <c r="DN248" s="468"/>
      <c r="DO248" s="468"/>
      <c r="DP248" s="468"/>
      <c r="DQ248" s="468"/>
      <c r="DR248" s="468"/>
      <c r="DS248" s="468"/>
      <c r="DT248" s="468"/>
      <c r="DU248" s="468"/>
      <c r="DV248" s="468"/>
      <c r="DW248" s="468"/>
      <c r="DX248" s="468"/>
      <c r="DY248" s="468"/>
      <c r="DZ248" s="468"/>
      <c r="EA248" s="468"/>
      <c r="EB248" s="468"/>
      <c r="EC248" s="468"/>
      <c r="ED248" s="468"/>
      <c r="EE248" s="468"/>
      <c r="EF248" s="468"/>
      <c r="EG248" s="468"/>
      <c r="EH248" s="468"/>
      <c r="EI248" s="468"/>
      <c r="EJ248" s="468"/>
      <c r="EK248" s="468"/>
      <c r="EL248" s="468"/>
      <c r="EM248" s="468"/>
      <c r="EN248" s="468"/>
      <c r="EO248" s="468"/>
      <c r="EP248" s="468"/>
      <c r="EQ248" s="468"/>
      <c r="ER248" s="468"/>
      <c r="ES248" s="468"/>
      <c r="ET248" s="468"/>
      <c r="EU248" s="468"/>
      <c r="EV248" s="468"/>
      <c r="EW248" s="468"/>
      <c r="EX248" s="468"/>
      <c r="EY248" s="468"/>
      <c r="EZ248" s="468"/>
      <c r="FA248" s="468"/>
      <c r="FB248" s="468"/>
      <c r="FC248" s="468"/>
      <c r="FD248" s="468"/>
      <c r="FE248" s="468"/>
      <c r="FF248" s="468"/>
      <c r="FG248" s="468"/>
      <c r="FH248" s="468"/>
      <c r="FI248" s="468"/>
      <c r="FJ248" s="468"/>
      <c r="FK248" s="468"/>
      <c r="FL248" s="468"/>
      <c r="FM248" s="468"/>
      <c r="FN248" s="468"/>
      <c r="FO248" s="468"/>
      <c r="FP248" s="468"/>
      <c r="FQ248" s="468"/>
      <c r="FR248" s="468"/>
      <c r="FS248" s="468"/>
      <c r="FT248" s="468"/>
      <c r="FU248" s="468"/>
      <c r="FV248" s="468"/>
      <c r="FW248" s="468"/>
      <c r="FX248" s="468"/>
      <c r="FY248" s="468"/>
      <c r="FZ248" s="468"/>
      <c r="GA248" s="468"/>
      <c r="GB248" s="468"/>
      <c r="GC248" s="468"/>
      <c r="GD248" s="468"/>
      <c r="GE248" s="468"/>
      <c r="GF248" s="468"/>
      <c r="GG248" s="468"/>
      <c r="GH248" s="468"/>
      <c r="GI248" s="468"/>
      <c r="GJ248" s="468"/>
      <c r="GK248" s="468"/>
      <c r="GL248" s="468"/>
      <c r="GM248" s="468"/>
      <c r="GN248" s="468"/>
      <c r="GO248" s="468"/>
      <c r="GP248" s="468"/>
      <c r="GQ248" s="468"/>
      <c r="GR248" s="468"/>
      <c r="GS248" s="468"/>
      <c r="GT248" s="468"/>
      <c r="GU248" s="468"/>
      <c r="GV248" s="468"/>
      <c r="GW248" s="468"/>
      <c r="GX248" s="468"/>
      <c r="GY248" s="468"/>
      <c r="GZ248" s="468"/>
      <c r="HA248" s="468"/>
      <c r="HB248" s="468"/>
      <c r="HC248" s="468"/>
      <c r="HD248" s="468"/>
      <c r="HE248" s="468"/>
      <c r="HF248" s="468"/>
      <c r="HG248" s="468"/>
      <c r="HH248" s="468"/>
      <c r="HI248" s="468"/>
      <c r="HJ248" s="468"/>
      <c r="HK248" s="468"/>
      <c r="HL248" s="468"/>
      <c r="HM248" s="468"/>
      <c r="HN248" s="468"/>
      <c r="HO248" s="468"/>
      <c r="HP248" s="468"/>
      <c r="HQ248" s="468"/>
      <c r="HR248" s="468"/>
      <c r="HS248" s="468"/>
      <c r="HT248" s="468"/>
      <c r="HU248" s="468"/>
      <c r="HV248" s="468"/>
      <c r="HW248" s="468"/>
      <c r="HX248" s="468"/>
      <c r="HY248" s="468"/>
      <c r="HZ248" s="468"/>
      <c r="IA248" s="468"/>
      <c r="IB248" s="468"/>
      <c r="IC248" s="468"/>
      <c r="ID248" s="468"/>
      <c r="IE248" s="468"/>
      <c r="IF248" s="468"/>
      <c r="IG248" s="468"/>
      <c r="IH248" s="468"/>
      <c r="II248" s="468"/>
      <c r="IJ248" s="468"/>
      <c r="IK248" s="468"/>
      <c r="IL248" s="468"/>
      <c r="IM248" s="468"/>
      <c r="IN248" s="468"/>
      <c r="IO248" s="468"/>
      <c r="IP248" s="468"/>
      <c r="IQ248" s="468"/>
      <c r="IR248" s="468"/>
      <c r="IS248" s="468"/>
      <c r="IT248" s="468"/>
      <c r="IU248" s="468"/>
      <c r="IV248" s="468"/>
    </row>
    <row r="249" spans="1:256">
      <c r="A249" s="385"/>
      <c r="B249" s="385"/>
      <c r="C249" s="385"/>
      <c r="M249" s="385"/>
      <c r="N249" s="735"/>
      <c r="O249" s="735"/>
      <c r="P249" s="468"/>
      <c r="Q249" s="468"/>
      <c r="R249" s="468"/>
      <c r="S249" s="468"/>
      <c r="T249" s="468"/>
      <c r="U249" s="468"/>
      <c r="V249" s="468"/>
      <c r="W249" s="468"/>
      <c r="X249" s="468"/>
      <c r="Y249" s="468"/>
      <c r="Z249" s="468"/>
      <c r="AA249" s="468"/>
      <c r="AB249" s="468"/>
      <c r="AC249" s="468"/>
      <c r="AD249" s="468"/>
      <c r="AE249" s="468"/>
      <c r="AF249" s="468"/>
      <c r="AG249" s="468"/>
      <c r="AH249" s="468"/>
      <c r="AI249" s="468"/>
      <c r="AJ249" s="468"/>
      <c r="AK249" s="468"/>
      <c r="AL249" s="468"/>
      <c r="AM249" s="468"/>
      <c r="AN249" s="468"/>
      <c r="AO249" s="468"/>
      <c r="AP249" s="468"/>
      <c r="AQ249" s="468"/>
      <c r="AR249" s="468"/>
      <c r="AS249" s="468"/>
      <c r="AT249" s="468"/>
      <c r="AU249" s="468"/>
      <c r="AV249" s="468"/>
      <c r="AW249" s="468"/>
      <c r="AX249" s="468"/>
      <c r="AY249" s="468"/>
      <c r="AZ249" s="468"/>
      <c r="BA249" s="468"/>
      <c r="BB249" s="468"/>
      <c r="BC249" s="468"/>
      <c r="BD249" s="468"/>
      <c r="BE249" s="468"/>
      <c r="BF249" s="468"/>
      <c r="BG249" s="468"/>
      <c r="BH249" s="468"/>
      <c r="BI249" s="468"/>
      <c r="BJ249" s="468"/>
      <c r="BK249" s="468"/>
      <c r="BL249" s="468"/>
      <c r="BM249" s="468"/>
      <c r="BN249" s="468"/>
      <c r="BO249" s="468"/>
      <c r="BP249" s="468"/>
      <c r="BQ249" s="468"/>
      <c r="BR249" s="468"/>
      <c r="BS249" s="468"/>
      <c r="BT249" s="468"/>
      <c r="BU249" s="468"/>
      <c r="BV249" s="468"/>
      <c r="BW249" s="468"/>
      <c r="BX249" s="468"/>
      <c r="BY249" s="468"/>
      <c r="BZ249" s="468"/>
      <c r="CA249" s="468"/>
      <c r="CB249" s="468"/>
      <c r="CC249" s="468"/>
      <c r="CD249" s="468"/>
      <c r="CE249" s="468"/>
      <c r="CF249" s="468"/>
      <c r="CG249" s="468"/>
      <c r="CH249" s="468"/>
      <c r="CI249" s="468"/>
      <c r="CJ249" s="468"/>
      <c r="CK249" s="468"/>
      <c r="CL249" s="468"/>
      <c r="CM249" s="468"/>
      <c r="CN249" s="468"/>
      <c r="CO249" s="468"/>
      <c r="CP249" s="468"/>
      <c r="CQ249" s="468"/>
      <c r="CR249" s="468"/>
      <c r="CS249" s="468"/>
      <c r="CT249" s="468"/>
      <c r="CU249" s="468"/>
      <c r="CV249" s="468"/>
      <c r="CW249" s="468"/>
      <c r="CX249" s="468"/>
      <c r="CY249" s="468"/>
      <c r="CZ249" s="468"/>
      <c r="DA249" s="468"/>
      <c r="DB249" s="468"/>
      <c r="DC249" s="468"/>
      <c r="DD249" s="468"/>
      <c r="DE249" s="468"/>
      <c r="DF249" s="468"/>
      <c r="DG249" s="468"/>
      <c r="DH249" s="468"/>
      <c r="DI249" s="468"/>
      <c r="DJ249" s="468"/>
      <c r="DK249" s="468"/>
      <c r="DL249" s="468"/>
      <c r="DM249" s="468"/>
      <c r="DN249" s="468"/>
      <c r="DO249" s="468"/>
      <c r="DP249" s="468"/>
      <c r="DQ249" s="468"/>
      <c r="DR249" s="468"/>
      <c r="DS249" s="468"/>
      <c r="DT249" s="468"/>
      <c r="DU249" s="468"/>
      <c r="DV249" s="468"/>
      <c r="DW249" s="468"/>
      <c r="DX249" s="468"/>
      <c r="DY249" s="468"/>
      <c r="DZ249" s="468"/>
      <c r="EA249" s="468"/>
      <c r="EB249" s="468"/>
      <c r="EC249" s="468"/>
      <c r="ED249" s="468"/>
      <c r="EE249" s="468"/>
      <c r="EF249" s="468"/>
      <c r="EG249" s="468"/>
      <c r="EH249" s="468"/>
      <c r="EI249" s="468"/>
      <c r="EJ249" s="468"/>
      <c r="EK249" s="468"/>
      <c r="EL249" s="468"/>
      <c r="EM249" s="468"/>
      <c r="EN249" s="468"/>
      <c r="EO249" s="468"/>
      <c r="EP249" s="468"/>
      <c r="EQ249" s="468"/>
      <c r="ER249" s="468"/>
      <c r="ES249" s="468"/>
      <c r="ET249" s="468"/>
      <c r="EU249" s="468"/>
      <c r="EV249" s="468"/>
      <c r="EW249" s="468"/>
      <c r="EX249" s="468"/>
      <c r="EY249" s="468"/>
      <c r="EZ249" s="468"/>
      <c r="FA249" s="468"/>
      <c r="FB249" s="468"/>
      <c r="FC249" s="468"/>
      <c r="FD249" s="468"/>
      <c r="FE249" s="468"/>
      <c r="FF249" s="468"/>
      <c r="FG249" s="468"/>
      <c r="FH249" s="468"/>
      <c r="FI249" s="468"/>
      <c r="FJ249" s="468"/>
      <c r="FK249" s="468"/>
      <c r="FL249" s="468"/>
      <c r="FM249" s="468"/>
      <c r="FN249" s="468"/>
      <c r="FO249" s="468"/>
      <c r="FP249" s="468"/>
      <c r="FQ249" s="468"/>
      <c r="FR249" s="468"/>
      <c r="FS249" s="468"/>
      <c r="FT249" s="468"/>
      <c r="FU249" s="468"/>
      <c r="FV249" s="468"/>
      <c r="FW249" s="468"/>
      <c r="FX249" s="468"/>
      <c r="FY249" s="468"/>
      <c r="FZ249" s="468"/>
      <c r="GA249" s="468"/>
      <c r="GB249" s="468"/>
      <c r="GC249" s="468"/>
      <c r="GD249" s="468"/>
      <c r="GE249" s="468"/>
      <c r="GF249" s="468"/>
      <c r="GG249" s="468"/>
      <c r="GH249" s="468"/>
      <c r="GI249" s="468"/>
      <c r="GJ249" s="468"/>
      <c r="GK249" s="468"/>
      <c r="GL249" s="468"/>
      <c r="GM249" s="468"/>
      <c r="GN249" s="468"/>
      <c r="GO249" s="468"/>
      <c r="GP249" s="468"/>
      <c r="GQ249" s="468"/>
      <c r="GR249" s="468"/>
      <c r="GS249" s="468"/>
      <c r="GT249" s="468"/>
      <c r="GU249" s="468"/>
      <c r="GV249" s="468"/>
      <c r="GW249" s="468"/>
      <c r="GX249" s="468"/>
      <c r="GY249" s="468"/>
      <c r="GZ249" s="468"/>
      <c r="HA249" s="468"/>
      <c r="HB249" s="468"/>
      <c r="HC249" s="468"/>
      <c r="HD249" s="468"/>
      <c r="HE249" s="468"/>
      <c r="HF249" s="468"/>
      <c r="HG249" s="468"/>
      <c r="HH249" s="468"/>
      <c r="HI249" s="468"/>
      <c r="HJ249" s="468"/>
      <c r="HK249" s="468"/>
      <c r="HL249" s="468"/>
      <c r="HM249" s="468"/>
      <c r="HN249" s="468"/>
      <c r="HO249" s="468"/>
      <c r="HP249" s="468"/>
      <c r="HQ249" s="468"/>
      <c r="HR249" s="468"/>
      <c r="HS249" s="468"/>
      <c r="HT249" s="468"/>
      <c r="HU249" s="468"/>
      <c r="HV249" s="468"/>
      <c r="HW249" s="468"/>
      <c r="HX249" s="468"/>
      <c r="HY249" s="468"/>
      <c r="HZ249" s="468"/>
      <c r="IA249" s="468"/>
      <c r="IB249" s="468"/>
      <c r="IC249" s="468"/>
      <c r="ID249" s="468"/>
      <c r="IE249" s="468"/>
      <c r="IF249" s="468"/>
      <c r="IG249" s="468"/>
      <c r="IH249" s="468"/>
      <c r="II249" s="468"/>
      <c r="IJ249" s="468"/>
      <c r="IK249" s="468"/>
      <c r="IL249" s="468"/>
      <c r="IM249" s="468"/>
      <c r="IN249" s="468"/>
      <c r="IO249" s="468"/>
      <c r="IP249" s="468"/>
      <c r="IQ249" s="468"/>
      <c r="IR249" s="468"/>
      <c r="IS249" s="468"/>
      <c r="IT249" s="468"/>
      <c r="IU249" s="468"/>
      <c r="IV249" s="468"/>
    </row>
    <row r="250" spans="1:256">
      <c r="A250" s="385"/>
      <c r="B250" s="385"/>
      <c r="C250" s="385"/>
      <c r="M250" s="385"/>
      <c r="N250" s="735"/>
      <c r="O250" s="735"/>
      <c r="P250" s="468"/>
      <c r="Q250" s="468"/>
      <c r="R250" s="468"/>
      <c r="S250" s="468"/>
      <c r="T250" s="468"/>
      <c r="U250" s="468"/>
      <c r="V250" s="468"/>
      <c r="W250" s="468"/>
      <c r="X250" s="468"/>
      <c r="Y250" s="468"/>
      <c r="Z250" s="468"/>
      <c r="AA250" s="468"/>
      <c r="AB250" s="468"/>
      <c r="AC250" s="468"/>
      <c r="AD250" s="468"/>
      <c r="AE250" s="468"/>
      <c r="AF250" s="468"/>
      <c r="AG250" s="468"/>
      <c r="AH250" s="468"/>
      <c r="AI250" s="468"/>
      <c r="AJ250" s="468"/>
      <c r="AK250" s="468"/>
      <c r="AL250" s="468"/>
      <c r="AM250" s="468"/>
      <c r="AN250" s="468"/>
      <c r="AO250" s="468"/>
      <c r="AP250" s="468"/>
      <c r="AQ250" s="468"/>
      <c r="AR250" s="468"/>
      <c r="AS250" s="468"/>
      <c r="AT250" s="468"/>
      <c r="AU250" s="468"/>
      <c r="AV250" s="468"/>
      <c r="AW250" s="468"/>
      <c r="AX250" s="468"/>
      <c r="AY250" s="468"/>
      <c r="AZ250" s="468"/>
      <c r="BA250" s="468"/>
      <c r="BB250" s="468"/>
      <c r="BC250" s="468"/>
      <c r="BD250" s="468"/>
      <c r="BE250" s="468"/>
      <c r="BF250" s="468"/>
      <c r="BG250" s="468"/>
      <c r="BH250" s="468"/>
      <c r="BI250" s="468"/>
      <c r="BJ250" s="468"/>
      <c r="BK250" s="468"/>
      <c r="BL250" s="468"/>
      <c r="BM250" s="468"/>
      <c r="BN250" s="468"/>
      <c r="BO250" s="468"/>
      <c r="BP250" s="468"/>
      <c r="BQ250" s="468"/>
      <c r="BR250" s="468"/>
      <c r="BS250" s="468"/>
      <c r="BT250" s="468"/>
      <c r="BU250" s="468"/>
      <c r="BV250" s="468"/>
      <c r="BW250" s="468"/>
      <c r="BX250" s="468"/>
      <c r="BY250" s="468"/>
      <c r="BZ250" s="468"/>
      <c r="CA250" s="468"/>
      <c r="CB250" s="468"/>
      <c r="CC250" s="468"/>
      <c r="CD250" s="468"/>
      <c r="CE250" s="468"/>
      <c r="CF250" s="468"/>
      <c r="CG250" s="468"/>
      <c r="CH250" s="468"/>
      <c r="CI250" s="468"/>
      <c r="CJ250" s="468"/>
      <c r="CK250" s="468"/>
      <c r="CL250" s="468"/>
      <c r="CM250" s="468"/>
      <c r="CN250" s="468"/>
      <c r="CO250" s="468"/>
      <c r="CP250" s="468"/>
      <c r="CQ250" s="468"/>
      <c r="CR250" s="468"/>
      <c r="CS250" s="468"/>
      <c r="CT250" s="468"/>
      <c r="CU250" s="468"/>
      <c r="CV250" s="468"/>
      <c r="CW250" s="468"/>
      <c r="CX250" s="468"/>
      <c r="CY250" s="468"/>
      <c r="CZ250" s="468"/>
      <c r="DA250" s="468"/>
      <c r="DB250" s="468"/>
      <c r="DC250" s="468"/>
      <c r="DD250" s="468"/>
      <c r="DE250" s="468"/>
      <c r="DF250" s="468"/>
      <c r="DG250" s="468"/>
      <c r="DH250" s="468"/>
      <c r="DI250" s="468"/>
      <c r="DJ250" s="468"/>
      <c r="DK250" s="468"/>
      <c r="DL250" s="468"/>
      <c r="DM250" s="468"/>
      <c r="DN250" s="468"/>
      <c r="DO250" s="468"/>
      <c r="DP250" s="468"/>
      <c r="DQ250" s="468"/>
      <c r="DR250" s="468"/>
      <c r="DS250" s="468"/>
      <c r="DT250" s="468"/>
      <c r="DU250" s="468"/>
      <c r="DV250" s="468"/>
      <c r="DW250" s="468"/>
      <c r="DX250" s="468"/>
      <c r="DY250" s="468"/>
      <c r="DZ250" s="468"/>
      <c r="EA250" s="468"/>
      <c r="EB250" s="468"/>
      <c r="EC250" s="468"/>
      <c r="ED250" s="468"/>
      <c r="EE250" s="468"/>
      <c r="EF250" s="468"/>
      <c r="EG250" s="468"/>
      <c r="EH250" s="468"/>
      <c r="EI250" s="468"/>
      <c r="EJ250" s="468"/>
      <c r="EK250" s="468"/>
      <c r="EL250" s="468"/>
      <c r="EM250" s="468"/>
      <c r="EN250" s="468"/>
      <c r="EO250" s="468"/>
      <c r="EP250" s="468"/>
      <c r="EQ250" s="468"/>
      <c r="ER250" s="468"/>
      <c r="ES250" s="468"/>
      <c r="ET250" s="468"/>
      <c r="EU250" s="468"/>
      <c r="EV250" s="468"/>
      <c r="EW250" s="468"/>
      <c r="EX250" s="468"/>
      <c r="EY250" s="468"/>
      <c r="EZ250" s="468"/>
      <c r="FA250" s="468"/>
      <c r="FB250" s="468"/>
      <c r="FC250" s="468"/>
      <c r="FD250" s="468"/>
      <c r="FE250" s="468"/>
      <c r="FF250" s="468"/>
      <c r="FG250" s="468"/>
      <c r="FH250" s="468"/>
      <c r="FI250" s="468"/>
      <c r="FJ250" s="468"/>
      <c r="FK250" s="468"/>
      <c r="FL250" s="468"/>
      <c r="FM250" s="468"/>
      <c r="FN250" s="468"/>
      <c r="FO250" s="468"/>
      <c r="FP250" s="468"/>
      <c r="FQ250" s="468"/>
      <c r="FR250" s="468"/>
      <c r="FS250" s="468"/>
      <c r="FT250" s="468"/>
      <c r="FU250" s="468"/>
      <c r="FV250" s="468"/>
      <c r="FW250" s="468"/>
      <c r="FX250" s="468"/>
      <c r="FY250" s="468"/>
      <c r="FZ250" s="468"/>
      <c r="GA250" s="468"/>
      <c r="GB250" s="468"/>
      <c r="GC250" s="468"/>
      <c r="GD250" s="468"/>
      <c r="GE250" s="468"/>
      <c r="GF250" s="468"/>
      <c r="GG250" s="468"/>
      <c r="GH250" s="468"/>
      <c r="GI250" s="468"/>
      <c r="GJ250" s="468"/>
      <c r="GK250" s="468"/>
      <c r="GL250" s="468"/>
      <c r="GM250" s="468"/>
      <c r="GN250" s="468"/>
      <c r="GO250" s="468"/>
      <c r="GP250" s="468"/>
      <c r="GQ250" s="468"/>
      <c r="GR250" s="468"/>
      <c r="GS250" s="468"/>
      <c r="GT250" s="468"/>
      <c r="GU250" s="468"/>
      <c r="GV250" s="468"/>
      <c r="GW250" s="468"/>
      <c r="GX250" s="468"/>
      <c r="GY250" s="468"/>
      <c r="GZ250" s="468"/>
      <c r="HA250" s="468"/>
      <c r="HB250" s="468"/>
      <c r="HC250" s="468"/>
      <c r="HD250" s="468"/>
      <c r="HE250" s="468"/>
      <c r="HF250" s="468"/>
      <c r="HG250" s="468"/>
      <c r="HH250" s="468"/>
      <c r="HI250" s="468"/>
      <c r="HJ250" s="468"/>
      <c r="HK250" s="468"/>
      <c r="HL250" s="468"/>
      <c r="HM250" s="468"/>
      <c r="HN250" s="468"/>
      <c r="HO250" s="468"/>
      <c r="HP250" s="468"/>
      <c r="HQ250" s="468"/>
      <c r="HR250" s="468"/>
      <c r="HS250" s="468"/>
      <c r="HT250" s="468"/>
      <c r="HU250" s="468"/>
      <c r="HV250" s="468"/>
      <c r="HW250" s="468"/>
      <c r="HX250" s="468"/>
      <c r="HY250" s="468"/>
      <c r="HZ250" s="468"/>
      <c r="IA250" s="468"/>
      <c r="IB250" s="468"/>
      <c r="IC250" s="468"/>
      <c r="ID250" s="468"/>
      <c r="IE250" s="468"/>
      <c r="IF250" s="468"/>
      <c r="IG250" s="468"/>
      <c r="IH250" s="468"/>
      <c r="II250" s="468"/>
      <c r="IJ250" s="468"/>
      <c r="IK250" s="468"/>
      <c r="IL250" s="468"/>
      <c r="IM250" s="468"/>
      <c r="IN250" s="468"/>
      <c r="IO250" s="468"/>
      <c r="IP250" s="468"/>
      <c r="IQ250" s="468"/>
      <c r="IR250" s="468"/>
      <c r="IS250" s="468"/>
      <c r="IT250" s="468"/>
      <c r="IU250" s="468"/>
      <c r="IV250" s="468"/>
    </row>
    <row r="251" spans="1:256">
      <c r="A251" s="385"/>
      <c r="B251" s="385"/>
      <c r="C251" s="385"/>
      <c r="M251" s="385"/>
      <c r="N251" s="735"/>
      <c r="O251" s="735"/>
      <c r="P251" s="468"/>
      <c r="Q251" s="468"/>
      <c r="R251" s="468"/>
      <c r="S251" s="468"/>
      <c r="T251" s="468"/>
      <c r="U251" s="468"/>
      <c r="V251" s="468"/>
      <c r="W251" s="468"/>
      <c r="X251" s="468"/>
      <c r="Y251" s="468"/>
      <c r="Z251" s="468"/>
      <c r="AA251" s="468"/>
      <c r="AB251" s="468"/>
      <c r="AC251" s="468"/>
      <c r="AD251" s="468"/>
      <c r="AE251" s="468"/>
      <c r="AF251" s="468"/>
      <c r="AG251" s="468"/>
      <c r="AH251" s="468"/>
      <c r="AI251" s="468"/>
      <c r="AJ251" s="468"/>
      <c r="AK251" s="468"/>
      <c r="AL251" s="468"/>
      <c r="AM251" s="468"/>
      <c r="AN251" s="468"/>
      <c r="AO251" s="468"/>
      <c r="AP251" s="468"/>
      <c r="AQ251" s="468"/>
      <c r="AR251" s="468"/>
      <c r="AS251" s="468"/>
      <c r="AT251" s="468"/>
      <c r="AU251" s="468"/>
      <c r="AV251" s="468"/>
      <c r="AW251" s="468"/>
      <c r="AX251" s="468"/>
      <c r="AY251" s="468"/>
      <c r="AZ251" s="468"/>
      <c r="BA251" s="468"/>
      <c r="BB251" s="468"/>
      <c r="BC251" s="468"/>
      <c r="BD251" s="468"/>
      <c r="BE251" s="468"/>
      <c r="BF251" s="468"/>
      <c r="BG251" s="468"/>
      <c r="BH251" s="468"/>
      <c r="BI251" s="468"/>
      <c r="BJ251" s="468"/>
      <c r="BK251" s="468"/>
      <c r="BL251" s="468"/>
      <c r="BM251" s="468"/>
      <c r="BN251" s="468"/>
      <c r="BO251" s="468"/>
      <c r="BP251" s="468"/>
      <c r="BQ251" s="468"/>
      <c r="BR251" s="468"/>
      <c r="BS251" s="468"/>
      <c r="BT251" s="468"/>
      <c r="BU251" s="468"/>
      <c r="BV251" s="468"/>
      <c r="BW251" s="468"/>
      <c r="BX251" s="468"/>
      <c r="BY251" s="468"/>
      <c r="BZ251" s="468"/>
      <c r="CA251" s="468"/>
      <c r="CB251" s="468"/>
      <c r="CC251" s="468"/>
      <c r="CD251" s="468"/>
      <c r="CE251" s="468"/>
      <c r="CF251" s="468"/>
      <c r="CG251" s="468"/>
      <c r="CH251" s="468"/>
      <c r="CI251" s="468"/>
      <c r="CJ251" s="468"/>
      <c r="CK251" s="468"/>
      <c r="CL251" s="468"/>
      <c r="CM251" s="468"/>
      <c r="CN251" s="468"/>
      <c r="CO251" s="468"/>
      <c r="CP251" s="468"/>
      <c r="CQ251" s="468"/>
      <c r="CR251" s="468"/>
      <c r="CS251" s="468"/>
      <c r="CT251" s="468"/>
      <c r="CU251" s="468"/>
      <c r="CV251" s="468"/>
      <c r="CW251" s="468"/>
      <c r="CX251" s="468"/>
      <c r="CY251" s="468"/>
      <c r="CZ251" s="468"/>
      <c r="DA251" s="468"/>
      <c r="DB251" s="468"/>
      <c r="DC251" s="468"/>
      <c r="DD251" s="468"/>
      <c r="DE251" s="468"/>
      <c r="DF251" s="468"/>
      <c r="DG251" s="468"/>
      <c r="DH251" s="468"/>
      <c r="DI251" s="468"/>
      <c r="DJ251" s="468"/>
      <c r="DK251" s="468"/>
      <c r="DL251" s="468"/>
      <c r="DM251" s="468"/>
      <c r="DN251" s="468"/>
      <c r="DO251" s="468"/>
      <c r="DP251" s="468"/>
      <c r="DQ251" s="468"/>
      <c r="DR251" s="468"/>
      <c r="DS251" s="468"/>
      <c r="DT251" s="468"/>
      <c r="DU251" s="468"/>
      <c r="DV251" s="468"/>
      <c r="DW251" s="468"/>
      <c r="DX251" s="468"/>
      <c r="DY251" s="468"/>
      <c r="DZ251" s="468"/>
      <c r="EA251" s="468"/>
      <c r="EB251" s="468"/>
      <c r="EC251" s="468"/>
      <c r="ED251" s="468"/>
      <c r="EE251" s="468"/>
      <c r="EF251" s="468"/>
      <c r="EG251" s="468"/>
      <c r="EH251" s="468"/>
      <c r="EI251" s="468"/>
      <c r="EJ251" s="468"/>
      <c r="EK251" s="468"/>
      <c r="EL251" s="468"/>
      <c r="EM251" s="468"/>
      <c r="EN251" s="468"/>
      <c r="EO251" s="468"/>
      <c r="EP251" s="468"/>
      <c r="EQ251" s="468"/>
      <c r="ER251" s="468"/>
      <c r="ES251" s="468"/>
      <c r="ET251" s="468"/>
      <c r="EU251" s="468"/>
      <c r="EV251" s="468"/>
      <c r="EW251" s="468"/>
      <c r="EX251" s="468"/>
      <c r="EY251" s="468"/>
      <c r="EZ251" s="468"/>
      <c r="FA251" s="468"/>
      <c r="FB251" s="468"/>
      <c r="FC251" s="468"/>
      <c r="FD251" s="468"/>
      <c r="FE251" s="468"/>
      <c r="FF251" s="468"/>
      <c r="FG251" s="468"/>
      <c r="FH251" s="468"/>
      <c r="FI251" s="468"/>
      <c r="FJ251" s="468"/>
      <c r="FK251" s="468"/>
      <c r="FL251" s="468"/>
      <c r="FM251" s="468"/>
      <c r="FN251" s="468"/>
      <c r="FO251" s="468"/>
      <c r="FP251" s="468"/>
      <c r="FQ251" s="468"/>
      <c r="FR251" s="468"/>
      <c r="FS251" s="468"/>
      <c r="FT251" s="468"/>
      <c r="FU251" s="468"/>
      <c r="FV251" s="468"/>
      <c r="FW251" s="468"/>
      <c r="FX251" s="468"/>
      <c r="FY251" s="468"/>
      <c r="FZ251" s="468"/>
      <c r="GA251" s="468"/>
      <c r="GB251" s="468"/>
      <c r="GC251" s="468"/>
      <c r="GD251" s="468"/>
      <c r="GE251" s="468"/>
      <c r="GF251" s="468"/>
      <c r="GG251" s="468"/>
      <c r="GH251" s="468"/>
      <c r="GI251" s="468"/>
      <c r="GJ251" s="468"/>
      <c r="GK251" s="468"/>
      <c r="GL251" s="468"/>
      <c r="GM251" s="468"/>
      <c r="GN251" s="468"/>
      <c r="GO251" s="468"/>
      <c r="GP251" s="468"/>
      <c r="GQ251" s="468"/>
      <c r="GR251" s="468"/>
      <c r="GS251" s="468"/>
      <c r="GT251" s="468"/>
      <c r="GU251" s="468"/>
      <c r="GV251" s="468"/>
      <c r="GW251" s="468"/>
      <c r="GX251" s="468"/>
      <c r="GY251" s="468"/>
      <c r="GZ251" s="468"/>
      <c r="HA251" s="468"/>
      <c r="HB251" s="468"/>
      <c r="HC251" s="468"/>
      <c r="HD251" s="468"/>
      <c r="HE251" s="468"/>
      <c r="HF251" s="468"/>
      <c r="HG251" s="468"/>
      <c r="HH251" s="468"/>
      <c r="HI251" s="468"/>
      <c r="HJ251" s="468"/>
      <c r="HK251" s="468"/>
      <c r="HL251" s="468"/>
      <c r="HM251" s="468"/>
      <c r="HN251" s="468"/>
      <c r="HO251" s="468"/>
      <c r="HP251" s="468"/>
      <c r="HQ251" s="468"/>
      <c r="HR251" s="468"/>
      <c r="HS251" s="468"/>
      <c r="HT251" s="468"/>
      <c r="HU251" s="468"/>
      <c r="HV251" s="468"/>
      <c r="HW251" s="468"/>
      <c r="HX251" s="468"/>
      <c r="HY251" s="468"/>
      <c r="HZ251" s="468"/>
      <c r="IA251" s="468"/>
      <c r="IB251" s="468"/>
      <c r="IC251" s="468"/>
      <c r="ID251" s="468"/>
      <c r="IE251" s="468"/>
      <c r="IF251" s="468"/>
      <c r="IG251" s="468"/>
      <c r="IH251" s="468"/>
      <c r="II251" s="468"/>
      <c r="IJ251" s="468"/>
      <c r="IK251" s="468"/>
      <c r="IL251" s="468"/>
      <c r="IM251" s="468"/>
      <c r="IN251" s="468"/>
      <c r="IO251" s="468"/>
      <c r="IP251" s="468"/>
      <c r="IQ251" s="468"/>
      <c r="IR251" s="468"/>
      <c r="IS251" s="468"/>
      <c r="IT251" s="468"/>
      <c r="IU251" s="468"/>
      <c r="IV251" s="468"/>
    </row>
    <row r="252" spans="1:256">
      <c r="A252" s="385"/>
      <c r="B252" s="385"/>
      <c r="C252" s="385"/>
      <c r="M252" s="385"/>
      <c r="N252" s="735"/>
      <c r="O252" s="735"/>
      <c r="P252" s="468"/>
      <c r="Q252" s="468"/>
      <c r="R252" s="468"/>
      <c r="S252" s="468"/>
      <c r="T252" s="468"/>
      <c r="U252" s="468"/>
      <c r="V252" s="468"/>
      <c r="W252" s="468"/>
      <c r="X252" s="468"/>
      <c r="Y252" s="468"/>
      <c r="Z252" s="468"/>
      <c r="AA252" s="468"/>
      <c r="AB252" s="468"/>
      <c r="AC252" s="468"/>
      <c r="AD252" s="468"/>
      <c r="AE252" s="468"/>
      <c r="AF252" s="468"/>
      <c r="AG252" s="468"/>
      <c r="AH252" s="468"/>
      <c r="AI252" s="468"/>
      <c r="AJ252" s="468"/>
      <c r="AK252" s="468"/>
      <c r="AL252" s="468"/>
      <c r="AM252" s="468"/>
      <c r="AN252" s="468"/>
      <c r="AO252" s="468"/>
      <c r="AP252" s="468"/>
      <c r="AQ252" s="468"/>
      <c r="AR252" s="468"/>
      <c r="AS252" s="468"/>
      <c r="AT252" s="468"/>
      <c r="AU252" s="468"/>
      <c r="AV252" s="468"/>
      <c r="AW252" s="468"/>
      <c r="AX252" s="468"/>
      <c r="AY252" s="468"/>
      <c r="AZ252" s="468"/>
      <c r="BA252" s="468"/>
      <c r="BB252" s="468"/>
      <c r="BC252" s="468"/>
      <c r="BD252" s="468"/>
      <c r="BE252" s="468"/>
      <c r="BF252" s="468"/>
      <c r="BG252" s="468"/>
      <c r="BH252" s="468"/>
      <c r="BI252" s="468"/>
      <c r="BJ252" s="468"/>
      <c r="BK252" s="468"/>
      <c r="BL252" s="468"/>
      <c r="BM252" s="468"/>
      <c r="BN252" s="468"/>
      <c r="BO252" s="468"/>
      <c r="BP252" s="468"/>
      <c r="BQ252" s="468"/>
      <c r="BR252" s="468"/>
      <c r="BS252" s="468"/>
      <c r="BT252" s="468"/>
      <c r="BU252" s="468"/>
      <c r="BV252" s="468"/>
      <c r="BW252" s="468"/>
      <c r="BX252" s="468"/>
      <c r="BY252" s="468"/>
      <c r="BZ252" s="468"/>
      <c r="CA252" s="468"/>
      <c r="CB252" s="468"/>
      <c r="CC252" s="468"/>
      <c r="CD252" s="468"/>
      <c r="CE252" s="468"/>
      <c r="CF252" s="468"/>
      <c r="CG252" s="468"/>
      <c r="CH252" s="468"/>
      <c r="CI252" s="468"/>
      <c r="CJ252" s="468"/>
      <c r="CK252" s="468"/>
      <c r="CL252" s="468"/>
      <c r="CM252" s="468"/>
      <c r="CN252" s="468"/>
      <c r="CO252" s="468"/>
      <c r="CP252" s="468"/>
      <c r="CQ252" s="468"/>
      <c r="CR252" s="468"/>
      <c r="CS252" s="468"/>
      <c r="CT252" s="468"/>
      <c r="CU252" s="468"/>
      <c r="CV252" s="468"/>
      <c r="CW252" s="468"/>
      <c r="CX252" s="468"/>
      <c r="CY252" s="468"/>
      <c r="CZ252" s="468"/>
      <c r="DA252" s="468"/>
      <c r="DB252" s="468"/>
      <c r="DC252" s="468"/>
      <c r="DD252" s="468"/>
      <c r="DE252" s="468"/>
      <c r="DF252" s="468"/>
      <c r="DG252" s="468"/>
      <c r="DH252" s="468"/>
      <c r="DI252" s="468"/>
      <c r="DJ252" s="468"/>
      <c r="DK252" s="468"/>
      <c r="DL252" s="468"/>
      <c r="DM252" s="468"/>
      <c r="DN252" s="468"/>
      <c r="DO252" s="468"/>
      <c r="DP252" s="468"/>
      <c r="DQ252" s="468"/>
      <c r="DR252" s="468"/>
      <c r="DS252" s="468"/>
      <c r="DT252" s="468"/>
      <c r="DU252" s="468"/>
      <c r="DV252" s="468"/>
      <c r="DW252" s="468"/>
      <c r="DX252" s="468"/>
      <c r="DY252" s="468"/>
      <c r="DZ252" s="468"/>
      <c r="EA252" s="468"/>
      <c r="EB252" s="468"/>
      <c r="EC252" s="468"/>
      <c r="ED252" s="468"/>
      <c r="EE252" s="468"/>
      <c r="EF252" s="468"/>
      <c r="EG252" s="468"/>
      <c r="EH252" s="468"/>
      <c r="EI252" s="468"/>
      <c r="EJ252" s="468"/>
      <c r="EK252" s="468"/>
      <c r="EL252" s="468"/>
      <c r="EM252" s="468"/>
      <c r="EN252" s="468"/>
      <c r="EO252" s="468"/>
      <c r="EP252" s="468"/>
      <c r="EQ252" s="468"/>
      <c r="ER252" s="468"/>
      <c r="ES252" s="468"/>
      <c r="ET252" s="468"/>
      <c r="EU252" s="468"/>
      <c r="EV252" s="468"/>
      <c r="EW252" s="468"/>
      <c r="EX252" s="468"/>
      <c r="EY252" s="468"/>
      <c r="EZ252" s="468"/>
      <c r="FA252" s="468"/>
      <c r="FB252" s="468"/>
      <c r="FC252" s="468"/>
      <c r="FD252" s="468"/>
      <c r="FE252" s="468"/>
      <c r="FF252" s="468"/>
      <c r="FG252" s="468"/>
      <c r="FH252" s="468"/>
      <c r="FI252" s="468"/>
      <c r="FJ252" s="468"/>
      <c r="FK252" s="468"/>
      <c r="FL252" s="468"/>
      <c r="FM252" s="468"/>
      <c r="FN252" s="468"/>
      <c r="FO252" s="468"/>
      <c r="FP252" s="468"/>
      <c r="FQ252" s="468"/>
      <c r="FR252" s="468"/>
      <c r="FS252" s="468"/>
      <c r="FT252" s="468"/>
      <c r="FU252" s="468"/>
      <c r="FV252" s="468"/>
      <c r="FW252" s="468"/>
      <c r="FX252" s="468"/>
      <c r="FY252" s="468"/>
      <c r="FZ252" s="468"/>
      <c r="GA252" s="468"/>
      <c r="GB252" s="468"/>
      <c r="GC252" s="468"/>
      <c r="GD252" s="468"/>
      <c r="GE252" s="468"/>
      <c r="GF252" s="468"/>
      <c r="GG252" s="468"/>
      <c r="GH252" s="468"/>
      <c r="GI252" s="468"/>
      <c r="GJ252" s="468"/>
      <c r="GK252" s="468"/>
      <c r="GL252" s="468"/>
      <c r="GM252" s="468"/>
      <c r="GN252" s="468"/>
      <c r="GO252" s="468"/>
      <c r="GP252" s="468"/>
      <c r="GQ252" s="468"/>
      <c r="GR252" s="468"/>
      <c r="GS252" s="468"/>
      <c r="GT252" s="468"/>
      <c r="GU252" s="468"/>
      <c r="GV252" s="468"/>
      <c r="GW252" s="468"/>
      <c r="GX252" s="468"/>
      <c r="GY252" s="468"/>
      <c r="GZ252" s="468"/>
      <c r="HA252" s="468"/>
      <c r="HB252" s="468"/>
      <c r="HC252" s="468"/>
      <c r="HD252" s="468"/>
      <c r="HE252" s="468"/>
      <c r="HF252" s="468"/>
      <c r="HG252" s="468"/>
      <c r="HH252" s="468"/>
      <c r="HI252" s="468"/>
      <c r="HJ252" s="468"/>
      <c r="HK252" s="468"/>
      <c r="HL252" s="468"/>
      <c r="HM252" s="468"/>
      <c r="HN252" s="468"/>
      <c r="HO252" s="468"/>
      <c r="HP252" s="468"/>
      <c r="HQ252" s="468"/>
      <c r="HR252" s="468"/>
      <c r="HS252" s="468"/>
      <c r="HT252" s="468"/>
      <c r="HU252" s="468"/>
      <c r="HV252" s="468"/>
      <c r="HW252" s="468"/>
      <c r="HX252" s="468"/>
      <c r="HY252" s="468"/>
      <c r="HZ252" s="468"/>
      <c r="IA252" s="468"/>
      <c r="IB252" s="468"/>
      <c r="IC252" s="468"/>
      <c r="ID252" s="468"/>
      <c r="IE252" s="468"/>
      <c r="IF252" s="468"/>
      <c r="IG252" s="468"/>
      <c r="IH252" s="468"/>
      <c r="II252" s="468"/>
      <c r="IJ252" s="468"/>
      <c r="IK252" s="468"/>
      <c r="IL252" s="468"/>
      <c r="IM252" s="468"/>
      <c r="IN252" s="468"/>
      <c r="IO252" s="468"/>
      <c r="IP252" s="468"/>
      <c r="IQ252" s="468"/>
      <c r="IR252" s="468"/>
      <c r="IS252" s="468"/>
      <c r="IT252" s="468"/>
      <c r="IU252" s="468"/>
      <c r="IV252" s="468"/>
    </row>
    <row r="253" spans="1:256">
      <c r="A253" s="385"/>
      <c r="B253" s="385"/>
      <c r="C253" s="385"/>
      <c r="M253" s="385"/>
      <c r="N253" s="735"/>
      <c r="O253" s="735"/>
      <c r="P253" s="468"/>
      <c r="Q253" s="468"/>
      <c r="R253" s="468"/>
      <c r="S253" s="468"/>
      <c r="T253" s="468"/>
      <c r="U253" s="468"/>
      <c r="V253" s="468"/>
      <c r="W253" s="468"/>
      <c r="X253" s="468"/>
      <c r="Y253" s="468"/>
      <c r="Z253" s="468"/>
      <c r="AA253" s="468"/>
      <c r="AB253" s="468"/>
      <c r="AC253" s="468"/>
      <c r="AD253" s="468"/>
      <c r="AE253" s="468"/>
      <c r="AF253" s="468"/>
      <c r="AG253" s="468"/>
      <c r="AH253" s="468"/>
      <c r="AI253" s="468"/>
      <c r="AJ253" s="468"/>
      <c r="AK253" s="468"/>
      <c r="AL253" s="468"/>
      <c r="AM253" s="468"/>
      <c r="AN253" s="468"/>
      <c r="AO253" s="468"/>
      <c r="AP253" s="468"/>
      <c r="AQ253" s="468"/>
      <c r="AR253" s="468"/>
      <c r="AS253" s="468"/>
      <c r="AT253" s="468"/>
      <c r="AU253" s="468"/>
      <c r="AV253" s="468"/>
      <c r="AW253" s="468"/>
      <c r="AX253" s="468"/>
      <c r="AY253" s="468"/>
      <c r="AZ253" s="468"/>
      <c r="BA253" s="468"/>
      <c r="BB253" s="468"/>
      <c r="BC253" s="468"/>
      <c r="BD253" s="468"/>
      <c r="BE253" s="468"/>
      <c r="BF253" s="468"/>
      <c r="BG253" s="468"/>
      <c r="BH253" s="468"/>
      <c r="BI253" s="468"/>
      <c r="BJ253" s="468"/>
      <c r="BK253" s="468"/>
      <c r="BL253" s="468"/>
      <c r="BM253" s="468"/>
      <c r="BN253" s="468"/>
      <c r="BO253" s="468"/>
      <c r="BP253" s="468"/>
      <c r="BQ253" s="468"/>
      <c r="BR253" s="468"/>
      <c r="BS253" s="468"/>
      <c r="BT253" s="468"/>
      <c r="BU253" s="468"/>
      <c r="BV253" s="468"/>
      <c r="BW253" s="468"/>
      <c r="BX253" s="468"/>
      <c r="BY253" s="468"/>
      <c r="BZ253" s="468"/>
      <c r="CA253" s="468"/>
      <c r="CB253" s="468"/>
      <c r="CC253" s="468"/>
      <c r="CD253" s="468"/>
      <c r="CE253" s="468"/>
      <c r="CF253" s="468"/>
      <c r="CG253" s="468"/>
      <c r="CH253" s="468"/>
      <c r="CI253" s="468"/>
      <c r="CJ253" s="468"/>
      <c r="CK253" s="468"/>
      <c r="CL253" s="468"/>
      <c r="CM253" s="468"/>
      <c r="CN253" s="468"/>
      <c r="CO253" s="468"/>
      <c r="CP253" s="468"/>
      <c r="CQ253" s="468"/>
      <c r="CR253" s="468"/>
      <c r="CS253" s="468"/>
      <c r="CT253" s="468"/>
      <c r="CU253" s="468"/>
      <c r="CV253" s="468"/>
      <c r="CW253" s="468"/>
      <c r="CX253" s="468"/>
      <c r="CY253" s="468"/>
      <c r="CZ253" s="468"/>
      <c r="DA253" s="468"/>
      <c r="DB253" s="468"/>
      <c r="DC253" s="468"/>
      <c r="DD253" s="468"/>
      <c r="DE253" s="468"/>
      <c r="DF253" s="468"/>
      <c r="DG253" s="468"/>
      <c r="DH253" s="468"/>
      <c r="DI253" s="468"/>
      <c r="DJ253" s="468"/>
      <c r="DK253" s="468"/>
      <c r="DL253" s="468"/>
      <c r="DM253" s="468"/>
      <c r="DN253" s="468"/>
      <c r="DO253" s="468"/>
      <c r="DP253" s="468"/>
      <c r="DQ253" s="468"/>
      <c r="DR253" s="468"/>
      <c r="DS253" s="468"/>
      <c r="DT253" s="468"/>
      <c r="DU253" s="468"/>
      <c r="DV253" s="468"/>
      <c r="DW253" s="468"/>
      <c r="DX253" s="468"/>
      <c r="DY253" s="468"/>
      <c r="DZ253" s="468"/>
      <c r="EA253" s="468"/>
      <c r="EB253" s="468"/>
      <c r="EC253" s="468"/>
      <c r="ED253" s="468"/>
      <c r="EE253" s="468"/>
      <c r="EF253" s="468"/>
      <c r="EG253" s="468"/>
      <c r="EH253" s="468"/>
      <c r="EI253" s="468"/>
      <c r="EJ253" s="468"/>
      <c r="EK253" s="468"/>
      <c r="EL253" s="468"/>
      <c r="EM253" s="468"/>
      <c r="EN253" s="468"/>
      <c r="EO253" s="468"/>
      <c r="EP253" s="468"/>
      <c r="EQ253" s="468"/>
      <c r="ER253" s="468"/>
      <c r="ES253" s="468"/>
      <c r="ET253" s="468"/>
      <c r="EU253" s="468"/>
      <c r="EV253" s="468"/>
      <c r="EW253" s="468"/>
      <c r="EX253" s="468"/>
      <c r="EY253" s="468"/>
      <c r="EZ253" s="468"/>
      <c r="FA253" s="468"/>
      <c r="FB253" s="468"/>
      <c r="FC253" s="468"/>
      <c r="FD253" s="468"/>
      <c r="FE253" s="468"/>
      <c r="FF253" s="468"/>
      <c r="FG253" s="468"/>
      <c r="FH253" s="468"/>
      <c r="FI253" s="468"/>
      <c r="FJ253" s="468"/>
      <c r="FK253" s="468"/>
      <c r="FL253" s="468"/>
      <c r="FM253" s="468"/>
      <c r="FN253" s="468"/>
      <c r="FO253" s="468"/>
      <c r="FP253" s="468"/>
      <c r="FQ253" s="468"/>
      <c r="FR253" s="468"/>
      <c r="FS253" s="468"/>
      <c r="FT253" s="468"/>
      <c r="FU253" s="468"/>
      <c r="FV253" s="468"/>
      <c r="FW253" s="468"/>
      <c r="FX253" s="468"/>
      <c r="FY253" s="468"/>
      <c r="FZ253" s="468"/>
      <c r="GA253" s="468"/>
      <c r="GB253" s="468"/>
      <c r="GC253" s="468"/>
      <c r="GD253" s="468"/>
      <c r="GE253" s="468"/>
      <c r="GF253" s="468"/>
      <c r="GG253" s="468"/>
      <c r="GH253" s="468"/>
      <c r="GI253" s="468"/>
      <c r="GJ253" s="468"/>
      <c r="GK253" s="468"/>
      <c r="GL253" s="468"/>
      <c r="GM253" s="468"/>
      <c r="GN253" s="468"/>
      <c r="GO253" s="468"/>
      <c r="GP253" s="468"/>
      <c r="GQ253" s="468"/>
      <c r="GR253" s="468"/>
      <c r="GS253" s="468"/>
      <c r="GT253" s="468"/>
      <c r="GU253" s="468"/>
      <c r="GV253" s="468"/>
      <c r="GW253" s="468"/>
      <c r="GX253" s="468"/>
      <c r="GY253" s="468"/>
      <c r="GZ253" s="468"/>
      <c r="HA253" s="468"/>
      <c r="HB253" s="468"/>
      <c r="HC253" s="468"/>
      <c r="HD253" s="468"/>
      <c r="HE253" s="468"/>
      <c r="HF253" s="468"/>
      <c r="HG253" s="468"/>
      <c r="HH253" s="468"/>
      <c r="HI253" s="468"/>
      <c r="HJ253" s="468"/>
      <c r="HK253" s="468"/>
      <c r="HL253" s="468"/>
      <c r="HM253" s="468"/>
      <c r="HN253" s="468"/>
      <c r="HO253" s="468"/>
      <c r="HP253" s="468"/>
      <c r="HQ253" s="468"/>
      <c r="HR253" s="468"/>
      <c r="HS253" s="468"/>
      <c r="HT253" s="468"/>
      <c r="HU253" s="468"/>
      <c r="HV253" s="468"/>
      <c r="HW253" s="468"/>
      <c r="HX253" s="468"/>
      <c r="HY253" s="468"/>
      <c r="HZ253" s="468"/>
      <c r="IA253" s="468"/>
      <c r="IB253" s="468"/>
      <c r="IC253" s="468"/>
      <c r="ID253" s="468"/>
      <c r="IE253" s="468"/>
      <c r="IF253" s="468"/>
      <c r="IG253" s="468"/>
      <c r="IH253" s="468"/>
      <c r="II253" s="468"/>
      <c r="IJ253" s="468"/>
      <c r="IK253" s="468"/>
      <c r="IL253" s="468"/>
      <c r="IM253" s="468"/>
      <c r="IN253" s="468"/>
      <c r="IO253" s="468"/>
      <c r="IP253" s="468"/>
      <c r="IQ253" s="468"/>
      <c r="IR253" s="468"/>
      <c r="IS253" s="468"/>
      <c r="IT253" s="468"/>
      <c r="IU253" s="468"/>
      <c r="IV253" s="468"/>
    </row>
    <row r="254" spans="1:256">
      <c r="A254" s="385"/>
      <c r="B254" s="385"/>
      <c r="C254" s="385"/>
      <c r="M254" s="385"/>
      <c r="N254" s="735"/>
      <c r="O254" s="735"/>
      <c r="P254" s="468"/>
      <c r="Q254" s="468"/>
      <c r="R254" s="468"/>
      <c r="S254" s="468"/>
      <c r="T254" s="468"/>
      <c r="U254" s="468"/>
      <c r="V254" s="468"/>
      <c r="W254" s="468"/>
      <c r="X254" s="468"/>
      <c r="Y254" s="468"/>
      <c r="Z254" s="468"/>
      <c r="AA254" s="468"/>
      <c r="AB254" s="468"/>
      <c r="AC254" s="468"/>
      <c r="AD254" s="468"/>
      <c r="AE254" s="468"/>
      <c r="AF254" s="468"/>
      <c r="AG254" s="468"/>
      <c r="AH254" s="468"/>
      <c r="AI254" s="468"/>
      <c r="AJ254" s="468"/>
      <c r="AK254" s="468"/>
      <c r="AL254" s="468"/>
      <c r="AM254" s="468"/>
      <c r="AN254" s="468"/>
      <c r="AO254" s="468"/>
      <c r="AP254" s="468"/>
      <c r="AQ254" s="468"/>
      <c r="AR254" s="468"/>
      <c r="AS254" s="468"/>
      <c r="AT254" s="468"/>
      <c r="AU254" s="468"/>
      <c r="AV254" s="468"/>
      <c r="AW254" s="468"/>
      <c r="AX254" s="468"/>
      <c r="AY254" s="468"/>
      <c r="AZ254" s="468"/>
      <c r="BA254" s="468"/>
      <c r="BB254" s="468"/>
      <c r="BC254" s="468"/>
      <c r="BD254" s="468"/>
      <c r="BE254" s="468"/>
      <c r="BF254" s="468"/>
      <c r="BG254" s="468"/>
      <c r="BH254" s="468"/>
      <c r="BI254" s="468"/>
      <c r="BJ254" s="468"/>
      <c r="BK254" s="468"/>
      <c r="BL254" s="468"/>
      <c r="BM254" s="468"/>
      <c r="BN254" s="468"/>
      <c r="BO254" s="468"/>
      <c r="BP254" s="468"/>
      <c r="BQ254" s="468"/>
      <c r="BR254" s="468"/>
      <c r="BS254" s="468"/>
      <c r="BT254" s="468"/>
      <c r="BU254" s="468"/>
      <c r="BV254" s="468"/>
      <c r="BW254" s="468"/>
      <c r="BX254" s="468"/>
      <c r="BY254" s="468"/>
      <c r="BZ254" s="468"/>
      <c r="CA254" s="468"/>
      <c r="CB254" s="468"/>
      <c r="CC254" s="468"/>
      <c r="CD254" s="468"/>
      <c r="CE254" s="468"/>
      <c r="CF254" s="468"/>
      <c r="CG254" s="468"/>
      <c r="CH254" s="468"/>
      <c r="CI254" s="468"/>
      <c r="CJ254" s="468"/>
      <c r="CK254" s="468"/>
      <c r="CL254" s="468"/>
      <c r="CM254" s="468"/>
      <c r="CN254" s="468"/>
      <c r="CO254" s="468"/>
      <c r="CP254" s="468"/>
      <c r="CQ254" s="468"/>
      <c r="CR254" s="468"/>
      <c r="CS254" s="468"/>
      <c r="CT254" s="468"/>
      <c r="CU254" s="468"/>
      <c r="CV254" s="468"/>
      <c r="CW254" s="468"/>
      <c r="CX254" s="468"/>
      <c r="CY254" s="468"/>
      <c r="CZ254" s="468"/>
      <c r="DA254" s="468"/>
      <c r="DB254" s="468"/>
      <c r="DC254" s="468"/>
      <c r="DD254" s="468"/>
      <c r="DE254" s="468"/>
      <c r="DF254" s="468"/>
      <c r="DG254" s="468"/>
      <c r="DH254" s="468"/>
      <c r="DI254" s="468"/>
      <c r="DJ254" s="468"/>
      <c r="DK254" s="468"/>
      <c r="DL254" s="468"/>
      <c r="DM254" s="468"/>
      <c r="DN254" s="468"/>
      <c r="DO254" s="468"/>
      <c r="DP254" s="468"/>
      <c r="DQ254" s="468"/>
      <c r="DR254" s="468"/>
      <c r="DS254" s="468"/>
      <c r="DT254" s="468"/>
      <c r="DU254" s="468"/>
      <c r="DV254" s="468"/>
      <c r="DW254" s="468"/>
      <c r="DX254" s="468"/>
      <c r="DY254" s="468"/>
      <c r="DZ254" s="468"/>
      <c r="EA254" s="468"/>
      <c r="EB254" s="468"/>
      <c r="EC254" s="468"/>
      <c r="ED254" s="468"/>
      <c r="EE254" s="468"/>
      <c r="EF254" s="468"/>
      <c r="EG254" s="468"/>
      <c r="EH254" s="468"/>
      <c r="EI254" s="468"/>
      <c r="EJ254" s="468"/>
      <c r="EK254" s="468"/>
      <c r="EL254" s="468"/>
      <c r="EM254" s="468"/>
      <c r="EN254" s="468"/>
      <c r="EO254" s="468"/>
      <c r="EP254" s="468"/>
      <c r="EQ254" s="468"/>
      <c r="ER254" s="468"/>
      <c r="ES254" s="468"/>
      <c r="ET254" s="468"/>
      <c r="EU254" s="468"/>
      <c r="EV254" s="468"/>
      <c r="EW254" s="468"/>
      <c r="EX254" s="468"/>
      <c r="EY254" s="468"/>
      <c r="EZ254" s="468"/>
      <c r="FA254" s="468"/>
      <c r="FB254" s="468"/>
      <c r="FC254" s="468"/>
      <c r="FD254" s="468"/>
      <c r="FE254" s="468"/>
      <c r="FF254" s="468"/>
      <c r="FG254" s="468"/>
      <c r="FH254" s="468"/>
      <c r="FI254" s="468"/>
      <c r="FJ254" s="468"/>
      <c r="FK254" s="468"/>
      <c r="FL254" s="468"/>
      <c r="FM254" s="468"/>
      <c r="FN254" s="468"/>
      <c r="FO254" s="468"/>
      <c r="FP254" s="468"/>
      <c r="FQ254" s="468"/>
      <c r="FR254" s="468"/>
      <c r="FS254" s="468"/>
      <c r="FT254" s="468"/>
      <c r="FU254" s="468"/>
      <c r="FV254" s="468"/>
      <c r="FW254" s="468"/>
      <c r="FX254" s="468"/>
      <c r="FY254" s="468"/>
      <c r="FZ254" s="468"/>
      <c r="GA254" s="468"/>
      <c r="GB254" s="468"/>
      <c r="GC254" s="468"/>
      <c r="GD254" s="468"/>
      <c r="GE254" s="468"/>
      <c r="GF254" s="468"/>
      <c r="GG254" s="468"/>
      <c r="GH254" s="468"/>
      <c r="GI254" s="468"/>
      <c r="GJ254" s="468"/>
      <c r="GK254" s="468"/>
      <c r="GL254" s="468"/>
      <c r="GM254" s="468"/>
      <c r="GN254" s="468"/>
      <c r="GO254" s="468"/>
      <c r="GP254" s="468"/>
      <c r="GQ254" s="468"/>
      <c r="GR254" s="468"/>
      <c r="GS254" s="468"/>
      <c r="GT254" s="468"/>
      <c r="GU254" s="468"/>
      <c r="GV254" s="468"/>
      <c r="GW254" s="468"/>
      <c r="GX254" s="468"/>
      <c r="GY254" s="468"/>
      <c r="GZ254" s="468"/>
      <c r="HA254" s="468"/>
      <c r="HB254" s="468"/>
      <c r="HC254" s="468"/>
      <c r="HD254" s="468"/>
      <c r="HE254" s="468"/>
      <c r="HF254" s="468"/>
      <c r="HG254" s="468"/>
      <c r="HH254" s="468"/>
      <c r="HI254" s="468"/>
      <c r="HJ254" s="468"/>
      <c r="HK254" s="468"/>
      <c r="HL254" s="468"/>
      <c r="HM254" s="468"/>
      <c r="HN254" s="468"/>
      <c r="HO254" s="468"/>
      <c r="HP254" s="468"/>
      <c r="HQ254" s="468"/>
      <c r="HR254" s="468"/>
      <c r="HS254" s="468"/>
      <c r="HT254" s="468"/>
      <c r="HU254" s="468"/>
      <c r="HV254" s="468"/>
      <c r="HW254" s="468"/>
      <c r="HX254" s="468"/>
      <c r="HY254" s="468"/>
      <c r="HZ254" s="468"/>
      <c r="IA254" s="468"/>
      <c r="IB254" s="468"/>
      <c r="IC254" s="468"/>
      <c r="ID254" s="468"/>
      <c r="IE254" s="468"/>
      <c r="IF254" s="468"/>
      <c r="IG254" s="468"/>
      <c r="IH254" s="468"/>
      <c r="II254" s="468"/>
      <c r="IJ254" s="468"/>
      <c r="IK254" s="468"/>
      <c r="IL254" s="468"/>
      <c r="IM254" s="468"/>
      <c r="IN254" s="468"/>
      <c r="IO254" s="468"/>
      <c r="IP254" s="468"/>
      <c r="IQ254" s="468"/>
      <c r="IR254" s="468"/>
      <c r="IS254" s="468"/>
      <c r="IT254" s="468"/>
      <c r="IU254" s="468"/>
      <c r="IV254" s="468"/>
    </row>
    <row r="255" spans="1:256">
      <c r="A255" s="385"/>
      <c r="B255" s="385"/>
      <c r="C255" s="385"/>
      <c r="M255" s="385"/>
      <c r="N255" s="735"/>
      <c r="O255" s="735"/>
      <c r="P255" s="468"/>
      <c r="Q255" s="468"/>
      <c r="R255" s="468"/>
      <c r="S255" s="468"/>
      <c r="T255" s="468"/>
      <c r="U255" s="468"/>
      <c r="V255" s="468"/>
      <c r="W255" s="468"/>
      <c r="X255" s="468"/>
      <c r="Y255" s="468"/>
      <c r="Z255" s="468"/>
      <c r="AA255" s="468"/>
      <c r="AB255" s="468"/>
      <c r="AC255" s="468"/>
      <c r="AD255" s="468"/>
      <c r="AE255" s="468"/>
      <c r="AF255" s="468"/>
      <c r="AG255" s="468"/>
      <c r="AH255" s="468"/>
      <c r="AI255" s="468"/>
      <c r="AJ255" s="468"/>
      <c r="AK255" s="468"/>
      <c r="AL255" s="468"/>
      <c r="AM255" s="468"/>
      <c r="AN255" s="468"/>
      <c r="AO255" s="468"/>
      <c r="AP255" s="468"/>
      <c r="AQ255" s="468"/>
      <c r="AR255" s="468"/>
      <c r="AS255" s="468"/>
      <c r="AT255" s="468"/>
      <c r="AU255" s="468"/>
      <c r="AV255" s="468"/>
      <c r="AW255" s="468"/>
      <c r="AX255" s="468"/>
      <c r="AY255" s="468"/>
      <c r="AZ255" s="468"/>
      <c r="BA255" s="468"/>
      <c r="BB255" s="468"/>
      <c r="BC255" s="468"/>
      <c r="BD255" s="468"/>
      <c r="BE255" s="468"/>
      <c r="BF255" s="468"/>
      <c r="BG255" s="468"/>
      <c r="BH255" s="468"/>
      <c r="BI255" s="468"/>
      <c r="BJ255" s="468"/>
      <c r="BK255" s="468"/>
      <c r="BL255" s="468"/>
      <c r="BM255" s="468"/>
      <c r="BN255" s="468"/>
      <c r="BO255" s="468"/>
      <c r="BP255" s="468"/>
      <c r="BQ255" s="468"/>
      <c r="BR255" s="468"/>
      <c r="BS255" s="468"/>
      <c r="BT255" s="468"/>
      <c r="BU255" s="468"/>
      <c r="BV255" s="468"/>
      <c r="BW255" s="468"/>
      <c r="BX255" s="468"/>
      <c r="BY255" s="468"/>
      <c r="BZ255" s="468"/>
      <c r="CA255" s="468"/>
      <c r="CB255" s="468"/>
      <c r="CC255" s="468"/>
      <c r="CD255" s="468"/>
      <c r="CE255" s="468"/>
      <c r="CF255" s="468"/>
      <c r="CG255" s="468"/>
      <c r="CH255" s="468"/>
      <c r="CI255" s="468"/>
      <c r="CJ255" s="468"/>
      <c r="CK255" s="468"/>
      <c r="CL255" s="468"/>
      <c r="CM255" s="468"/>
      <c r="CN255" s="468"/>
      <c r="CO255" s="468"/>
      <c r="CP255" s="468"/>
      <c r="CQ255" s="468"/>
      <c r="CR255" s="468"/>
      <c r="CS255" s="468"/>
      <c r="CT255" s="468"/>
      <c r="CU255" s="468"/>
      <c r="CV255" s="468"/>
      <c r="CW255" s="468"/>
      <c r="CX255" s="468"/>
      <c r="CY255" s="468"/>
      <c r="CZ255" s="468"/>
      <c r="DA255" s="468"/>
      <c r="DB255" s="468"/>
      <c r="DC255" s="468"/>
      <c r="DD255" s="468"/>
      <c r="DE255" s="468"/>
      <c r="DF255" s="468"/>
      <c r="DG255" s="468"/>
      <c r="DH255" s="468"/>
      <c r="DI255" s="468"/>
      <c r="DJ255" s="468"/>
      <c r="DK255" s="468"/>
      <c r="DL255" s="468"/>
      <c r="DM255" s="468"/>
      <c r="DN255" s="468"/>
      <c r="DO255" s="468"/>
      <c r="DP255" s="468"/>
      <c r="DQ255" s="468"/>
      <c r="DR255" s="468"/>
      <c r="DS255" s="468"/>
      <c r="DT255" s="468"/>
      <c r="DU255" s="468"/>
      <c r="DV255" s="468"/>
      <c r="DW255" s="468"/>
      <c r="DX255" s="468"/>
      <c r="DY255" s="468"/>
      <c r="DZ255" s="468"/>
      <c r="EA255" s="468"/>
      <c r="EB255" s="468"/>
      <c r="EC255" s="468"/>
      <c r="ED255" s="468"/>
      <c r="EE255" s="468"/>
      <c r="EF255" s="468"/>
      <c r="EG255" s="468"/>
      <c r="EH255" s="468"/>
      <c r="EI255" s="468"/>
      <c r="EJ255" s="468"/>
      <c r="EK255" s="468"/>
      <c r="EL255" s="468"/>
      <c r="EM255" s="468"/>
      <c r="EN255" s="468"/>
      <c r="EO255" s="468"/>
      <c r="EP255" s="468"/>
      <c r="EQ255" s="468"/>
      <c r="ER255" s="468"/>
      <c r="ES255" s="468"/>
      <c r="ET255" s="468"/>
      <c r="EU255" s="468"/>
      <c r="EV255" s="468"/>
      <c r="EW255" s="468"/>
      <c r="EX255" s="468"/>
      <c r="EY255" s="468"/>
      <c r="EZ255" s="468"/>
      <c r="FA255" s="468"/>
      <c r="FB255" s="468"/>
      <c r="FC255" s="468"/>
      <c r="FD255" s="468"/>
      <c r="FE255" s="468"/>
      <c r="FF255" s="468"/>
      <c r="FG255" s="468"/>
      <c r="FH255" s="468"/>
      <c r="FI255" s="468"/>
      <c r="FJ255" s="468"/>
      <c r="FK255" s="468"/>
      <c r="FL255" s="468"/>
      <c r="FM255" s="468"/>
      <c r="FN255" s="468"/>
      <c r="FO255" s="468"/>
      <c r="FP255" s="468"/>
      <c r="FQ255" s="468"/>
      <c r="FR255" s="468"/>
      <c r="FS255" s="468"/>
      <c r="FT255" s="468"/>
      <c r="FU255" s="468"/>
      <c r="FV255" s="468"/>
      <c r="FW255" s="468"/>
      <c r="FX255" s="468"/>
      <c r="FY255" s="468"/>
      <c r="FZ255" s="468"/>
      <c r="GA255" s="468"/>
      <c r="GB255" s="468"/>
      <c r="GC255" s="468"/>
      <c r="GD255" s="468"/>
      <c r="GE255" s="468"/>
      <c r="GF255" s="468"/>
      <c r="GG255" s="468"/>
      <c r="GH255" s="468"/>
      <c r="GI255" s="468"/>
      <c r="GJ255" s="468"/>
      <c r="GK255" s="468"/>
      <c r="GL255" s="468"/>
      <c r="GM255" s="468"/>
      <c r="GN255" s="468"/>
      <c r="GO255" s="468"/>
      <c r="GP255" s="468"/>
      <c r="GQ255" s="468"/>
      <c r="GR255" s="468"/>
      <c r="GS255" s="468"/>
      <c r="GT255" s="468"/>
      <c r="GU255" s="468"/>
      <c r="GV255" s="468"/>
      <c r="GW255" s="468"/>
      <c r="GX255" s="468"/>
      <c r="GY255" s="468"/>
      <c r="GZ255" s="468"/>
      <c r="HA255" s="468"/>
      <c r="HB255" s="468"/>
      <c r="HC255" s="468"/>
      <c r="HD255" s="468"/>
      <c r="HE255" s="468"/>
      <c r="HF255" s="468"/>
      <c r="HG255" s="468"/>
      <c r="HH255" s="468"/>
      <c r="HI255" s="468"/>
      <c r="HJ255" s="468"/>
      <c r="HK255" s="468"/>
      <c r="HL255" s="468"/>
      <c r="HM255" s="468"/>
      <c r="HN255" s="468"/>
      <c r="HO255" s="468"/>
      <c r="HP255" s="468"/>
      <c r="HQ255" s="468"/>
      <c r="HR255" s="468"/>
      <c r="HS255" s="468"/>
      <c r="HT255" s="468"/>
      <c r="HU255" s="468"/>
      <c r="HV255" s="468"/>
      <c r="HW255" s="468"/>
      <c r="HX255" s="468"/>
      <c r="HY255" s="468"/>
      <c r="HZ255" s="468"/>
      <c r="IA255" s="468"/>
      <c r="IB255" s="468"/>
      <c r="IC255" s="468"/>
      <c r="ID255" s="468"/>
      <c r="IE255" s="468"/>
      <c r="IF255" s="468"/>
      <c r="IG255" s="468"/>
      <c r="IH255" s="468"/>
      <c r="II255" s="468"/>
      <c r="IJ255" s="468"/>
      <c r="IK255" s="468"/>
      <c r="IL255" s="468"/>
      <c r="IM255" s="468"/>
      <c r="IN255" s="468"/>
      <c r="IO255" s="468"/>
      <c r="IP255" s="468"/>
      <c r="IQ255" s="468"/>
      <c r="IR255" s="468"/>
      <c r="IS255" s="468"/>
      <c r="IT255" s="468"/>
      <c r="IU255" s="468"/>
      <c r="IV255" s="468"/>
    </row>
    <row r="256" spans="1:256">
      <c r="A256" s="385"/>
      <c r="B256" s="385"/>
      <c r="C256" s="385"/>
      <c r="M256" s="385"/>
      <c r="N256" s="735"/>
      <c r="O256" s="735"/>
      <c r="P256" s="468"/>
      <c r="Q256" s="468"/>
      <c r="R256" s="468"/>
      <c r="S256" s="468"/>
      <c r="T256" s="468"/>
      <c r="U256" s="468"/>
      <c r="V256" s="468"/>
      <c r="W256" s="468"/>
      <c r="X256" s="468"/>
      <c r="Y256" s="468"/>
      <c r="Z256" s="468"/>
      <c r="AA256" s="468"/>
      <c r="AB256" s="468"/>
      <c r="AC256" s="468"/>
      <c r="AD256" s="468"/>
      <c r="AE256" s="468"/>
      <c r="AF256" s="468"/>
      <c r="AG256" s="468"/>
      <c r="AH256" s="468"/>
      <c r="AI256" s="468"/>
      <c r="AJ256" s="468"/>
      <c r="AK256" s="468"/>
      <c r="AL256" s="468"/>
      <c r="AM256" s="468"/>
      <c r="AN256" s="468"/>
      <c r="AO256" s="468"/>
      <c r="AP256" s="468"/>
      <c r="AQ256" s="468"/>
      <c r="AR256" s="468"/>
      <c r="AS256" s="468"/>
      <c r="AT256" s="468"/>
      <c r="AU256" s="468"/>
      <c r="AV256" s="468"/>
      <c r="AW256" s="468"/>
      <c r="AX256" s="468"/>
      <c r="AY256" s="468"/>
      <c r="AZ256" s="468"/>
      <c r="BA256" s="468"/>
      <c r="BB256" s="468"/>
      <c r="BC256" s="468"/>
      <c r="BD256" s="468"/>
      <c r="BE256" s="468"/>
      <c r="BF256" s="468"/>
      <c r="BG256" s="468"/>
      <c r="BH256" s="468"/>
      <c r="BI256" s="468"/>
      <c r="BJ256" s="468"/>
      <c r="BK256" s="468"/>
      <c r="BL256" s="468"/>
      <c r="BM256" s="468"/>
      <c r="BN256" s="468"/>
      <c r="BO256" s="468"/>
      <c r="BP256" s="468"/>
      <c r="BQ256" s="468"/>
      <c r="BR256" s="468"/>
      <c r="BS256" s="468"/>
      <c r="BT256" s="468"/>
      <c r="BU256" s="468"/>
      <c r="BV256" s="468"/>
      <c r="BW256" s="468"/>
      <c r="BX256" s="468"/>
      <c r="BY256" s="468"/>
      <c r="BZ256" s="468"/>
      <c r="CA256" s="468"/>
      <c r="CB256" s="468"/>
      <c r="CC256" s="468"/>
      <c r="CD256" s="468"/>
      <c r="CE256" s="468"/>
      <c r="CF256" s="468"/>
      <c r="CG256" s="468"/>
      <c r="CH256" s="468"/>
      <c r="CI256" s="468"/>
      <c r="CJ256" s="468"/>
      <c r="CK256" s="468"/>
      <c r="CL256" s="468"/>
      <c r="CM256" s="468"/>
      <c r="CN256" s="468"/>
      <c r="CO256" s="468"/>
      <c r="CP256" s="468"/>
      <c r="CQ256" s="468"/>
      <c r="CR256" s="468"/>
      <c r="CS256" s="468"/>
      <c r="CT256" s="468"/>
      <c r="CU256" s="468"/>
      <c r="CV256" s="468"/>
      <c r="CW256" s="468"/>
      <c r="CX256" s="468"/>
      <c r="CY256" s="468"/>
      <c r="CZ256" s="468"/>
      <c r="DA256" s="468"/>
      <c r="DB256" s="468"/>
      <c r="DC256" s="468"/>
      <c r="DD256" s="468"/>
      <c r="DE256" s="468"/>
      <c r="DF256" s="468"/>
      <c r="DG256" s="468"/>
      <c r="DH256" s="468"/>
      <c r="DI256" s="468"/>
      <c r="DJ256" s="468"/>
      <c r="DK256" s="468"/>
      <c r="DL256" s="468"/>
      <c r="DM256" s="468"/>
      <c r="DN256" s="468"/>
      <c r="DO256" s="468"/>
      <c r="DP256" s="468"/>
      <c r="DQ256" s="468"/>
      <c r="DR256" s="468"/>
      <c r="DS256" s="468"/>
      <c r="DT256" s="468"/>
      <c r="DU256" s="468"/>
      <c r="DV256" s="468"/>
      <c r="DW256" s="468"/>
      <c r="DX256" s="468"/>
      <c r="DY256" s="468"/>
      <c r="DZ256" s="468"/>
      <c r="EA256" s="468"/>
      <c r="EB256" s="468"/>
      <c r="EC256" s="468"/>
      <c r="ED256" s="468"/>
      <c r="EE256" s="468"/>
      <c r="EF256" s="468"/>
      <c r="EG256" s="468"/>
      <c r="EH256" s="468"/>
      <c r="EI256" s="468"/>
      <c r="EJ256" s="468"/>
      <c r="EK256" s="468"/>
      <c r="EL256" s="468"/>
      <c r="EM256" s="468"/>
      <c r="EN256" s="468"/>
      <c r="EO256" s="468"/>
      <c r="EP256" s="468"/>
      <c r="EQ256" s="468"/>
      <c r="ER256" s="468"/>
      <c r="ES256" s="468"/>
      <c r="ET256" s="468"/>
      <c r="EU256" s="468"/>
      <c r="EV256" s="468"/>
      <c r="EW256" s="468"/>
      <c r="EX256" s="468"/>
      <c r="EY256" s="468"/>
      <c r="EZ256" s="468"/>
      <c r="FA256" s="468"/>
      <c r="FB256" s="468"/>
      <c r="FC256" s="468"/>
      <c r="FD256" s="468"/>
      <c r="FE256" s="468"/>
      <c r="FF256" s="468"/>
      <c r="FG256" s="468"/>
      <c r="FH256" s="468"/>
      <c r="FI256" s="468"/>
      <c r="FJ256" s="468"/>
      <c r="FK256" s="468"/>
      <c r="FL256" s="468"/>
      <c r="FM256" s="468"/>
      <c r="FN256" s="468"/>
      <c r="FO256" s="468"/>
      <c r="FP256" s="468"/>
      <c r="FQ256" s="468"/>
      <c r="FR256" s="468"/>
      <c r="FS256" s="468"/>
      <c r="FT256" s="468"/>
      <c r="FU256" s="468"/>
      <c r="FV256" s="468"/>
      <c r="FW256" s="468"/>
      <c r="FX256" s="468"/>
      <c r="FY256" s="468"/>
      <c r="FZ256" s="468"/>
      <c r="GA256" s="468"/>
      <c r="GB256" s="468"/>
      <c r="GC256" s="468"/>
      <c r="GD256" s="468"/>
      <c r="GE256" s="468"/>
      <c r="GF256" s="468"/>
      <c r="GG256" s="468"/>
      <c r="GH256" s="468"/>
      <c r="GI256" s="468"/>
      <c r="GJ256" s="468"/>
      <c r="GK256" s="468"/>
      <c r="GL256" s="468"/>
      <c r="GM256" s="468"/>
      <c r="GN256" s="468"/>
      <c r="GO256" s="468"/>
      <c r="GP256" s="468"/>
      <c r="GQ256" s="468"/>
      <c r="GR256" s="468"/>
      <c r="GS256" s="468"/>
      <c r="GT256" s="468"/>
      <c r="GU256" s="468"/>
      <c r="GV256" s="468"/>
      <c r="GW256" s="468"/>
      <c r="GX256" s="468"/>
      <c r="GY256" s="468"/>
      <c r="GZ256" s="468"/>
      <c r="HA256" s="468"/>
      <c r="HB256" s="468"/>
      <c r="HC256" s="468"/>
      <c r="HD256" s="468"/>
      <c r="HE256" s="468"/>
      <c r="HF256" s="468"/>
      <c r="HG256" s="468"/>
      <c r="HH256" s="468"/>
      <c r="HI256" s="468"/>
      <c r="HJ256" s="468"/>
      <c r="HK256" s="468"/>
      <c r="HL256" s="468"/>
      <c r="HM256" s="468"/>
      <c r="HN256" s="468"/>
      <c r="HO256" s="468"/>
      <c r="HP256" s="468"/>
      <c r="HQ256" s="468"/>
      <c r="HR256" s="468"/>
      <c r="HS256" s="468"/>
      <c r="HT256" s="468"/>
      <c r="HU256" s="468"/>
      <c r="HV256" s="468"/>
      <c r="HW256" s="468"/>
      <c r="HX256" s="468"/>
      <c r="HY256" s="468"/>
      <c r="HZ256" s="468"/>
      <c r="IA256" s="468"/>
      <c r="IB256" s="468"/>
      <c r="IC256" s="468"/>
      <c r="ID256" s="468"/>
      <c r="IE256" s="468"/>
      <c r="IF256" s="468"/>
      <c r="IG256" s="468"/>
      <c r="IH256" s="468"/>
      <c r="II256" s="468"/>
      <c r="IJ256" s="468"/>
      <c r="IK256" s="468"/>
      <c r="IL256" s="468"/>
      <c r="IM256" s="468"/>
      <c r="IN256" s="468"/>
      <c r="IO256" s="468"/>
      <c r="IP256" s="468"/>
      <c r="IQ256" s="468"/>
      <c r="IR256" s="468"/>
      <c r="IS256" s="468"/>
      <c r="IT256" s="468"/>
      <c r="IU256" s="468"/>
      <c r="IV256" s="468"/>
    </row>
    <row r="257" spans="1:256">
      <c r="A257" s="385"/>
      <c r="B257" s="385"/>
      <c r="C257" s="385"/>
      <c r="M257" s="385"/>
      <c r="N257" s="735"/>
      <c r="O257" s="735"/>
      <c r="P257" s="468"/>
      <c r="Q257" s="468"/>
      <c r="R257" s="468"/>
      <c r="S257" s="468"/>
      <c r="T257" s="468"/>
      <c r="U257" s="468"/>
      <c r="V257" s="468"/>
      <c r="W257" s="468"/>
      <c r="X257" s="468"/>
      <c r="Y257" s="468"/>
      <c r="Z257" s="468"/>
      <c r="AA257" s="468"/>
      <c r="AB257" s="468"/>
      <c r="AC257" s="468"/>
      <c r="AD257" s="468"/>
      <c r="AE257" s="468"/>
      <c r="AF257" s="468"/>
      <c r="AG257" s="468"/>
      <c r="AH257" s="468"/>
      <c r="AI257" s="468"/>
      <c r="AJ257" s="468"/>
      <c r="AK257" s="468"/>
      <c r="AL257" s="468"/>
      <c r="AM257" s="468"/>
      <c r="AN257" s="468"/>
      <c r="AO257" s="468"/>
      <c r="AP257" s="468"/>
      <c r="AQ257" s="468"/>
      <c r="AR257" s="468"/>
      <c r="AS257" s="468"/>
      <c r="AT257" s="468"/>
      <c r="AU257" s="468"/>
      <c r="AV257" s="468"/>
      <c r="AW257" s="468"/>
      <c r="AX257" s="468"/>
      <c r="AY257" s="468"/>
      <c r="AZ257" s="468"/>
      <c r="BA257" s="468"/>
      <c r="BB257" s="468"/>
      <c r="BC257" s="468"/>
      <c r="BD257" s="468"/>
      <c r="BE257" s="468"/>
      <c r="BF257" s="468"/>
      <c r="BG257" s="468"/>
      <c r="BH257" s="468"/>
      <c r="BI257" s="468"/>
      <c r="BJ257" s="468"/>
      <c r="BK257" s="468"/>
      <c r="BL257" s="468"/>
      <c r="BM257" s="468"/>
      <c r="BN257" s="468"/>
      <c r="BO257" s="468"/>
      <c r="BP257" s="468"/>
      <c r="BQ257" s="468"/>
      <c r="BR257" s="468"/>
      <c r="BS257" s="468"/>
      <c r="BT257" s="468"/>
      <c r="BU257" s="468"/>
      <c r="BV257" s="468"/>
      <c r="BW257" s="468"/>
      <c r="BX257" s="468"/>
      <c r="BY257" s="468"/>
      <c r="BZ257" s="468"/>
      <c r="CA257" s="468"/>
      <c r="CB257" s="468"/>
      <c r="CC257" s="468"/>
      <c r="CD257" s="468"/>
      <c r="CE257" s="468"/>
      <c r="CF257" s="468"/>
      <c r="CG257" s="468"/>
      <c r="CH257" s="468"/>
      <c r="CI257" s="468"/>
      <c r="CJ257" s="468"/>
      <c r="CK257" s="468"/>
      <c r="CL257" s="468"/>
      <c r="CM257" s="468"/>
      <c r="CN257" s="468"/>
      <c r="CO257" s="468"/>
      <c r="CP257" s="468"/>
      <c r="CQ257" s="468"/>
      <c r="CR257" s="468"/>
      <c r="CS257" s="468"/>
      <c r="CT257" s="468"/>
      <c r="CU257" s="468"/>
      <c r="CV257" s="468"/>
      <c r="CW257" s="468"/>
      <c r="CX257" s="468"/>
      <c r="CY257" s="468"/>
      <c r="CZ257" s="468"/>
      <c r="DA257" s="468"/>
      <c r="DB257" s="468"/>
      <c r="DC257" s="468"/>
      <c r="DD257" s="468"/>
      <c r="DE257" s="468"/>
      <c r="DF257" s="468"/>
      <c r="DG257" s="468"/>
      <c r="DH257" s="468"/>
      <c r="DI257" s="468"/>
      <c r="DJ257" s="468"/>
      <c r="DK257" s="468"/>
      <c r="DL257" s="468"/>
      <c r="DM257" s="468"/>
      <c r="DN257" s="468"/>
      <c r="DO257" s="468"/>
      <c r="DP257" s="468"/>
      <c r="DQ257" s="468"/>
      <c r="DR257" s="468"/>
      <c r="DS257" s="468"/>
      <c r="DT257" s="468"/>
      <c r="DU257" s="468"/>
      <c r="DV257" s="468"/>
      <c r="DW257" s="468"/>
      <c r="DX257" s="468"/>
      <c r="DY257" s="468"/>
      <c r="DZ257" s="468"/>
      <c r="EA257" s="468"/>
      <c r="EB257" s="468"/>
      <c r="EC257" s="468"/>
      <c r="ED257" s="468"/>
      <c r="EE257" s="468"/>
      <c r="EF257" s="468"/>
      <c r="EG257" s="468"/>
      <c r="EH257" s="468"/>
      <c r="EI257" s="468"/>
      <c r="EJ257" s="468"/>
      <c r="EK257" s="468"/>
      <c r="EL257" s="468"/>
      <c r="EM257" s="468"/>
      <c r="EN257" s="468"/>
      <c r="EO257" s="468"/>
      <c r="EP257" s="468"/>
      <c r="EQ257" s="468"/>
      <c r="ER257" s="468"/>
      <c r="ES257" s="468"/>
      <c r="ET257" s="468"/>
      <c r="EU257" s="468"/>
      <c r="EV257" s="468"/>
      <c r="EW257" s="468"/>
      <c r="EX257" s="468"/>
      <c r="EY257" s="468"/>
      <c r="EZ257" s="468"/>
      <c r="FA257" s="468"/>
      <c r="FB257" s="468"/>
      <c r="FC257" s="468"/>
      <c r="FD257" s="468"/>
      <c r="FE257" s="468"/>
      <c r="FF257" s="468"/>
      <c r="FG257" s="468"/>
      <c r="FH257" s="468"/>
      <c r="FI257" s="468"/>
      <c r="FJ257" s="468"/>
      <c r="FK257" s="468"/>
      <c r="FL257" s="468"/>
      <c r="FM257" s="468"/>
      <c r="FN257" s="468"/>
      <c r="FO257" s="468"/>
      <c r="FP257" s="468"/>
      <c r="FQ257" s="468"/>
      <c r="FR257" s="468"/>
      <c r="FS257" s="468"/>
      <c r="FT257" s="468"/>
      <c r="FU257" s="468"/>
      <c r="FV257" s="468"/>
      <c r="FW257" s="468"/>
      <c r="FX257" s="468"/>
      <c r="FY257" s="468"/>
      <c r="FZ257" s="468"/>
      <c r="GA257" s="468"/>
      <c r="GB257" s="468"/>
      <c r="GC257" s="468"/>
      <c r="GD257" s="468"/>
      <c r="GE257" s="468"/>
      <c r="GF257" s="468"/>
      <c r="GG257" s="468"/>
      <c r="GH257" s="468"/>
      <c r="GI257" s="468"/>
      <c r="GJ257" s="468"/>
      <c r="GK257" s="468"/>
      <c r="GL257" s="468"/>
      <c r="GM257" s="468"/>
      <c r="GN257" s="468"/>
      <c r="GO257" s="468"/>
      <c r="GP257" s="468"/>
      <c r="GQ257" s="468"/>
      <c r="GR257" s="468"/>
      <c r="GS257" s="468"/>
      <c r="GT257" s="468"/>
      <c r="GU257" s="468"/>
      <c r="GV257" s="468"/>
      <c r="GW257" s="468"/>
      <c r="GX257" s="468"/>
      <c r="GY257" s="468"/>
      <c r="GZ257" s="468"/>
      <c r="HA257" s="468"/>
      <c r="HB257" s="468"/>
      <c r="HC257" s="468"/>
      <c r="HD257" s="468"/>
      <c r="HE257" s="468"/>
      <c r="HF257" s="468"/>
      <c r="HG257" s="468"/>
      <c r="HH257" s="468"/>
      <c r="HI257" s="468"/>
      <c r="HJ257" s="468"/>
      <c r="HK257" s="468"/>
      <c r="HL257" s="468"/>
      <c r="HM257" s="468"/>
      <c r="HN257" s="468"/>
      <c r="HO257" s="468"/>
      <c r="HP257" s="468"/>
      <c r="HQ257" s="468"/>
      <c r="HR257" s="468"/>
      <c r="HS257" s="468"/>
      <c r="HT257" s="468"/>
      <c r="HU257" s="468"/>
      <c r="HV257" s="468"/>
      <c r="HW257" s="468"/>
      <c r="HX257" s="468"/>
      <c r="HY257" s="468"/>
      <c r="HZ257" s="468"/>
      <c r="IA257" s="468"/>
      <c r="IB257" s="468"/>
      <c r="IC257" s="468"/>
      <c r="ID257" s="468"/>
      <c r="IE257" s="468"/>
      <c r="IF257" s="468"/>
      <c r="IG257" s="468"/>
      <c r="IH257" s="468"/>
      <c r="II257" s="468"/>
      <c r="IJ257" s="468"/>
      <c r="IK257" s="468"/>
      <c r="IL257" s="468"/>
      <c r="IM257" s="468"/>
      <c r="IN257" s="468"/>
      <c r="IO257" s="468"/>
      <c r="IP257" s="468"/>
      <c r="IQ257" s="468"/>
      <c r="IR257" s="468"/>
      <c r="IS257" s="468"/>
      <c r="IT257" s="468"/>
      <c r="IU257" s="468"/>
      <c r="IV257" s="468"/>
    </row>
    <row r="258" spans="1:256">
      <c r="A258" s="385"/>
      <c r="B258" s="385"/>
      <c r="C258" s="385"/>
      <c r="M258" s="385"/>
      <c r="N258" s="735"/>
      <c r="O258" s="735"/>
      <c r="P258" s="468"/>
      <c r="Q258" s="468"/>
      <c r="R258" s="468"/>
      <c r="S258" s="468"/>
      <c r="T258" s="468"/>
      <c r="U258" s="468"/>
      <c r="V258" s="468"/>
      <c r="W258" s="468"/>
      <c r="X258" s="468"/>
      <c r="Y258" s="468"/>
      <c r="Z258" s="468"/>
      <c r="AA258" s="468"/>
      <c r="AB258" s="468"/>
      <c r="AC258" s="468"/>
      <c r="AD258" s="468"/>
      <c r="AE258" s="468"/>
      <c r="AF258" s="468"/>
      <c r="AG258" s="468"/>
      <c r="AH258" s="468"/>
      <c r="AI258" s="468"/>
      <c r="AJ258" s="468"/>
      <c r="AK258" s="468"/>
      <c r="AL258" s="468"/>
      <c r="AM258" s="468"/>
      <c r="AN258" s="468"/>
      <c r="AO258" s="468"/>
      <c r="AP258" s="468"/>
      <c r="AQ258" s="468"/>
      <c r="AR258" s="468"/>
      <c r="AS258" s="468"/>
      <c r="AT258" s="468"/>
      <c r="AU258" s="468"/>
      <c r="AV258" s="468"/>
      <c r="AW258" s="468"/>
      <c r="AX258" s="468"/>
      <c r="AY258" s="468"/>
      <c r="AZ258" s="468"/>
      <c r="BA258" s="468"/>
      <c r="BB258" s="468"/>
      <c r="BC258" s="468"/>
      <c r="BD258" s="468"/>
      <c r="BE258" s="468"/>
      <c r="BF258" s="468"/>
      <c r="BG258" s="468"/>
      <c r="BH258" s="468"/>
      <c r="BI258" s="468"/>
      <c r="BJ258" s="468"/>
      <c r="BK258" s="468"/>
      <c r="BL258" s="468"/>
      <c r="BM258" s="468"/>
      <c r="BN258" s="468"/>
      <c r="BO258" s="468"/>
      <c r="BP258" s="468"/>
      <c r="BQ258" s="468"/>
      <c r="BR258" s="468"/>
      <c r="BS258" s="468"/>
      <c r="BT258" s="468"/>
      <c r="BU258" s="468"/>
      <c r="BV258" s="468"/>
      <c r="BW258" s="468"/>
      <c r="BX258" s="468"/>
      <c r="BY258" s="468"/>
      <c r="BZ258" s="468"/>
      <c r="CA258" s="468"/>
      <c r="CB258" s="468"/>
      <c r="CC258" s="468"/>
      <c r="CD258" s="468"/>
      <c r="CE258" s="468"/>
      <c r="CF258" s="468"/>
      <c r="CG258" s="468"/>
      <c r="CH258" s="468"/>
      <c r="CI258" s="468"/>
      <c r="CJ258" s="468"/>
      <c r="CK258" s="468"/>
      <c r="CL258" s="468"/>
      <c r="CM258" s="468"/>
      <c r="CN258" s="468"/>
      <c r="CO258" s="468"/>
      <c r="CP258" s="468"/>
      <c r="CQ258" s="468"/>
      <c r="CR258" s="468"/>
      <c r="CS258" s="468"/>
      <c r="CT258" s="468"/>
      <c r="CU258" s="468"/>
      <c r="CV258" s="468"/>
      <c r="CW258" s="468"/>
      <c r="CX258" s="468"/>
      <c r="CY258" s="468"/>
      <c r="CZ258" s="468"/>
      <c r="DA258" s="468"/>
      <c r="DB258" s="468"/>
      <c r="DC258" s="468"/>
      <c r="DD258" s="468"/>
      <c r="DE258" s="468"/>
      <c r="DF258" s="468"/>
      <c r="DG258" s="468"/>
      <c r="DH258" s="468"/>
      <c r="DI258" s="468"/>
      <c r="DJ258" s="468"/>
      <c r="DK258" s="468"/>
      <c r="DL258" s="468"/>
      <c r="DM258" s="468"/>
      <c r="DN258" s="468"/>
      <c r="DO258" s="468"/>
      <c r="DP258" s="468"/>
      <c r="DQ258" s="468"/>
      <c r="DR258" s="468"/>
      <c r="DS258" s="468"/>
      <c r="DT258" s="468"/>
      <c r="DU258" s="468"/>
      <c r="DV258" s="468"/>
      <c r="DW258" s="468"/>
      <c r="DX258" s="468"/>
      <c r="DY258" s="468"/>
      <c r="DZ258" s="468"/>
      <c r="EA258" s="468"/>
      <c r="EB258" s="468"/>
      <c r="EC258" s="468"/>
      <c r="ED258" s="468"/>
      <c r="EE258" s="468"/>
      <c r="EF258" s="468"/>
      <c r="EG258" s="468"/>
      <c r="EH258" s="468"/>
      <c r="EI258" s="468"/>
      <c r="EJ258" s="468"/>
      <c r="EK258" s="468"/>
      <c r="EL258" s="468"/>
      <c r="EM258" s="468"/>
      <c r="EN258" s="468"/>
      <c r="EO258" s="468"/>
      <c r="EP258" s="468"/>
      <c r="EQ258" s="468"/>
      <c r="ER258" s="468"/>
      <c r="ES258" s="468"/>
      <c r="ET258" s="468"/>
      <c r="EU258" s="468"/>
      <c r="EV258" s="468"/>
      <c r="EW258" s="468"/>
      <c r="EX258" s="468"/>
      <c r="EY258" s="468"/>
      <c r="EZ258" s="468"/>
      <c r="FA258" s="468"/>
      <c r="FB258" s="468"/>
      <c r="FC258" s="468"/>
      <c r="FD258" s="468"/>
      <c r="FE258" s="468"/>
      <c r="FF258" s="468"/>
      <c r="FG258" s="468"/>
      <c r="FH258" s="468"/>
      <c r="FI258" s="468"/>
      <c r="FJ258" s="468"/>
      <c r="FK258" s="468"/>
      <c r="FL258" s="468"/>
      <c r="FM258" s="468"/>
      <c r="FN258" s="468"/>
      <c r="FO258" s="468"/>
      <c r="FP258" s="468"/>
      <c r="FQ258" s="468"/>
      <c r="FR258" s="468"/>
      <c r="FS258" s="468"/>
      <c r="FT258" s="468"/>
      <c r="FU258" s="468"/>
      <c r="FV258" s="468"/>
      <c r="FW258" s="468"/>
      <c r="FX258" s="468"/>
      <c r="FY258" s="468"/>
      <c r="FZ258" s="468"/>
      <c r="GA258" s="468"/>
      <c r="GB258" s="468"/>
      <c r="GC258" s="468"/>
      <c r="GD258" s="468"/>
      <c r="GE258" s="468"/>
      <c r="GF258" s="468"/>
      <c r="GG258" s="468"/>
      <c r="GH258" s="468"/>
      <c r="GI258" s="468"/>
      <c r="GJ258" s="468"/>
      <c r="GK258" s="468"/>
      <c r="GL258" s="468"/>
      <c r="GM258" s="468"/>
      <c r="GN258" s="468"/>
      <c r="GO258" s="468"/>
      <c r="GP258" s="468"/>
      <c r="GQ258" s="468"/>
      <c r="GR258" s="468"/>
      <c r="GS258" s="468"/>
      <c r="GT258" s="468"/>
      <c r="GU258" s="468"/>
      <c r="GV258" s="468"/>
      <c r="GW258" s="468"/>
      <c r="GX258" s="468"/>
      <c r="GY258" s="468"/>
      <c r="GZ258" s="468"/>
      <c r="HA258" s="468"/>
      <c r="HB258" s="468"/>
      <c r="HC258" s="468"/>
      <c r="HD258" s="468"/>
      <c r="HE258" s="468"/>
      <c r="HF258" s="468"/>
      <c r="HG258" s="468"/>
      <c r="HH258" s="468"/>
      <c r="HI258" s="468"/>
      <c r="HJ258" s="468"/>
      <c r="HK258" s="468"/>
      <c r="HL258" s="468"/>
      <c r="HM258" s="468"/>
      <c r="HN258" s="468"/>
      <c r="HO258" s="468"/>
      <c r="HP258" s="468"/>
      <c r="HQ258" s="468"/>
      <c r="HR258" s="468"/>
      <c r="HS258" s="468"/>
      <c r="HT258" s="468"/>
      <c r="HU258" s="468"/>
      <c r="HV258" s="468"/>
      <c r="HW258" s="468"/>
      <c r="HX258" s="468"/>
      <c r="HY258" s="468"/>
      <c r="HZ258" s="468"/>
      <c r="IA258" s="468"/>
      <c r="IB258" s="468"/>
      <c r="IC258" s="468"/>
      <c r="ID258" s="468"/>
      <c r="IE258" s="468"/>
      <c r="IF258" s="468"/>
      <c r="IG258" s="468"/>
      <c r="IH258" s="468"/>
      <c r="II258" s="468"/>
      <c r="IJ258" s="468"/>
      <c r="IK258" s="468"/>
      <c r="IL258" s="468"/>
      <c r="IM258" s="468"/>
      <c r="IN258" s="468"/>
      <c r="IO258" s="468"/>
      <c r="IP258" s="468"/>
      <c r="IQ258" s="468"/>
      <c r="IR258" s="468"/>
      <c r="IS258" s="468"/>
      <c r="IT258" s="468"/>
      <c r="IU258" s="468"/>
      <c r="IV258" s="468"/>
    </row>
    <row r="259" spans="1:256">
      <c r="A259" s="385"/>
      <c r="B259" s="385"/>
      <c r="C259" s="385"/>
      <c r="M259" s="385"/>
      <c r="N259" s="735"/>
      <c r="O259" s="735"/>
      <c r="P259" s="468"/>
      <c r="Q259" s="468"/>
      <c r="R259" s="468"/>
      <c r="S259" s="468"/>
      <c r="T259" s="468"/>
      <c r="U259" s="468"/>
      <c r="V259" s="468"/>
      <c r="W259" s="468"/>
      <c r="X259" s="468"/>
      <c r="Y259" s="468"/>
      <c r="Z259" s="468"/>
      <c r="AA259" s="468"/>
      <c r="AB259" s="468"/>
      <c r="AC259" s="468"/>
      <c r="AD259" s="468"/>
      <c r="AE259" s="468"/>
      <c r="AF259" s="468"/>
      <c r="AG259" s="468"/>
      <c r="AH259" s="468"/>
      <c r="AI259" s="468"/>
      <c r="AJ259" s="468"/>
      <c r="AK259" s="468"/>
      <c r="AL259" s="468"/>
      <c r="AM259" s="468"/>
      <c r="AN259" s="468"/>
      <c r="AO259" s="468"/>
      <c r="AP259" s="468"/>
      <c r="AQ259" s="468"/>
      <c r="AR259" s="468"/>
      <c r="AS259" s="468"/>
      <c r="AT259" s="468"/>
      <c r="AU259" s="468"/>
      <c r="AV259" s="468"/>
      <c r="AW259" s="468"/>
      <c r="AX259" s="468"/>
      <c r="AY259" s="468"/>
      <c r="AZ259" s="468"/>
      <c r="BA259" s="468"/>
      <c r="BB259" s="468"/>
      <c r="BC259" s="468"/>
      <c r="BD259" s="468"/>
      <c r="BE259" s="468"/>
      <c r="BF259" s="468"/>
      <c r="BG259" s="468"/>
      <c r="BH259" s="468"/>
      <c r="BI259" s="468"/>
      <c r="BJ259" s="468"/>
      <c r="BK259" s="468"/>
      <c r="BL259" s="468"/>
      <c r="BM259" s="468"/>
      <c r="BN259" s="468"/>
      <c r="BO259" s="468"/>
      <c r="BP259" s="468"/>
      <c r="BQ259" s="468"/>
      <c r="BR259" s="468"/>
      <c r="BS259" s="468"/>
      <c r="BT259" s="468"/>
      <c r="BU259" s="468"/>
      <c r="BV259" s="468"/>
      <c r="BW259" s="468"/>
      <c r="BX259" s="468"/>
      <c r="BY259" s="468"/>
      <c r="BZ259" s="468"/>
      <c r="CA259" s="468"/>
      <c r="CB259" s="468"/>
      <c r="CC259" s="468"/>
      <c r="CD259" s="468"/>
      <c r="CE259" s="468"/>
      <c r="CF259" s="468"/>
      <c r="CG259" s="468"/>
      <c r="CH259" s="468"/>
      <c r="CI259" s="468"/>
      <c r="CJ259" s="468"/>
      <c r="CK259" s="468"/>
      <c r="CL259" s="468"/>
      <c r="CM259" s="468"/>
      <c r="CN259" s="468"/>
      <c r="CO259" s="468"/>
      <c r="CP259" s="468"/>
      <c r="CQ259" s="468"/>
      <c r="CR259" s="468"/>
      <c r="CS259" s="468"/>
      <c r="CT259" s="468"/>
      <c r="CU259" s="468"/>
      <c r="CV259" s="468"/>
      <c r="CW259" s="468"/>
      <c r="CX259" s="468"/>
      <c r="CY259" s="468"/>
      <c r="CZ259" s="468"/>
      <c r="DA259" s="468"/>
      <c r="DB259" s="468"/>
      <c r="DC259" s="468"/>
      <c r="DD259" s="468"/>
      <c r="DE259" s="468"/>
      <c r="DF259" s="468"/>
      <c r="DG259" s="468"/>
      <c r="DH259" s="468"/>
      <c r="DI259" s="468"/>
      <c r="DJ259" s="468"/>
      <c r="DK259" s="468"/>
      <c r="DL259" s="468"/>
      <c r="DM259" s="468"/>
      <c r="DN259" s="468"/>
      <c r="DO259" s="468"/>
      <c r="DP259" s="468"/>
      <c r="DQ259" s="468"/>
      <c r="DR259" s="468"/>
      <c r="DS259" s="468"/>
      <c r="DT259" s="468"/>
      <c r="DU259" s="468"/>
      <c r="DV259" s="468"/>
      <c r="DW259" s="468"/>
      <c r="DX259" s="468"/>
      <c r="DY259" s="468"/>
      <c r="DZ259" s="468"/>
      <c r="EA259" s="468"/>
      <c r="EB259" s="468"/>
      <c r="EC259" s="468"/>
      <c r="ED259" s="468"/>
      <c r="EE259" s="468"/>
      <c r="EF259" s="468"/>
      <c r="EG259" s="468"/>
      <c r="EH259" s="468"/>
      <c r="EI259" s="468"/>
      <c r="EJ259" s="468"/>
      <c r="EK259" s="468"/>
      <c r="EL259" s="468"/>
      <c r="EM259" s="468"/>
      <c r="EN259" s="468"/>
      <c r="EO259" s="468"/>
      <c r="EP259" s="468"/>
      <c r="EQ259" s="468"/>
      <c r="ER259" s="468"/>
      <c r="ES259" s="468"/>
      <c r="ET259" s="468"/>
      <c r="EU259" s="468"/>
      <c r="EV259" s="468"/>
      <c r="EW259" s="468"/>
      <c r="EX259" s="468"/>
      <c r="EY259" s="468"/>
      <c r="EZ259" s="468"/>
      <c r="FA259" s="468"/>
      <c r="FB259" s="468"/>
      <c r="FC259" s="468"/>
      <c r="FD259" s="468"/>
      <c r="FE259" s="468"/>
      <c r="FF259" s="468"/>
      <c r="FG259" s="468"/>
      <c r="FH259" s="468"/>
      <c r="FI259" s="468"/>
      <c r="FJ259" s="468"/>
      <c r="FK259" s="468"/>
      <c r="FL259" s="468"/>
      <c r="FM259" s="468"/>
      <c r="FN259" s="468"/>
      <c r="FO259" s="468"/>
      <c r="FP259" s="468"/>
      <c r="FQ259" s="468"/>
      <c r="FR259" s="468"/>
      <c r="FS259" s="468"/>
      <c r="FT259" s="468"/>
      <c r="FU259" s="468"/>
      <c r="FV259" s="468"/>
      <c r="FW259" s="468"/>
      <c r="FX259" s="468"/>
      <c r="FY259" s="468"/>
      <c r="FZ259" s="468"/>
      <c r="GA259" s="468"/>
      <c r="GB259" s="468"/>
      <c r="GC259" s="468"/>
      <c r="GD259" s="468"/>
      <c r="GE259" s="468"/>
      <c r="GF259" s="468"/>
      <c r="GG259" s="468"/>
      <c r="GH259" s="468"/>
      <c r="GI259" s="468"/>
      <c r="GJ259" s="468"/>
      <c r="GK259" s="468"/>
      <c r="GL259" s="468"/>
      <c r="GM259" s="468"/>
      <c r="GN259" s="468"/>
      <c r="GO259" s="468"/>
      <c r="GP259" s="468"/>
      <c r="GQ259" s="468"/>
      <c r="GR259" s="468"/>
      <c r="GS259" s="468"/>
      <c r="GT259" s="468"/>
      <c r="GU259" s="468"/>
      <c r="GV259" s="468"/>
      <c r="GW259" s="468"/>
      <c r="GX259" s="468"/>
      <c r="GY259" s="468"/>
      <c r="GZ259" s="468"/>
      <c r="HA259" s="468"/>
      <c r="HB259" s="468"/>
      <c r="HC259" s="468"/>
      <c r="HD259" s="468"/>
      <c r="HE259" s="468"/>
      <c r="HF259" s="468"/>
      <c r="HG259" s="468"/>
      <c r="HH259" s="468"/>
      <c r="HI259" s="468"/>
      <c r="HJ259" s="468"/>
      <c r="HK259" s="468"/>
      <c r="HL259" s="468"/>
      <c r="HM259" s="468"/>
      <c r="HN259" s="468"/>
      <c r="HO259" s="468"/>
      <c r="HP259" s="468"/>
      <c r="HQ259" s="468"/>
      <c r="HR259" s="468"/>
      <c r="HS259" s="468"/>
      <c r="HT259" s="468"/>
      <c r="HU259" s="468"/>
      <c r="HV259" s="468"/>
      <c r="HW259" s="468"/>
      <c r="HX259" s="468"/>
      <c r="HY259" s="468"/>
      <c r="HZ259" s="468"/>
      <c r="IA259" s="468"/>
      <c r="IB259" s="468"/>
      <c r="IC259" s="468"/>
      <c r="ID259" s="468"/>
      <c r="IE259" s="468"/>
      <c r="IF259" s="468"/>
      <c r="IG259" s="468"/>
      <c r="IH259" s="468"/>
      <c r="II259" s="468"/>
      <c r="IJ259" s="468"/>
      <c r="IK259" s="468"/>
      <c r="IL259" s="468"/>
      <c r="IM259" s="468"/>
      <c r="IN259" s="468"/>
      <c r="IO259" s="468"/>
      <c r="IP259" s="468"/>
      <c r="IQ259" s="468"/>
      <c r="IR259" s="468"/>
      <c r="IS259" s="468"/>
      <c r="IT259" s="468"/>
      <c r="IU259" s="468"/>
      <c r="IV259" s="468"/>
    </row>
    <row r="260" spans="1:256">
      <c r="A260" s="385"/>
      <c r="B260" s="385"/>
      <c r="C260" s="385"/>
      <c r="M260" s="385"/>
      <c r="N260" s="735"/>
      <c r="O260" s="735"/>
      <c r="P260" s="468"/>
      <c r="Q260" s="468"/>
      <c r="R260" s="468"/>
      <c r="S260" s="468"/>
      <c r="T260" s="468"/>
      <c r="U260" s="468"/>
      <c r="V260" s="468"/>
      <c r="W260" s="468"/>
      <c r="X260" s="468"/>
      <c r="Y260" s="468"/>
      <c r="Z260" s="468"/>
      <c r="AA260" s="468"/>
      <c r="AB260" s="468"/>
      <c r="AC260" s="468"/>
      <c r="AD260" s="468"/>
      <c r="AE260" s="468"/>
      <c r="AF260" s="468"/>
      <c r="AG260" s="468"/>
      <c r="AH260" s="468"/>
      <c r="AI260" s="468"/>
      <c r="AJ260" s="468"/>
      <c r="AK260" s="468"/>
      <c r="AL260" s="468"/>
      <c r="AM260" s="468"/>
      <c r="AN260" s="468"/>
      <c r="AO260" s="468"/>
      <c r="AP260" s="468"/>
      <c r="AQ260" s="468"/>
      <c r="AR260" s="468"/>
      <c r="AS260" s="468"/>
      <c r="AT260" s="468"/>
      <c r="AU260" s="468"/>
      <c r="AV260" s="468"/>
      <c r="AW260" s="468"/>
      <c r="AX260" s="468"/>
      <c r="AY260" s="468"/>
      <c r="AZ260" s="468"/>
      <c r="BA260" s="468"/>
      <c r="BB260" s="468"/>
      <c r="BC260" s="468"/>
      <c r="BD260" s="468"/>
      <c r="BE260" s="468"/>
      <c r="BF260" s="468"/>
      <c r="BG260" s="468"/>
      <c r="BH260" s="468"/>
      <c r="BI260" s="468"/>
      <c r="BJ260" s="468"/>
      <c r="BK260" s="468"/>
      <c r="BL260" s="468"/>
      <c r="BM260" s="468"/>
      <c r="BN260" s="468"/>
      <c r="BO260" s="468"/>
      <c r="BP260" s="468"/>
      <c r="BQ260" s="468"/>
      <c r="BR260" s="468"/>
      <c r="BS260" s="468"/>
      <c r="BT260" s="468"/>
      <c r="BU260" s="468"/>
      <c r="BV260" s="468"/>
      <c r="BW260" s="468"/>
      <c r="BX260" s="468"/>
      <c r="BY260" s="468"/>
      <c r="BZ260" s="468"/>
      <c r="CA260" s="468"/>
      <c r="CB260" s="468"/>
      <c r="CC260" s="468"/>
      <c r="CD260" s="468"/>
      <c r="CE260" s="468"/>
      <c r="CF260" s="468"/>
      <c r="CG260" s="468"/>
      <c r="CH260" s="468"/>
      <c r="CI260" s="468"/>
      <c r="CJ260" s="468"/>
      <c r="CK260" s="468"/>
      <c r="CL260" s="468"/>
      <c r="CM260" s="468"/>
      <c r="CN260" s="468"/>
      <c r="CO260" s="468"/>
      <c r="CP260" s="468"/>
      <c r="CQ260" s="468"/>
      <c r="CR260" s="468"/>
      <c r="CS260" s="468"/>
      <c r="CT260" s="468"/>
      <c r="CU260" s="468"/>
      <c r="CV260" s="468"/>
      <c r="CW260" s="468"/>
      <c r="CX260" s="468"/>
      <c r="CY260" s="468"/>
      <c r="CZ260" s="468"/>
      <c r="DA260" s="468"/>
      <c r="DB260" s="468"/>
      <c r="DC260" s="468"/>
      <c r="DD260" s="468"/>
      <c r="DE260" s="468"/>
      <c r="DF260" s="468"/>
      <c r="DG260" s="468"/>
      <c r="DH260" s="468"/>
      <c r="DI260" s="468"/>
      <c r="DJ260" s="468"/>
      <c r="DK260" s="468"/>
      <c r="DL260" s="468"/>
      <c r="DM260" s="468"/>
      <c r="DN260" s="468"/>
      <c r="DO260" s="468"/>
      <c r="DP260" s="468"/>
      <c r="DQ260" s="468"/>
      <c r="DR260" s="468"/>
      <c r="DS260" s="468"/>
      <c r="DT260" s="468"/>
      <c r="DU260" s="468"/>
      <c r="DV260" s="468"/>
      <c r="DW260" s="468"/>
      <c r="DX260" s="468"/>
      <c r="DY260" s="468"/>
      <c r="DZ260" s="468"/>
      <c r="EA260" s="468"/>
      <c r="EB260" s="468"/>
      <c r="EC260" s="468"/>
      <c r="ED260" s="468"/>
      <c r="EE260" s="468"/>
      <c r="EF260" s="468"/>
      <c r="EG260" s="468"/>
      <c r="EH260" s="468"/>
      <c r="EI260" s="468"/>
      <c r="EJ260" s="468"/>
      <c r="EK260" s="468"/>
      <c r="EL260" s="468"/>
      <c r="EM260" s="468"/>
      <c r="EN260" s="468"/>
      <c r="EO260" s="468"/>
      <c r="EP260" s="468"/>
      <c r="EQ260" s="468"/>
      <c r="ER260" s="468"/>
      <c r="ES260" s="468"/>
      <c r="ET260" s="468"/>
      <c r="EU260" s="468"/>
      <c r="EV260" s="468"/>
      <c r="EW260" s="468"/>
      <c r="EX260" s="468"/>
      <c r="EY260" s="468"/>
      <c r="EZ260" s="468"/>
      <c r="FA260" s="468"/>
      <c r="FB260" s="468"/>
      <c r="FC260" s="468"/>
      <c r="FD260" s="468"/>
      <c r="FE260" s="468"/>
      <c r="FF260" s="468"/>
      <c r="FG260" s="468"/>
      <c r="FH260" s="468"/>
      <c r="FI260" s="468"/>
      <c r="FJ260" s="468"/>
      <c r="FK260" s="468"/>
      <c r="FL260" s="468"/>
      <c r="FM260" s="468"/>
      <c r="FN260" s="468"/>
      <c r="FO260" s="468"/>
      <c r="FP260" s="468"/>
      <c r="FQ260" s="468"/>
      <c r="FR260" s="468"/>
      <c r="FS260" s="468"/>
      <c r="FT260" s="468"/>
      <c r="FU260" s="468"/>
      <c r="FV260" s="468"/>
      <c r="FW260" s="468"/>
      <c r="FX260" s="468"/>
      <c r="FY260" s="468"/>
      <c r="FZ260" s="468"/>
      <c r="GA260" s="468"/>
      <c r="GB260" s="468"/>
      <c r="GC260" s="468"/>
      <c r="GD260" s="468"/>
      <c r="GE260" s="468"/>
      <c r="GF260" s="468"/>
      <c r="GG260" s="468"/>
      <c r="GH260" s="468"/>
      <c r="GI260" s="468"/>
      <c r="GJ260" s="468"/>
      <c r="GK260" s="468"/>
      <c r="GL260" s="468"/>
      <c r="GM260" s="468"/>
      <c r="GN260" s="468"/>
      <c r="GO260" s="468"/>
      <c r="GP260" s="468"/>
      <c r="GQ260" s="468"/>
      <c r="GR260" s="468"/>
      <c r="GS260" s="468"/>
      <c r="GT260" s="468"/>
      <c r="GU260" s="468"/>
      <c r="GV260" s="468"/>
      <c r="GW260" s="468"/>
      <c r="GX260" s="468"/>
      <c r="GY260" s="468"/>
      <c r="GZ260" s="468"/>
      <c r="HA260" s="468"/>
      <c r="HB260" s="468"/>
      <c r="HC260" s="468"/>
      <c r="HD260" s="468"/>
      <c r="HE260" s="468"/>
      <c r="HF260" s="468"/>
      <c r="HG260" s="468"/>
      <c r="HH260" s="468"/>
      <c r="HI260" s="468"/>
      <c r="HJ260" s="468"/>
      <c r="HK260" s="468"/>
      <c r="HL260" s="468"/>
      <c r="HM260" s="468"/>
      <c r="HN260" s="468"/>
      <c r="HO260" s="468"/>
      <c r="HP260" s="468"/>
      <c r="HQ260" s="468"/>
      <c r="HR260" s="468"/>
      <c r="HS260" s="468"/>
      <c r="HT260" s="468"/>
      <c r="HU260" s="468"/>
      <c r="HV260" s="468"/>
      <c r="HW260" s="468"/>
      <c r="HX260" s="468"/>
      <c r="HY260" s="468"/>
      <c r="HZ260" s="468"/>
      <c r="IA260" s="468"/>
      <c r="IB260" s="468"/>
      <c r="IC260" s="468"/>
      <c r="ID260" s="468"/>
      <c r="IE260" s="468"/>
      <c r="IF260" s="468"/>
      <c r="IG260" s="468"/>
      <c r="IH260" s="468"/>
      <c r="II260" s="468"/>
      <c r="IJ260" s="468"/>
      <c r="IK260" s="468"/>
      <c r="IL260" s="468"/>
      <c r="IM260" s="468"/>
      <c r="IN260" s="468"/>
      <c r="IO260" s="468"/>
      <c r="IP260" s="468"/>
      <c r="IQ260" s="468"/>
      <c r="IR260" s="468"/>
      <c r="IS260" s="468"/>
      <c r="IT260" s="468"/>
      <c r="IU260" s="468"/>
      <c r="IV260" s="468"/>
    </row>
    <row r="261" spans="1:256">
      <c r="A261" s="385"/>
      <c r="B261" s="385"/>
      <c r="C261" s="385"/>
      <c r="M261" s="385"/>
      <c r="N261" s="735"/>
      <c r="O261" s="735"/>
      <c r="P261" s="468"/>
      <c r="Q261" s="468"/>
      <c r="R261" s="468"/>
      <c r="S261" s="468"/>
      <c r="T261" s="468"/>
      <c r="U261" s="468"/>
      <c r="V261" s="468"/>
      <c r="W261" s="468"/>
      <c r="X261" s="468"/>
      <c r="Y261" s="468"/>
      <c r="Z261" s="468"/>
      <c r="AA261" s="468"/>
      <c r="AB261" s="468"/>
      <c r="AC261" s="468"/>
      <c r="AD261" s="468"/>
      <c r="AE261" s="468"/>
      <c r="AF261" s="468"/>
      <c r="AG261" s="468"/>
      <c r="AH261" s="468"/>
      <c r="AI261" s="468"/>
      <c r="AJ261" s="468"/>
      <c r="AK261" s="468"/>
      <c r="AL261" s="468"/>
      <c r="AM261" s="468"/>
      <c r="AN261" s="468"/>
      <c r="AO261" s="468"/>
      <c r="AP261" s="468"/>
      <c r="AQ261" s="468"/>
      <c r="AR261" s="468"/>
      <c r="AS261" s="468"/>
      <c r="AT261" s="468"/>
      <c r="AU261" s="468"/>
      <c r="AV261" s="468"/>
      <c r="AW261" s="468"/>
      <c r="AX261" s="468"/>
      <c r="AY261" s="468"/>
      <c r="AZ261" s="468"/>
      <c r="BA261" s="468"/>
      <c r="BB261" s="468"/>
      <c r="BC261" s="468"/>
      <c r="BD261" s="468"/>
      <c r="BE261" s="468"/>
      <c r="BF261" s="468"/>
      <c r="BG261" s="468"/>
      <c r="BH261" s="468"/>
      <c r="BI261" s="468"/>
      <c r="BJ261" s="468"/>
      <c r="BK261" s="468"/>
      <c r="BL261" s="468"/>
      <c r="BM261" s="468"/>
      <c r="BN261" s="468"/>
      <c r="BO261" s="468"/>
      <c r="BP261" s="468"/>
      <c r="BQ261" s="468"/>
      <c r="BR261" s="468"/>
      <c r="BS261" s="468"/>
      <c r="BT261" s="468"/>
      <c r="BU261" s="468"/>
      <c r="BV261" s="468"/>
      <c r="BW261" s="468"/>
      <c r="BX261" s="468"/>
      <c r="BY261" s="468"/>
      <c r="BZ261" s="468"/>
      <c r="CA261" s="468"/>
      <c r="CB261" s="468"/>
      <c r="CC261" s="468"/>
      <c r="CD261" s="468"/>
      <c r="CE261" s="468"/>
      <c r="CF261" s="468"/>
      <c r="CG261" s="468"/>
      <c r="CH261" s="468"/>
      <c r="CI261" s="468"/>
      <c r="CJ261" s="468"/>
      <c r="CK261" s="468"/>
      <c r="CL261" s="468"/>
      <c r="CM261" s="468"/>
      <c r="CN261" s="468"/>
      <c r="CO261" s="468"/>
      <c r="CP261" s="468"/>
      <c r="CQ261" s="468"/>
      <c r="CR261" s="468"/>
      <c r="CS261" s="468"/>
      <c r="CT261" s="468"/>
      <c r="CU261" s="468"/>
      <c r="CV261" s="468"/>
      <c r="CW261" s="468"/>
      <c r="CX261" s="468"/>
      <c r="CY261" s="468"/>
      <c r="CZ261" s="468"/>
      <c r="DA261" s="468"/>
      <c r="DB261" s="468"/>
      <c r="DC261" s="468"/>
      <c r="DD261" s="468"/>
      <c r="DE261" s="468"/>
      <c r="DF261" s="468"/>
      <c r="DG261" s="468"/>
      <c r="DH261" s="468"/>
      <c r="DI261" s="468"/>
      <c r="DJ261" s="468"/>
      <c r="DK261" s="468"/>
      <c r="DL261" s="468"/>
      <c r="DM261" s="468"/>
      <c r="DN261" s="468"/>
      <c r="DO261" s="468"/>
      <c r="DP261" s="468"/>
      <c r="DQ261" s="468"/>
      <c r="DR261" s="468"/>
      <c r="DS261" s="468"/>
      <c r="DT261" s="468"/>
      <c r="DU261" s="468"/>
      <c r="DV261" s="468"/>
      <c r="DW261" s="468"/>
      <c r="DX261" s="468"/>
      <c r="DY261" s="468"/>
      <c r="DZ261" s="468"/>
      <c r="EA261" s="468"/>
      <c r="EB261" s="468"/>
      <c r="EC261" s="468"/>
      <c r="ED261" s="468"/>
      <c r="EE261" s="468"/>
      <c r="EF261" s="468"/>
      <c r="EG261" s="468"/>
      <c r="EH261" s="468"/>
      <c r="EI261" s="468"/>
      <c r="EJ261" s="468"/>
      <c r="EK261" s="468"/>
      <c r="EL261" s="468"/>
      <c r="EM261" s="468"/>
      <c r="EN261" s="468"/>
      <c r="EO261" s="468"/>
      <c r="EP261" s="468"/>
      <c r="EQ261" s="468"/>
      <c r="ER261" s="468"/>
      <c r="ES261" s="468"/>
      <c r="ET261" s="468"/>
      <c r="EU261" s="468"/>
      <c r="EV261" s="468"/>
      <c r="EW261" s="468"/>
      <c r="EX261" s="468"/>
      <c r="EY261" s="468"/>
      <c r="EZ261" s="468"/>
      <c r="FA261" s="468"/>
      <c r="FB261" s="468"/>
      <c r="FC261" s="468"/>
      <c r="FD261" s="468"/>
      <c r="FE261" s="468"/>
      <c r="FF261" s="468"/>
      <c r="FG261" s="468"/>
      <c r="FH261" s="468"/>
      <c r="FI261" s="468"/>
      <c r="FJ261" s="468"/>
      <c r="FK261" s="468"/>
      <c r="FL261" s="468"/>
      <c r="FM261" s="468"/>
      <c r="FN261" s="468"/>
      <c r="FO261" s="468"/>
      <c r="FP261" s="468"/>
      <c r="FQ261" s="468"/>
      <c r="FR261" s="468"/>
      <c r="FS261" s="468"/>
      <c r="FT261" s="468"/>
      <c r="FU261" s="468"/>
      <c r="FV261" s="468"/>
      <c r="FW261" s="468"/>
      <c r="FX261" s="468"/>
      <c r="FY261" s="468"/>
      <c r="FZ261" s="468"/>
      <c r="GA261" s="468"/>
      <c r="GB261" s="468"/>
      <c r="GC261" s="468"/>
      <c r="GD261" s="468"/>
      <c r="GE261" s="468"/>
      <c r="GF261" s="468"/>
      <c r="GG261" s="468"/>
      <c r="GH261" s="468"/>
      <c r="GI261" s="468"/>
      <c r="GJ261" s="468"/>
      <c r="GK261" s="468"/>
      <c r="GL261" s="468"/>
      <c r="GM261" s="468"/>
      <c r="GN261" s="468"/>
      <c r="GO261" s="468"/>
      <c r="GP261" s="468"/>
      <c r="GQ261" s="468"/>
      <c r="GR261" s="468"/>
      <c r="GS261" s="468"/>
      <c r="GT261" s="468"/>
      <c r="GU261" s="468"/>
      <c r="GV261" s="468"/>
      <c r="GW261" s="468"/>
      <c r="GX261" s="468"/>
      <c r="GY261" s="468"/>
      <c r="GZ261" s="468"/>
      <c r="HA261" s="468"/>
      <c r="HB261" s="468"/>
      <c r="HC261" s="468"/>
      <c r="HD261" s="468"/>
      <c r="HE261" s="468"/>
      <c r="HF261" s="468"/>
      <c r="HG261" s="468"/>
      <c r="HH261" s="468"/>
      <c r="HI261" s="468"/>
      <c r="HJ261" s="468"/>
      <c r="HK261" s="468"/>
      <c r="HL261" s="468"/>
      <c r="HM261" s="468"/>
      <c r="HN261" s="468"/>
      <c r="HO261" s="468"/>
      <c r="HP261" s="468"/>
      <c r="HQ261" s="468"/>
      <c r="HR261" s="468"/>
      <c r="HS261" s="468"/>
      <c r="HT261" s="468"/>
      <c r="HU261" s="468"/>
      <c r="HV261" s="468"/>
      <c r="HW261" s="468"/>
      <c r="HX261" s="468"/>
      <c r="HY261" s="468"/>
      <c r="HZ261" s="468"/>
      <c r="IA261" s="468"/>
      <c r="IB261" s="468"/>
      <c r="IC261" s="468"/>
      <c r="ID261" s="468"/>
      <c r="IE261" s="468"/>
      <c r="IF261" s="468"/>
      <c r="IG261" s="468"/>
      <c r="IH261" s="468"/>
      <c r="II261" s="468"/>
      <c r="IJ261" s="468"/>
      <c r="IK261" s="468"/>
      <c r="IL261" s="468"/>
      <c r="IM261" s="468"/>
      <c r="IN261" s="468"/>
      <c r="IO261" s="468"/>
      <c r="IP261" s="468"/>
      <c r="IQ261" s="468"/>
      <c r="IR261" s="468"/>
      <c r="IS261" s="468"/>
      <c r="IT261" s="468"/>
      <c r="IU261" s="468"/>
      <c r="IV261" s="468"/>
    </row>
    <row r="262" spans="1:256">
      <c r="A262" s="385"/>
      <c r="B262" s="385"/>
      <c r="C262" s="385"/>
      <c r="M262" s="385"/>
      <c r="N262" s="735"/>
      <c r="O262" s="735"/>
      <c r="P262" s="468"/>
      <c r="Q262" s="468"/>
      <c r="R262" s="468"/>
      <c r="S262" s="468"/>
      <c r="T262" s="468"/>
      <c r="U262" s="468"/>
      <c r="V262" s="468"/>
      <c r="W262" s="468"/>
      <c r="X262" s="468"/>
      <c r="Y262" s="468"/>
      <c r="Z262" s="468"/>
      <c r="AA262" s="468"/>
      <c r="AB262" s="468"/>
      <c r="AC262" s="468"/>
      <c r="AD262" s="468"/>
      <c r="AE262" s="468"/>
      <c r="AF262" s="468"/>
      <c r="AG262" s="468"/>
      <c r="AH262" s="468"/>
      <c r="AI262" s="468"/>
      <c r="AJ262" s="468"/>
      <c r="AK262" s="468"/>
      <c r="AL262" s="468"/>
      <c r="AM262" s="468"/>
      <c r="AN262" s="468"/>
      <c r="AO262" s="468"/>
      <c r="AP262" s="468"/>
      <c r="AQ262" s="468"/>
      <c r="AR262" s="468"/>
      <c r="AS262" s="468"/>
      <c r="AT262" s="468"/>
      <c r="AU262" s="468"/>
      <c r="AV262" s="468"/>
      <c r="AW262" s="468"/>
      <c r="AX262" s="468"/>
      <c r="AY262" s="468"/>
      <c r="AZ262" s="468"/>
      <c r="BA262" s="468"/>
      <c r="BB262" s="468"/>
      <c r="BC262" s="468"/>
      <c r="BD262" s="468"/>
      <c r="BE262" s="468"/>
      <c r="BF262" s="468"/>
      <c r="BG262" s="468"/>
      <c r="BH262" s="468"/>
      <c r="BI262" s="468"/>
      <c r="BJ262" s="468"/>
      <c r="BK262" s="468"/>
      <c r="BL262" s="468"/>
      <c r="BM262" s="468"/>
      <c r="BN262" s="468"/>
      <c r="BO262" s="468"/>
      <c r="BP262" s="468"/>
      <c r="BQ262" s="468"/>
      <c r="BR262" s="468"/>
      <c r="BS262" s="468"/>
      <c r="BT262" s="468"/>
      <c r="BU262" s="468"/>
      <c r="BV262" s="468"/>
      <c r="BW262" s="468"/>
      <c r="BX262" s="468"/>
      <c r="BY262" s="468"/>
      <c r="BZ262" s="468"/>
      <c r="CA262" s="468"/>
      <c r="CB262" s="468"/>
      <c r="CC262" s="468"/>
      <c r="CD262" s="468"/>
      <c r="CE262" s="468"/>
      <c r="CF262" s="468"/>
      <c r="CG262" s="468"/>
      <c r="CH262" s="468"/>
      <c r="CI262" s="468"/>
      <c r="CJ262" s="468"/>
      <c r="CK262" s="468"/>
      <c r="CL262" s="468"/>
      <c r="CM262" s="468"/>
      <c r="CN262" s="468"/>
      <c r="CO262" s="468"/>
      <c r="CP262" s="468"/>
      <c r="CQ262" s="468"/>
      <c r="CR262" s="468"/>
      <c r="CS262" s="468"/>
      <c r="CT262" s="468"/>
      <c r="CU262" s="468"/>
      <c r="CV262" s="468"/>
      <c r="CW262" s="468"/>
      <c r="CX262" s="468"/>
      <c r="CY262" s="468"/>
      <c r="CZ262" s="468"/>
      <c r="DA262" s="468"/>
      <c r="DB262" s="468"/>
      <c r="DC262" s="468"/>
      <c r="DD262" s="468"/>
      <c r="DE262" s="468"/>
      <c r="DF262" s="468"/>
      <c r="DG262" s="468"/>
      <c r="DH262" s="468"/>
      <c r="DI262" s="468"/>
      <c r="DJ262" s="468"/>
      <c r="DK262" s="468"/>
      <c r="DL262" s="468"/>
      <c r="DM262" s="468"/>
      <c r="DN262" s="468"/>
      <c r="DO262" s="468"/>
      <c r="DP262" s="468"/>
      <c r="DQ262" s="468"/>
      <c r="DR262" s="468"/>
      <c r="DS262" s="468"/>
      <c r="DT262" s="468"/>
      <c r="DU262" s="468"/>
      <c r="DV262" s="468"/>
      <c r="DW262" s="468"/>
      <c r="DX262" s="468"/>
      <c r="DY262" s="468"/>
      <c r="DZ262" s="468"/>
      <c r="EA262" s="468"/>
      <c r="EB262" s="468"/>
      <c r="EC262" s="468"/>
      <c r="ED262" s="468"/>
      <c r="EE262" s="468"/>
      <c r="EF262" s="468"/>
      <c r="EG262" s="468"/>
      <c r="EH262" s="468"/>
      <c r="EI262" s="468"/>
      <c r="EJ262" s="468"/>
      <c r="EK262" s="468"/>
      <c r="EL262" s="468"/>
      <c r="EM262" s="468"/>
      <c r="EN262" s="468"/>
      <c r="EO262" s="468"/>
      <c r="EP262" s="468"/>
      <c r="EQ262" s="468"/>
      <c r="ER262" s="468"/>
      <c r="ES262" s="468"/>
      <c r="ET262" s="468"/>
      <c r="EU262" s="468"/>
      <c r="EV262" s="468"/>
      <c r="EW262" s="468"/>
      <c r="EX262" s="468"/>
      <c r="EY262" s="468"/>
      <c r="EZ262" s="468"/>
      <c r="FA262" s="468"/>
      <c r="FB262" s="468"/>
      <c r="FC262" s="468"/>
      <c r="FD262" s="468"/>
      <c r="FE262" s="468"/>
      <c r="FF262" s="468"/>
      <c r="FG262" s="468"/>
      <c r="FH262" s="468"/>
      <c r="FI262" s="468"/>
      <c r="FJ262" s="468"/>
      <c r="FK262" s="468"/>
      <c r="FL262" s="468"/>
      <c r="FM262" s="468"/>
      <c r="FN262" s="468"/>
      <c r="FO262" s="468"/>
      <c r="FP262" s="468"/>
      <c r="FQ262" s="468"/>
      <c r="FR262" s="468"/>
      <c r="FS262" s="468"/>
      <c r="FT262" s="468"/>
      <c r="FU262" s="468"/>
      <c r="FV262" s="468"/>
      <c r="FW262" s="468"/>
      <c r="FX262" s="468"/>
      <c r="FY262" s="468"/>
      <c r="FZ262" s="468"/>
      <c r="GA262" s="468"/>
      <c r="GB262" s="468"/>
      <c r="GC262" s="468"/>
      <c r="GD262" s="468"/>
      <c r="GE262" s="468"/>
      <c r="GF262" s="468"/>
      <c r="GG262" s="468"/>
      <c r="GH262" s="468"/>
      <c r="GI262" s="468"/>
      <c r="GJ262" s="468"/>
      <c r="GK262" s="468"/>
      <c r="GL262" s="468"/>
      <c r="GM262" s="468"/>
      <c r="GN262" s="468"/>
      <c r="GO262" s="468"/>
      <c r="GP262" s="468"/>
      <c r="GQ262" s="468"/>
      <c r="GR262" s="468"/>
      <c r="GS262" s="468"/>
      <c r="GT262" s="468"/>
      <c r="GU262" s="468"/>
      <c r="GV262" s="468"/>
      <c r="GW262" s="468"/>
      <c r="GX262" s="468"/>
      <c r="GY262" s="468"/>
      <c r="GZ262" s="468"/>
      <c r="HA262" s="468"/>
      <c r="HB262" s="468"/>
      <c r="HC262" s="468"/>
      <c r="HD262" s="468"/>
      <c r="HE262" s="468"/>
      <c r="HF262" s="468"/>
      <c r="HG262" s="468"/>
      <c r="HH262" s="468"/>
      <c r="HI262" s="468"/>
      <c r="HJ262" s="468"/>
      <c r="HK262" s="468"/>
      <c r="HL262" s="468"/>
      <c r="HM262" s="468"/>
      <c r="HN262" s="468"/>
      <c r="HO262" s="468"/>
      <c r="HP262" s="468"/>
      <c r="HQ262" s="468"/>
      <c r="HR262" s="468"/>
      <c r="HS262" s="468"/>
      <c r="HT262" s="468"/>
      <c r="HU262" s="468"/>
      <c r="HV262" s="468"/>
      <c r="HW262" s="468"/>
      <c r="HX262" s="468"/>
      <c r="HY262" s="468"/>
      <c r="HZ262" s="468"/>
      <c r="IA262" s="468"/>
      <c r="IB262" s="468"/>
      <c r="IC262" s="468"/>
      <c r="ID262" s="468"/>
      <c r="IE262" s="468"/>
      <c r="IF262" s="468"/>
      <c r="IG262" s="468"/>
      <c r="IH262" s="468"/>
      <c r="II262" s="468"/>
      <c r="IJ262" s="468"/>
      <c r="IK262" s="468"/>
      <c r="IL262" s="468"/>
      <c r="IM262" s="468"/>
      <c r="IN262" s="468"/>
      <c r="IO262" s="468"/>
      <c r="IP262" s="468"/>
      <c r="IQ262" s="468"/>
      <c r="IR262" s="468"/>
      <c r="IS262" s="468"/>
      <c r="IT262" s="468"/>
      <c r="IU262" s="468"/>
      <c r="IV262" s="468"/>
    </row>
    <row r="263" spans="1:256">
      <c r="A263" s="385"/>
      <c r="B263" s="385"/>
      <c r="C263" s="385"/>
      <c r="M263" s="385"/>
      <c r="N263" s="735"/>
      <c r="O263" s="735"/>
      <c r="P263" s="468"/>
      <c r="Q263" s="468"/>
      <c r="R263" s="468"/>
      <c r="S263" s="468"/>
      <c r="T263" s="468"/>
      <c r="U263" s="468"/>
      <c r="V263" s="468"/>
      <c r="W263" s="468"/>
      <c r="X263" s="468"/>
      <c r="Y263" s="468"/>
      <c r="Z263" s="468"/>
      <c r="AA263" s="468"/>
      <c r="AB263" s="468"/>
      <c r="AC263" s="468"/>
      <c r="AD263" s="468"/>
      <c r="AE263" s="468"/>
      <c r="AF263" s="468"/>
      <c r="AG263" s="468"/>
      <c r="AH263" s="468"/>
      <c r="AI263" s="468"/>
      <c r="AJ263" s="468"/>
      <c r="AK263" s="468"/>
      <c r="AL263" s="468"/>
      <c r="AM263" s="468"/>
      <c r="AN263" s="468"/>
      <c r="AO263" s="468"/>
      <c r="AP263" s="468"/>
      <c r="AQ263" s="468"/>
      <c r="AR263" s="468"/>
      <c r="AS263" s="468"/>
      <c r="AT263" s="468"/>
      <c r="AU263" s="468"/>
      <c r="AV263" s="468"/>
      <c r="AW263" s="468"/>
      <c r="AX263" s="468"/>
      <c r="AY263" s="468"/>
      <c r="AZ263" s="468"/>
      <c r="BA263" s="468"/>
      <c r="BB263" s="468"/>
      <c r="BC263" s="468"/>
      <c r="BD263" s="468"/>
      <c r="BE263" s="468"/>
      <c r="BF263" s="468"/>
      <c r="BG263" s="468"/>
      <c r="BH263" s="468"/>
      <c r="BI263" s="468"/>
      <c r="BJ263" s="468"/>
      <c r="BK263" s="468"/>
      <c r="BL263" s="468"/>
      <c r="BM263" s="468"/>
      <c r="BN263" s="468"/>
      <c r="BO263" s="468"/>
      <c r="BP263" s="468"/>
      <c r="BQ263" s="468"/>
      <c r="BR263" s="468"/>
      <c r="BS263" s="468"/>
      <c r="BT263" s="468"/>
      <c r="BU263" s="468"/>
      <c r="BV263" s="468"/>
      <c r="BW263" s="468"/>
      <c r="BX263" s="468"/>
      <c r="BY263" s="468"/>
      <c r="BZ263" s="468"/>
      <c r="CA263" s="468"/>
      <c r="CB263" s="468"/>
      <c r="CC263" s="468"/>
      <c r="CD263" s="468"/>
      <c r="CE263" s="468"/>
      <c r="CF263" s="468"/>
      <c r="CG263" s="468"/>
      <c r="CH263" s="468"/>
      <c r="CI263" s="468"/>
      <c r="CJ263" s="468"/>
      <c r="CK263" s="468"/>
      <c r="CL263" s="468"/>
      <c r="CM263" s="468"/>
      <c r="CN263" s="468"/>
      <c r="CO263" s="468"/>
      <c r="CP263" s="468"/>
      <c r="CQ263" s="468"/>
      <c r="CR263" s="468"/>
      <c r="CS263" s="468"/>
      <c r="CT263" s="468"/>
      <c r="CU263" s="468"/>
      <c r="CV263" s="468"/>
      <c r="CW263" s="468"/>
      <c r="CX263" s="468"/>
      <c r="CY263" s="468"/>
      <c r="CZ263" s="468"/>
      <c r="DA263" s="468"/>
      <c r="DB263" s="468"/>
      <c r="DC263" s="468"/>
      <c r="DD263" s="468"/>
      <c r="DE263" s="468"/>
      <c r="DF263" s="468"/>
      <c r="DG263" s="468"/>
      <c r="DH263" s="468"/>
      <c r="DI263" s="468"/>
      <c r="DJ263" s="468"/>
      <c r="DK263" s="468"/>
      <c r="DL263" s="468"/>
      <c r="DM263" s="468"/>
      <c r="DN263" s="468"/>
      <c r="DO263" s="468"/>
      <c r="DP263" s="468"/>
      <c r="DQ263" s="468"/>
      <c r="DR263" s="468"/>
      <c r="DS263" s="468"/>
      <c r="DT263" s="468"/>
      <c r="DU263" s="468"/>
      <c r="DV263" s="468"/>
      <c r="DW263" s="468"/>
      <c r="DX263" s="468"/>
      <c r="DY263" s="468"/>
      <c r="DZ263" s="468"/>
      <c r="EA263" s="468"/>
      <c r="EB263" s="468"/>
      <c r="EC263" s="468"/>
      <c r="ED263" s="468"/>
      <c r="EE263" s="468"/>
      <c r="EF263" s="468"/>
      <c r="EG263" s="468"/>
      <c r="EH263" s="468"/>
      <c r="EI263" s="468"/>
      <c r="EJ263" s="468"/>
      <c r="EK263" s="468"/>
      <c r="EL263" s="468"/>
      <c r="EM263" s="468"/>
      <c r="EN263" s="468"/>
      <c r="EO263" s="468"/>
      <c r="EP263" s="468"/>
      <c r="EQ263" s="468"/>
      <c r="ER263" s="468"/>
      <c r="ES263" s="468"/>
      <c r="ET263" s="468"/>
      <c r="EU263" s="468"/>
      <c r="EV263" s="468"/>
      <c r="EW263" s="468"/>
      <c r="EX263" s="468"/>
      <c r="EY263" s="468"/>
      <c r="EZ263" s="468"/>
      <c r="FA263" s="468"/>
      <c r="FB263" s="468"/>
      <c r="FC263" s="468"/>
      <c r="FD263" s="468"/>
      <c r="FE263" s="468"/>
      <c r="FF263" s="468"/>
      <c r="FG263" s="468"/>
      <c r="FH263" s="468"/>
      <c r="FI263" s="468"/>
      <c r="FJ263" s="468"/>
      <c r="FK263" s="468"/>
      <c r="FL263" s="468"/>
      <c r="FM263" s="468"/>
      <c r="FN263" s="468"/>
      <c r="FO263" s="468"/>
      <c r="FP263" s="468"/>
      <c r="FQ263" s="468"/>
      <c r="FR263" s="468"/>
      <c r="FS263" s="468"/>
      <c r="FT263" s="468"/>
      <c r="FU263" s="468"/>
      <c r="FV263" s="468"/>
      <c r="FW263" s="468"/>
      <c r="FX263" s="468"/>
      <c r="FY263" s="468"/>
      <c r="FZ263" s="468"/>
      <c r="GA263" s="468"/>
      <c r="GB263" s="468"/>
      <c r="GC263" s="468"/>
      <c r="GD263" s="468"/>
      <c r="GE263" s="468"/>
      <c r="GF263" s="468"/>
      <c r="GG263" s="468"/>
      <c r="GH263" s="468"/>
      <c r="GI263" s="468"/>
      <c r="GJ263" s="468"/>
      <c r="GK263" s="468"/>
      <c r="GL263" s="468"/>
      <c r="GM263" s="468"/>
      <c r="GN263" s="468"/>
      <c r="GO263" s="468"/>
      <c r="GP263" s="468"/>
      <c r="GQ263" s="468"/>
      <c r="GR263" s="468"/>
      <c r="GS263" s="468"/>
      <c r="GT263" s="468"/>
      <c r="GU263" s="468"/>
      <c r="GV263" s="468"/>
      <c r="GW263" s="468"/>
      <c r="GX263" s="468"/>
      <c r="GY263" s="468"/>
      <c r="GZ263" s="468"/>
      <c r="HA263" s="468"/>
      <c r="HB263" s="468"/>
      <c r="HC263" s="468"/>
      <c r="HD263" s="468"/>
      <c r="HE263" s="468"/>
      <c r="HF263" s="468"/>
      <c r="HG263" s="468"/>
      <c r="HH263" s="468"/>
      <c r="HI263" s="468"/>
      <c r="HJ263" s="468"/>
      <c r="HK263" s="468"/>
      <c r="HL263" s="468"/>
      <c r="HM263" s="468"/>
      <c r="HN263" s="468"/>
      <c r="HO263" s="468"/>
      <c r="HP263" s="468"/>
      <c r="HQ263" s="468"/>
      <c r="HR263" s="468"/>
      <c r="HS263" s="468"/>
      <c r="HT263" s="468"/>
      <c r="HU263" s="468"/>
      <c r="HV263" s="468"/>
      <c r="HW263" s="468"/>
      <c r="HX263" s="468"/>
      <c r="HY263" s="468"/>
      <c r="HZ263" s="468"/>
      <c r="IA263" s="468"/>
      <c r="IB263" s="468"/>
      <c r="IC263" s="468"/>
      <c r="ID263" s="468"/>
      <c r="IE263" s="468"/>
      <c r="IF263" s="468"/>
      <c r="IG263" s="468"/>
      <c r="IH263" s="468"/>
      <c r="II263" s="468"/>
      <c r="IJ263" s="468"/>
      <c r="IK263" s="468"/>
      <c r="IL263" s="468"/>
      <c r="IM263" s="468"/>
      <c r="IN263" s="468"/>
      <c r="IO263" s="468"/>
      <c r="IP263" s="468"/>
      <c r="IQ263" s="468"/>
      <c r="IR263" s="468"/>
      <c r="IS263" s="468"/>
      <c r="IT263" s="468"/>
      <c r="IU263" s="468"/>
      <c r="IV263" s="468"/>
    </row>
    <row r="264" spans="1:256">
      <c r="A264" s="385"/>
      <c r="B264" s="385"/>
      <c r="C264" s="385"/>
      <c r="M264" s="385"/>
      <c r="N264" s="735"/>
      <c r="O264" s="735"/>
      <c r="P264" s="468"/>
      <c r="Q264" s="468"/>
      <c r="R264" s="468"/>
      <c r="S264" s="468"/>
      <c r="T264" s="468"/>
      <c r="U264" s="468"/>
      <c r="V264" s="468"/>
      <c r="W264" s="468"/>
      <c r="X264" s="468"/>
      <c r="Y264" s="468"/>
      <c r="Z264" s="468"/>
      <c r="AA264" s="468"/>
      <c r="AB264" s="468"/>
      <c r="AC264" s="468"/>
      <c r="AD264" s="468"/>
      <c r="AE264" s="468"/>
      <c r="AF264" s="468"/>
      <c r="AG264" s="468"/>
      <c r="AH264" s="468"/>
      <c r="AI264" s="468"/>
      <c r="AJ264" s="468"/>
      <c r="AK264" s="468"/>
      <c r="AL264" s="468"/>
      <c r="AM264" s="468"/>
      <c r="AN264" s="468"/>
      <c r="AO264" s="468"/>
      <c r="AP264" s="468"/>
      <c r="AQ264" s="468"/>
      <c r="AR264" s="468"/>
      <c r="AS264" s="468"/>
      <c r="AT264" s="468"/>
      <c r="AU264" s="468"/>
      <c r="AV264" s="468"/>
      <c r="AW264" s="468"/>
      <c r="AX264" s="468"/>
      <c r="AY264" s="468"/>
      <c r="AZ264" s="468"/>
      <c r="BA264" s="468"/>
      <c r="BB264" s="468"/>
      <c r="BC264" s="468"/>
      <c r="BD264" s="468"/>
      <c r="BE264" s="468"/>
      <c r="BF264" s="468"/>
      <c r="BG264" s="468"/>
      <c r="BH264" s="468"/>
      <c r="BI264" s="468"/>
      <c r="BJ264" s="468"/>
      <c r="BK264" s="468"/>
      <c r="BL264" s="468"/>
      <c r="BM264" s="468"/>
      <c r="BN264" s="468"/>
      <c r="BO264" s="468"/>
      <c r="BP264" s="468"/>
      <c r="BQ264" s="468"/>
      <c r="BR264" s="468"/>
      <c r="BS264" s="468"/>
      <c r="BT264" s="468"/>
      <c r="BU264" s="468"/>
      <c r="BV264" s="468"/>
      <c r="BW264" s="468"/>
      <c r="BX264" s="468"/>
      <c r="BY264" s="468"/>
      <c r="BZ264" s="468"/>
      <c r="CA264" s="468"/>
      <c r="CB264" s="468"/>
      <c r="CC264" s="468"/>
      <c r="CD264" s="468"/>
      <c r="CE264" s="468"/>
      <c r="CF264" s="468"/>
      <c r="CG264" s="468"/>
      <c r="CH264" s="468"/>
      <c r="CI264" s="468"/>
      <c r="CJ264" s="468"/>
      <c r="CK264" s="468"/>
      <c r="CL264" s="468"/>
      <c r="CM264" s="468"/>
      <c r="CN264" s="468"/>
      <c r="CO264" s="468"/>
      <c r="CP264" s="468"/>
      <c r="CQ264" s="468"/>
      <c r="CR264" s="468"/>
      <c r="CS264" s="468"/>
      <c r="CT264" s="468"/>
      <c r="CU264" s="468"/>
      <c r="CV264" s="468"/>
      <c r="CW264" s="468"/>
      <c r="CX264" s="468"/>
      <c r="CY264" s="468"/>
      <c r="CZ264" s="468"/>
      <c r="DA264" s="468"/>
      <c r="DB264" s="468"/>
      <c r="DC264" s="468"/>
      <c r="DD264" s="468"/>
      <c r="DE264" s="468"/>
      <c r="DF264" s="468"/>
      <c r="DG264" s="468"/>
      <c r="DH264" s="468"/>
      <c r="DI264" s="468"/>
      <c r="DJ264" s="468"/>
      <c r="DK264" s="468"/>
      <c r="DL264" s="468"/>
      <c r="DM264" s="468"/>
      <c r="DN264" s="468"/>
      <c r="DO264" s="468"/>
      <c r="DP264" s="468"/>
      <c r="DQ264" s="468"/>
      <c r="DR264" s="468"/>
      <c r="DS264" s="468"/>
      <c r="DT264" s="468"/>
      <c r="DU264" s="468"/>
      <c r="DV264" s="468"/>
      <c r="DW264" s="468"/>
      <c r="DX264" s="468"/>
      <c r="DY264" s="468"/>
      <c r="DZ264" s="468"/>
      <c r="EA264" s="468"/>
      <c r="EB264" s="468"/>
      <c r="EC264" s="468"/>
      <c r="ED264" s="468"/>
      <c r="EE264" s="468"/>
      <c r="EF264" s="468"/>
      <c r="EG264" s="468"/>
      <c r="EH264" s="468"/>
      <c r="EI264" s="468"/>
      <c r="EJ264" s="468"/>
      <c r="EK264" s="468"/>
      <c r="EL264" s="468"/>
      <c r="EM264" s="468"/>
      <c r="EN264" s="468"/>
      <c r="EO264" s="468"/>
      <c r="EP264" s="468"/>
      <c r="EQ264" s="468"/>
      <c r="ER264" s="468"/>
      <c r="ES264" s="468"/>
      <c r="ET264" s="468"/>
      <c r="EU264" s="468"/>
      <c r="EV264" s="468"/>
      <c r="EW264" s="468"/>
      <c r="EX264" s="468"/>
      <c r="EY264" s="468"/>
      <c r="EZ264" s="468"/>
      <c r="FA264" s="468"/>
      <c r="FB264" s="468"/>
      <c r="FC264" s="468"/>
      <c r="FD264" s="468"/>
      <c r="FE264" s="468"/>
      <c r="FF264" s="468"/>
      <c r="FG264" s="468"/>
      <c r="FH264" s="468"/>
      <c r="FI264" s="468"/>
      <c r="FJ264" s="468"/>
      <c r="FK264" s="468"/>
      <c r="FL264" s="468"/>
      <c r="FM264" s="468"/>
      <c r="FN264" s="468"/>
      <c r="FO264" s="468"/>
      <c r="FP264" s="468"/>
      <c r="FQ264" s="468"/>
      <c r="FR264" s="468"/>
      <c r="FS264" s="468"/>
      <c r="FT264" s="468"/>
      <c r="FU264" s="468"/>
      <c r="FV264" s="468"/>
      <c r="FW264" s="468"/>
      <c r="FX264" s="468"/>
      <c r="FY264" s="468"/>
      <c r="FZ264" s="468"/>
      <c r="GA264" s="468"/>
      <c r="GB264" s="468"/>
      <c r="GC264" s="468"/>
      <c r="GD264" s="468"/>
      <c r="GE264" s="468"/>
      <c r="GF264" s="468"/>
      <c r="GG264" s="468"/>
      <c r="GH264" s="468"/>
      <c r="GI264" s="468"/>
      <c r="GJ264" s="468"/>
      <c r="GK264" s="468"/>
      <c r="GL264" s="468"/>
      <c r="GM264" s="468"/>
      <c r="GN264" s="468"/>
      <c r="GO264" s="468"/>
      <c r="GP264" s="468"/>
      <c r="GQ264" s="468"/>
      <c r="GR264" s="468"/>
      <c r="GS264" s="468"/>
      <c r="GT264" s="468"/>
      <c r="GU264" s="468"/>
      <c r="GV264" s="468"/>
      <c r="GW264" s="468"/>
      <c r="GX264" s="468"/>
      <c r="GY264" s="468"/>
      <c r="GZ264" s="468"/>
      <c r="HA264" s="468"/>
      <c r="HB264" s="468"/>
      <c r="HC264" s="468"/>
      <c r="HD264" s="468"/>
      <c r="HE264" s="468"/>
      <c r="HF264" s="468"/>
      <c r="HG264" s="468"/>
      <c r="HH264" s="468"/>
      <c r="HI264" s="468"/>
      <c r="HJ264" s="468"/>
      <c r="HK264" s="468"/>
      <c r="HL264" s="468"/>
      <c r="HM264" s="468"/>
      <c r="HN264" s="468"/>
      <c r="HO264" s="468"/>
      <c r="HP264" s="468"/>
      <c r="HQ264" s="468"/>
      <c r="HR264" s="468"/>
      <c r="HS264" s="468"/>
      <c r="HT264" s="468"/>
      <c r="HU264" s="468"/>
      <c r="HV264" s="468"/>
      <c r="HW264" s="468"/>
      <c r="HX264" s="468"/>
      <c r="HY264" s="468"/>
      <c r="HZ264" s="468"/>
      <c r="IA264" s="468"/>
      <c r="IB264" s="468"/>
      <c r="IC264" s="468"/>
      <c r="ID264" s="468"/>
      <c r="IE264" s="468"/>
      <c r="IF264" s="468"/>
      <c r="IG264" s="468"/>
      <c r="IH264" s="468"/>
      <c r="II264" s="468"/>
      <c r="IJ264" s="468"/>
      <c r="IK264" s="468"/>
      <c r="IL264" s="468"/>
      <c r="IM264" s="468"/>
      <c r="IN264" s="468"/>
      <c r="IO264" s="468"/>
      <c r="IP264" s="468"/>
      <c r="IQ264" s="468"/>
      <c r="IR264" s="468"/>
      <c r="IS264" s="468"/>
      <c r="IT264" s="468"/>
      <c r="IU264" s="468"/>
      <c r="IV264" s="468"/>
    </row>
    <row r="265" spans="1:256">
      <c r="A265" s="385"/>
      <c r="B265" s="385"/>
      <c r="C265" s="385"/>
      <c r="M265" s="385"/>
      <c r="N265" s="735"/>
      <c r="O265" s="735"/>
      <c r="P265" s="468"/>
      <c r="Q265" s="468"/>
      <c r="R265" s="468"/>
      <c r="S265" s="468"/>
      <c r="T265" s="468"/>
      <c r="U265" s="468"/>
      <c r="V265" s="468"/>
      <c r="W265" s="468"/>
      <c r="X265" s="468"/>
      <c r="Y265" s="468"/>
      <c r="Z265" s="468"/>
      <c r="AA265" s="468"/>
      <c r="AB265" s="468"/>
      <c r="AC265" s="468"/>
      <c r="AD265" s="468"/>
      <c r="AE265" s="468"/>
      <c r="AF265" s="468"/>
      <c r="AG265" s="468"/>
      <c r="AH265" s="468"/>
      <c r="AI265" s="468"/>
      <c r="AJ265" s="468"/>
      <c r="AK265" s="468"/>
      <c r="AL265" s="468"/>
      <c r="AM265" s="468"/>
      <c r="AN265" s="468"/>
      <c r="AO265" s="468"/>
      <c r="AP265" s="468"/>
      <c r="AQ265" s="468"/>
      <c r="AR265" s="468"/>
      <c r="AS265" s="468"/>
      <c r="AT265" s="468"/>
      <c r="AU265" s="468"/>
      <c r="AV265" s="468"/>
      <c r="AW265" s="468"/>
      <c r="AX265" s="468"/>
      <c r="AY265" s="468"/>
      <c r="AZ265" s="468"/>
      <c r="BA265" s="468"/>
      <c r="BB265" s="468"/>
      <c r="BC265" s="468"/>
      <c r="BD265" s="468"/>
      <c r="BE265" s="468"/>
      <c r="BF265" s="468"/>
      <c r="BG265" s="468"/>
      <c r="BH265" s="468"/>
      <c r="BI265" s="468"/>
      <c r="BJ265" s="468"/>
      <c r="BK265" s="468"/>
      <c r="BL265" s="468"/>
      <c r="BM265" s="468"/>
      <c r="BN265" s="468"/>
      <c r="BO265" s="468"/>
      <c r="BP265" s="468"/>
      <c r="BQ265" s="468"/>
      <c r="BR265" s="468"/>
      <c r="BS265" s="468"/>
      <c r="BT265" s="468"/>
      <c r="BU265" s="468"/>
      <c r="BV265" s="468"/>
      <c r="BW265" s="468"/>
      <c r="BX265" s="468"/>
      <c r="BY265" s="468"/>
      <c r="BZ265" s="468"/>
      <c r="CA265" s="468"/>
      <c r="CB265" s="468"/>
      <c r="CC265" s="468"/>
      <c r="CD265" s="468"/>
      <c r="CE265" s="468"/>
      <c r="CF265" s="468"/>
      <c r="CG265" s="468"/>
      <c r="CH265" s="468"/>
      <c r="CI265" s="468"/>
      <c r="CJ265" s="468"/>
      <c r="CK265" s="468"/>
      <c r="CL265" s="468"/>
      <c r="CM265" s="468"/>
      <c r="CN265" s="468"/>
      <c r="CO265" s="468"/>
      <c r="CP265" s="468"/>
      <c r="CQ265" s="468"/>
      <c r="CR265" s="468"/>
      <c r="CS265" s="468"/>
      <c r="CT265" s="468"/>
      <c r="CU265" s="468"/>
      <c r="CV265" s="468"/>
      <c r="CW265" s="468"/>
      <c r="CX265" s="468"/>
      <c r="CY265" s="468"/>
      <c r="CZ265" s="468"/>
      <c r="DA265" s="468"/>
      <c r="DB265" s="468"/>
      <c r="DC265" s="468"/>
      <c r="DD265" s="468"/>
      <c r="DE265" s="468"/>
      <c r="DF265" s="468"/>
      <c r="DG265" s="468"/>
      <c r="DH265" s="468"/>
      <c r="DI265" s="468"/>
      <c r="DJ265" s="468"/>
      <c r="DK265" s="468"/>
      <c r="DL265" s="468"/>
      <c r="DM265" s="468"/>
      <c r="DN265" s="468"/>
      <c r="DO265" s="468"/>
      <c r="DP265" s="468"/>
      <c r="DQ265" s="468"/>
      <c r="DR265" s="468"/>
      <c r="DS265" s="468"/>
      <c r="DT265" s="468"/>
      <c r="DU265" s="468"/>
      <c r="DV265" s="468"/>
      <c r="DW265" s="468"/>
      <c r="DX265" s="468"/>
      <c r="DY265" s="468"/>
      <c r="DZ265" s="468"/>
      <c r="EA265" s="468"/>
      <c r="EB265" s="468"/>
      <c r="EC265" s="468"/>
      <c r="ED265" s="468"/>
      <c r="EE265" s="468"/>
      <c r="EF265" s="468"/>
      <c r="EG265" s="468"/>
      <c r="EH265" s="468"/>
      <c r="EI265" s="468"/>
      <c r="EJ265" s="468"/>
      <c r="EK265" s="468"/>
      <c r="EL265" s="468"/>
      <c r="EM265" s="468"/>
      <c r="EN265" s="468"/>
      <c r="EO265" s="468"/>
      <c r="EP265" s="468"/>
      <c r="EQ265" s="468"/>
      <c r="ER265" s="468"/>
      <c r="ES265" s="468"/>
      <c r="ET265" s="468"/>
      <c r="EU265" s="468"/>
      <c r="EV265" s="468"/>
      <c r="EW265" s="468"/>
      <c r="EX265" s="468"/>
      <c r="EY265" s="468"/>
      <c r="EZ265" s="468"/>
      <c r="FA265" s="468"/>
      <c r="FB265" s="468"/>
      <c r="FC265" s="468"/>
      <c r="FD265" s="468"/>
      <c r="FE265" s="468"/>
      <c r="FF265" s="468"/>
      <c r="FG265" s="468"/>
      <c r="FH265" s="468"/>
      <c r="FI265" s="468"/>
      <c r="FJ265" s="468"/>
      <c r="FK265" s="468"/>
      <c r="FL265" s="468"/>
      <c r="FM265" s="468"/>
      <c r="FN265" s="468"/>
      <c r="FO265" s="468"/>
      <c r="FP265" s="468"/>
      <c r="FQ265" s="468"/>
      <c r="FR265" s="468"/>
      <c r="FS265" s="468"/>
      <c r="FT265" s="468"/>
      <c r="FU265" s="468"/>
      <c r="FV265" s="468"/>
      <c r="FW265" s="468"/>
      <c r="FX265" s="468"/>
      <c r="FY265" s="468"/>
      <c r="FZ265" s="468"/>
      <c r="GA265" s="468"/>
      <c r="GB265" s="468"/>
      <c r="GC265" s="468"/>
      <c r="GD265" s="468"/>
      <c r="GE265" s="468"/>
      <c r="GF265" s="468"/>
      <c r="GG265" s="468"/>
      <c r="GH265" s="468"/>
      <c r="GI265" s="468"/>
      <c r="GJ265" s="468"/>
      <c r="GK265" s="468"/>
      <c r="GL265" s="468"/>
      <c r="GM265" s="468"/>
      <c r="GN265" s="468"/>
      <c r="GO265" s="468"/>
      <c r="GP265" s="468"/>
      <c r="GQ265" s="468"/>
      <c r="GR265" s="468"/>
      <c r="GS265" s="468"/>
      <c r="GT265" s="468"/>
      <c r="GU265" s="468"/>
      <c r="GV265" s="468"/>
      <c r="GW265" s="468"/>
      <c r="GX265" s="468"/>
      <c r="GY265" s="468"/>
      <c r="GZ265" s="468"/>
      <c r="HA265" s="468"/>
      <c r="HB265" s="468"/>
      <c r="HC265" s="468"/>
      <c r="HD265" s="468"/>
      <c r="HE265" s="468"/>
      <c r="HF265" s="468"/>
      <c r="HG265" s="468"/>
      <c r="HH265" s="468"/>
      <c r="HI265" s="468"/>
      <c r="HJ265" s="468"/>
      <c r="HK265" s="468"/>
      <c r="HL265" s="468"/>
      <c r="HM265" s="468"/>
      <c r="HN265" s="468"/>
      <c r="HO265" s="468"/>
      <c r="HP265" s="468"/>
      <c r="HQ265" s="468"/>
      <c r="HR265" s="468"/>
      <c r="HS265" s="468"/>
      <c r="HT265" s="468"/>
      <c r="HU265" s="468"/>
      <c r="HV265" s="468"/>
      <c r="HW265" s="468"/>
      <c r="HX265" s="468"/>
      <c r="HY265" s="468"/>
      <c r="HZ265" s="468"/>
      <c r="IA265" s="468"/>
      <c r="IB265" s="468"/>
      <c r="IC265" s="468"/>
      <c r="ID265" s="468"/>
      <c r="IE265" s="468"/>
      <c r="IF265" s="468"/>
      <c r="IG265" s="468"/>
      <c r="IH265" s="468"/>
      <c r="II265" s="468"/>
      <c r="IJ265" s="468"/>
      <c r="IK265" s="468"/>
      <c r="IL265" s="468"/>
      <c r="IM265" s="468"/>
      <c r="IN265" s="468"/>
      <c r="IO265" s="468"/>
      <c r="IP265" s="468"/>
      <c r="IQ265" s="468"/>
      <c r="IR265" s="468"/>
      <c r="IS265" s="468"/>
      <c r="IT265" s="468"/>
      <c r="IU265" s="468"/>
      <c r="IV265" s="468"/>
    </row>
    <row r="266" spans="1:256">
      <c r="A266" s="385"/>
      <c r="B266" s="385"/>
      <c r="C266" s="385"/>
      <c r="M266" s="385"/>
      <c r="N266" s="735"/>
      <c r="O266" s="735"/>
      <c r="P266" s="468"/>
      <c r="Q266" s="468"/>
      <c r="R266" s="468"/>
      <c r="S266" s="468"/>
      <c r="T266" s="468"/>
      <c r="U266" s="468"/>
      <c r="V266" s="468"/>
      <c r="W266" s="468"/>
      <c r="X266" s="468"/>
      <c r="Y266" s="468"/>
      <c r="Z266" s="468"/>
      <c r="AA266" s="468"/>
      <c r="AB266" s="468"/>
      <c r="AC266" s="468"/>
      <c r="AD266" s="468"/>
      <c r="AE266" s="468"/>
      <c r="AF266" s="468"/>
      <c r="AG266" s="468"/>
      <c r="AH266" s="468"/>
      <c r="AI266" s="468"/>
      <c r="AJ266" s="468"/>
      <c r="AK266" s="468"/>
      <c r="AL266" s="468"/>
      <c r="AM266" s="468"/>
      <c r="AN266" s="468"/>
      <c r="AO266" s="468"/>
      <c r="AP266" s="468"/>
      <c r="AQ266" s="468"/>
      <c r="AR266" s="468"/>
      <c r="AS266" s="468"/>
      <c r="AT266" s="468"/>
      <c r="AU266" s="468"/>
      <c r="AV266" s="468"/>
      <c r="AW266" s="468"/>
      <c r="AX266" s="468"/>
      <c r="AY266" s="468"/>
      <c r="AZ266" s="468"/>
      <c r="BA266" s="468"/>
      <c r="BB266" s="468"/>
      <c r="BC266" s="468"/>
      <c r="BD266" s="468"/>
      <c r="BE266" s="468"/>
      <c r="BF266" s="468"/>
      <c r="BG266" s="468"/>
      <c r="BH266" s="468"/>
      <c r="BI266" s="468"/>
      <c r="BJ266" s="468"/>
      <c r="BK266" s="468"/>
      <c r="BL266" s="468"/>
      <c r="BM266" s="468"/>
      <c r="BN266" s="468"/>
      <c r="BO266" s="468"/>
      <c r="BP266" s="468"/>
      <c r="BQ266" s="468"/>
      <c r="BR266" s="468"/>
      <c r="BS266" s="468"/>
      <c r="BT266" s="468"/>
      <c r="BU266" s="468"/>
      <c r="BV266" s="468"/>
      <c r="BW266" s="468"/>
      <c r="BX266" s="468"/>
      <c r="BY266" s="468"/>
      <c r="BZ266" s="468"/>
      <c r="CA266" s="468"/>
      <c r="CB266" s="468"/>
      <c r="CC266" s="468"/>
      <c r="CD266" s="468"/>
      <c r="CE266" s="468"/>
      <c r="CF266" s="468"/>
      <c r="CG266" s="468"/>
      <c r="CH266" s="468"/>
      <c r="CI266" s="468"/>
      <c r="CJ266" s="468"/>
      <c r="CK266" s="468"/>
      <c r="CL266" s="468"/>
      <c r="CM266" s="468"/>
      <c r="CN266" s="468"/>
      <c r="CO266" s="468"/>
      <c r="CP266" s="468"/>
      <c r="CQ266" s="468"/>
      <c r="CR266" s="468"/>
      <c r="CS266" s="468"/>
      <c r="CT266" s="468"/>
      <c r="CU266" s="468"/>
      <c r="CV266" s="468"/>
      <c r="CW266" s="468"/>
      <c r="CX266" s="468"/>
      <c r="CY266" s="468"/>
      <c r="CZ266" s="468"/>
      <c r="DA266" s="468"/>
      <c r="DB266" s="468"/>
      <c r="DC266" s="468"/>
      <c r="DD266" s="468"/>
      <c r="DE266" s="468"/>
      <c r="DF266" s="468"/>
      <c r="DG266" s="468"/>
      <c r="DH266" s="468"/>
      <c r="DI266" s="468"/>
      <c r="DJ266" s="468"/>
      <c r="DK266" s="468"/>
      <c r="DL266" s="468"/>
      <c r="DM266" s="468"/>
      <c r="DN266" s="468"/>
      <c r="DO266" s="468"/>
      <c r="DP266" s="468"/>
      <c r="DQ266" s="468"/>
      <c r="DR266" s="468"/>
      <c r="DS266" s="468"/>
      <c r="DT266" s="468"/>
      <c r="DU266" s="468"/>
      <c r="DV266" s="468"/>
      <c r="DW266" s="468"/>
      <c r="DX266" s="468"/>
      <c r="DY266" s="468"/>
      <c r="DZ266" s="468"/>
      <c r="EA266" s="468"/>
      <c r="EB266" s="468"/>
      <c r="EC266" s="468"/>
      <c r="ED266" s="468"/>
      <c r="EE266" s="468"/>
      <c r="EF266" s="468"/>
      <c r="EG266" s="468"/>
      <c r="EH266" s="468"/>
      <c r="EI266" s="468"/>
      <c r="EJ266" s="468"/>
      <c r="EK266" s="468"/>
      <c r="EL266" s="468"/>
      <c r="EM266" s="468"/>
      <c r="EN266" s="468"/>
      <c r="EO266" s="468"/>
      <c r="EP266" s="468"/>
      <c r="EQ266" s="468"/>
      <c r="ER266" s="468"/>
      <c r="ES266" s="468"/>
      <c r="ET266" s="468"/>
      <c r="EU266" s="468"/>
      <c r="EV266" s="468"/>
      <c r="EW266" s="468"/>
      <c r="EX266" s="468"/>
      <c r="EY266" s="468"/>
      <c r="EZ266" s="468"/>
      <c r="FA266" s="468"/>
      <c r="FB266" s="468"/>
      <c r="FC266" s="468"/>
      <c r="FD266" s="468"/>
      <c r="FE266" s="468"/>
      <c r="FF266" s="468"/>
      <c r="FG266" s="468"/>
      <c r="FH266" s="468"/>
      <c r="FI266" s="468"/>
      <c r="FJ266" s="468"/>
      <c r="FK266" s="468"/>
      <c r="FL266" s="468"/>
      <c r="FM266" s="468"/>
      <c r="FN266" s="468"/>
      <c r="FO266" s="468"/>
      <c r="FP266" s="468"/>
      <c r="FQ266" s="468"/>
      <c r="FR266" s="468"/>
      <c r="FS266" s="468"/>
      <c r="FT266" s="468"/>
      <c r="FU266" s="468"/>
      <c r="FV266" s="468"/>
      <c r="FW266" s="468"/>
      <c r="FX266" s="468"/>
      <c r="FY266" s="468"/>
      <c r="FZ266" s="468"/>
      <c r="GA266" s="468"/>
      <c r="GB266" s="468"/>
      <c r="GC266" s="468"/>
      <c r="GD266" s="468"/>
      <c r="GE266" s="468"/>
      <c r="GF266" s="468"/>
      <c r="GG266" s="468"/>
      <c r="GH266" s="468"/>
      <c r="GI266" s="468"/>
      <c r="GJ266" s="468"/>
      <c r="GK266" s="468"/>
      <c r="GL266" s="468"/>
      <c r="GM266" s="468"/>
      <c r="GN266" s="468"/>
      <c r="GO266" s="468"/>
      <c r="GP266" s="468"/>
      <c r="GQ266" s="468"/>
      <c r="GR266" s="468"/>
      <c r="GS266" s="468"/>
      <c r="GT266" s="468"/>
      <c r="GU266" s="468"/>
      <c r="GV266" s="468"/>
      <c r="GW266" s="468"/>
      <c r="GX266" s="468"/>
      <c r="GY266" s="468"/>
      <c r="GZ266" s="468"/>
      <c r="HA266" s="468"/>
      <c r="HB266" s="468"/>
      <c r="HC266" s="468"/>
      <c r="HD266" s="468"/>
      <c r="HE266" s="468"/>
      <c r="HF266" s="468"/>
      <c r="HG266" s="468"/>
      <c r="HH266" s="468"/>
      <c r="HI266" s="468"/>
      <c r="HJ266" s="468"/>
      <c r="HK266" s="468"/>
      <c r="HL266" s="468"/>
      <c r="HM266" s="468"/>
      <c r="HN266" s="468"/>
      <c r="HO266" s="468"/>
      <c r="HP266" s="468"/>
      <c r="HQ266" s="468"/>
      <c r="HR266" s="468"/>
      <c r="HS266" s="468"/>
      <c r="HT266" s="468"/>
      <c r="HU266" s="468"/>
      <c r="HV266" s="468"/>
      <c r="HW266" s="468"/>
      <c r="HX266" s="468"/>
      <c r="HY266" s="468"/>
      <c r="HZ266" s="468"/>
      <c r="IA266" s="468"/>
      <c r="IB266" s="468"/>
      <c r="IC266" s="468"/>
      <c r="ID266" s="468"/>
      <c r="IE266" s="468"/>
      <c r="IF266" s="468"/>
      <c r="IG266" s="468"/>
      <c r="IH266" s="468"/>
      <c r="II266" s="468"/>
      <c r="IJ266" s="468"/>
      <c r="IK266" s="468"/>
      <c r="IL266" s="468"/>
      <c r="IM266" s="468"/>
      <c r="IN266" s="468"/>
      <c r="IO266" s="468"/>
      <c r="IP266" s="468"/>
      <c r="IQ266" s="468"/>
      <c r="IR266" s="468"/>
      <c r="IS266" s="468"/>
      <c r="IT266" s="468"/>
      <c r="IU266" s="468"/>
      <c r="IV266" s="468"/>
    </row>
    <row r="267" spans="1:256">
      <c r="A267" s="385"/>
      <c r="B267" s="385"/>
      <c r="C267" s="385"/>
      <c r="M267" s="385"/>
      <c r="N267" s="735"/>
      <c r="O267" s="735"/>
      <c r="P267" s="468"/>
      <c r="Q267" s="468"/>
      <c r="R267" s="468"/>
      <c r="S267" s="468"/>
      <c r="T267" s="468"/>
      <c r="U267" s="468"/>
      <c r="V267" s="468"/>
      <c r="W267" s="468"/>
      <c r="X267" s="468"/>
      <c r="Y267" s="468"/>
      <c r="Z267" s="468"/>
      <c r="AA267" s="468"/>
      <c r="AB267" s="468"/>
      <c r="AC267" s="468"/>
      <c r="AD267" s="468"/>
      <c r="AE267" s="468"/>
      <c r="AF267" s="468"/>
      <c r="AG267" s="468"/>
      <c r="AH267" s="468"/>
      <c r="AI267" s="468"/>
      <c r="AJ267" s="468"/>
      <c r="AK267" s="468"/>
      <c r="AL267" s="468"/>
      <c r="AM267" s="468"/>
      <c r="AN267" s="468"/>
      <c r="AO267" s="468"/>
      <c r="AP267" s="468"/>
      <c r="AQ267" s="468"/>
      <c r="AR267" s="468"/>
      <c r="AS267" s="468"/>
      <c r="AT267" s="468"/>
      <c r="AU267" s="468"/>
      <c r="AV267" s="468"/>
      <c r="AW267" s="468"/>
      <c r="AX267" s="468"/>
      <c r="AY267" s="468"/>
      <c r="AZ267" s="468"/>
      <c r="BA267" s="468"/>
      <c r="BB267" s="468"/>
      <c r="BC267" s="468"/>
      <c r="BD267" s="468"/>
      <c r="BE267" s="468"/>
      <c r="BF267" s="468"/>
      <c r="BG267" s="468"/>
      <c r="BH267" s="468"/>
      <c r="BI267" s="468"/>
      <c r="BJ267" s="468"/>
      <c r="BK267" s="468"/>
      <c r="BL267" s="468"/>
      <c r="BM267" s="468"/>
      <c r="BN267" s="468"/>
      <c r="BO267" s="468"/>
      <c r="BP267" s="468"/>
      <c r="BQ267" s="468"/>
      <c r="BR267" s="468"/>
      <c r="BS267" s="468"/>
      <c r="BT267" s="468"/>
      <c r="BU267" s="468"/>
      <c r="BV267" s="468"/>
      <c r="BW267" s="468"/>
      <c r="BX267" s="468"/>
      <c r="BY267" s="468"/>
      <c r="BZ267" s="468"/>
      <c r="CA267" s="468"/>
      <c r="CB267" s="468"/>
      <c r="CC267" s="468"/>
      <c r="CD267" s="468"/>
      <c r="CE267" s="468"/>
      <c r="CF267" s="468"/>
      <c r="CG267" s="468"/>
      <c r="CH267" s="468"/>
      <c r="CI267" s="468"/>
      <c r="CJ267" s="468"/>
      <c r="CK267" s="468"/>
      <c r="CL267" s="468"/>
      <c r="CM267" s="468"/>
      <c r="CN267" s="468"/>
      <c r="CO267" s="468"/>
      <c r="CP267" s="468"/>
      <c r="CQ267" s="468"/>
      <c r="CR267" s="468"/>
      <c r="CS267" s="468"/>
      <c r="CT267" s="468"/>
      <c r="CU267" s="468"/>
      <c r="CV267" s="468"/>
      <c r="CW267" s="468"/>
      <c r="CX267" s="468"/>
      <c r="CY267" s="468"/>
      <c r="CZ267" s="468"/>
      <c r="DA267" s="468"/>
      <c r="DB267" s="468"/>
      <c r="DC267" s="468"/>
      <c r="DD267" s="468"/>
      <c r="DE267" s="468"/>
      <c r="DF267" s="468"/>
      <c r="DG267" s="468"/>
      <c r="DH267" s="468"/>
      <c r="DI267" s="468"/>
      <c r="DJ267" s="468"/>
      <c r="DK267" s="468"/>
      <c r="DL267" s="468"/>
      <c r="DM267" s="468"/>
      <c r="DN267" s="468"/>
      <c r="DO267" s="468"/>
      <c r="DP267" s="468"/>
      <c r="DQ267" s="468"/>
      <c r="DR267" s="468"/>
      <c r="DS267" s="468"/>
      <c r="DT267" s="468"/>
      <c r="DU267" s="468"/>
      <c r="DV267" s="468"/>
      <c r="DW267" s="468"/>
      <c r="DX267" s="468"/>
      <c r="DY267" s="468"/>
      <c r="DZ267" s="468"/>
      <c r="EA267" s="468"/>
      <c r="EB267" s="468"/>
      <c r="EC267" s="468"/>
      <c r="ED267" s="468"/>
      <c r="EE267" s="468"/>
      <c r="EF267" s="468"/>
      <c r="EG267" s="468"/>
      <c r="EH267" s="468"/>
      <c r="EI267" s="468"/>
      <c r="EJ267" s="468"/>
      <c r="EK267" s="468"/>
      <c r="EL267" s="468"/>
      <c r="EM267" s="468"/>
      <c r="EN267" s="468"/>
      <c r="EO267" s="468"/>
      <c r="EP267" s="468"/>
      <c r="EQ267" s="468"/>
      <c r="ER267" s="468"/>
      <c r="ES267" s="468"/>
      <c r="ET267" s="468"/>
      <c r="EU267" s="468"/>
      <c r="EV267" s="468"/>
      <c r="EW267" s="468"/>
      <c r="EX267" s="468"/>
      <c r="EY267" s="468"/>
      <c r="EZ267" s="468"/>
      <c r="FA267" s="468"/>
      <c r="FB267" s="468"/>
      <c r="FC267" s="468"/>
      <c r="FD267" s="468"/>
      <c r="FE267" s="468"/>
      <c r="FF267" s="468"/>
      <c r="FG267" s="468"/>
      <c r="FH267" s="468"/>
      <c r="FI267" s="468"/>
      <c r="FJ267" s="468"/>
      <c r="FK267" s="468"/>
      <c r="FL267" s="468"/>
      <c r="FM267" s="468"/>
      <c r="FN267" s="468"/>
      <c r="FO267" s="468"/>
      <c r="FP267" s="468"/>
      <c r="FQ267" s="468"/>
      <c r="FR267" s="468"/>
      <c r="FS267" s="468"/>
      <c r="FT267" s="468"/>
      <c r="FU267" s="468"/>
      <c r="FV267" s="468"/>
      <c r="FW267" s="468"/>
      <c r="FX267" s="468"/>
      <c r="FY267" s="468"/>
      <c r="FZ267" s="468"/>
      <c r="GA267" s="468"/>
      <c r="GB267" s="468"/>
      <c r="GC267" s="468"/>
      <c r="GD267" s="468"/>
      <c r="GE267" s="468"/>
      <c r="GF267" s="468"/>
      <c r="GG267" s="468"/>
      <c r="GH267" s="468"/>
      <c r="GI267" s="468"/>
      <c r="GJ267" s="468"/>
      <c r="GK267" s="468"/>
      <c r="GL267" s="468"/>
      <c r="GM267" s="468"/>
      <c r="GN267" s="468"/>
      <c r="GO267" s="468"/>
      <c r="GP267" s="468"/>
      <c r="GQ267" s="468"/>
      <c r="GR267" s="468"/>
      <c r="GS267" s="468"/>
      <c r="GT267" s="468"/>
      <c r="GU267" s="468"/>
      <c r="GV267" s="468"/>
      <c r="GW267" s="468"/>
      <c r="GX267" s="468"/>
      <c r="GY267" s="468"/>
      <c r="GZ267" s="468"/>
      <c r="HA267" s="468"/>
      <c r="HB267" s="468"/>
      <c r="HC267" s="468"/>
      <c r="HD267" s="468"/>
      <c r="HE267" s="468"/>
      <c r="HF267" s="468"/>
      <c r="HG267" s="468"/>
      <c r="HH267" s="468"/>
      <c r="HI267" s="468"/>
      <c r="HJ267" s="468"/>
      <c r="HK267" s="468"/>
      <c r="HL267" s="468"/>
      <c r="HM267" s="468"/>
      <c r="HN267" s="468"/>
      <c r="HO267" s="468"/>
      <c r="HP267" s="468"/>
      <c r="HQ267" s="468"/>
      <c r="HR267" s="468"/>
      <c r="HS267" s="468"/>
      <c r="HT267" s="468"/>
      <c r="HU267" s="468"/>
      <c r="HV267" s="468"/>
      <c r="HW267" s="468"/>
      <c r="HX267" s="468"/>
      <c r="HY267" s="468"/>
      <c r="HZ267" s="468"/>
      <c r="IA267" s="468"/>
      <c r="IB267" s="468"/>
      <c r="IC267" s="468"/>
      <c r="ID267" s="468"/>
      <c r="IE267" s="468"/>
      <c r="IF267" s="468"/>
      <c r="IG267" s="468"/>
      <c r="IH267" s="468"/>
      <c r="II267" s="468"/>
      <c r="IJ267" s="468"/>
      <c r="IK267" s="468"/>
      <c r="IL267" s="468"/>
      <c r="IM267" s="468"/>
      <c r="IN267" s="468"/>
      <c r="IO267" s="468"/>
      <c r="IP267" s="468"/>
      <c r="IQ267" s="468"/>
      <c r="IR267" s="468"/>
      <c r="IS267" s="468"/>
      <c r="IT267" s="468"/>
      <c r="IU267" s="468"/>
      <c r="IV267" s="468"/>
    </row>
    <row r="268" spans="1:256">
      <c r="A268" s="385"/>
      <c r="B268" s="385"/>
      <c r="C268" s="385"/>
      <c r="M268" s="385"/>
      <c r="N268" s="735"/>
      <c r="O268" s="735"/>
      <c r="P268" s="468"/>
      <c r="Q268" s="468"/>
      <c r="R268" s="468"/>
      <c r="S268" s="468"/>
      <c r="T268" s="468"/>
      <c r="U268" s="468"/>
      <c r="V268" s="468"/>
      <c r="W268" s="468"/>
      <c r="X268" s="468"/>
      <c r="Y268" s="468"/>
      <c r="Z268" s="468"/>
      <c r="AA268" s="468"/>
      <c r="AB268" s="468"/>
      <c r="AC268" s="468"/>
      <c r="AD268" s="468"/>
      <c r="AE268" s="468"/>
      <c r="AF268" s="468"/>
      <c r="AG268" s="468"/>
      <c r="AH268" s="468"/>
      <c r="AI268" s="468"/>
      <c r="AJ268" s="468"/>
      <c r="AK268" s="468"/>
      <c r="AL268" s="468"/>
      <c r="AM268" s="468"/>
      <c r="AN268" s="468"/>
      <c r="AO268" s="468"/>
      <c r="AP268" s="468"/>
      <c r="AQ268" s="468"/>
      <c r="AR268" s="468"/>
      <c r="AS268" s="468"/>
      <c r="AT268" s="468"/>
      <c r="AU268" s="468"/>
      <c r="AV268" s="468"/>
      <c r="AW268" s="468"/>
      <c r="AX268" s="468"/>
      <c r="AY268" s="468"/>
      <c r="AZ268" s="468"/>
      <c r="BA268" s="468"/>
      <c r="BB268" s="468"/>
      <c r="BC268" s="468"/>
      <c r="BD268" s="468"/>
      <c r="BE268" s="468"/>
      <c r="BF268" s="468"/>
      <c r="BG268" s="468"/>
      <c r="BH268" s="468"/>
      <c r="BI268" s="468"/>
      <c r="BJ268" s="468"/>
      <c r="BK268" s="468"/>
      <c r="BL268" s="468"/>
      <c r="BM268" s="468"/>
      <c r="BN268" s="468"/>
      <c r="BO268" s="468"/>
      <c r="BP268" s="468"/>
      <c r="BQ268" s="468"/>
      <c r="BR268" s="468"/>
      <c r="BS268" s="468"/>
      <c r="BT268" s="468"/>
      <c r="BU268" s="468"/>
      <c r="BV268" s="468"/>
      <c r="BW268" s="468"/>
      <c r="BX268" s="468"/>
      <c r="BY268" s="468"/>
      <c r="BZ268" s="468"/>
      <c r="CA268" s="468"/>
      <c r="CB268" s="468"/>
      <c r="CC268" s="468"/>
      <c r="CD268" s="468"/>
      <c r="CE268" s="468"/>
      <c r="CF268" s="468"/>
      <c r="CG268" s="468"/>
      <c r="CH268" s="468"/>
      <c r="CI268" s="468"/>
      <c r="CJ268" s="468"/>
      <c r="CK268" s="468"/>
      <c r="CL268" s="468"/>
      <c r="CM268" s="468"/>
      <c r="CN268" s="468"/>
      <c r="CO268" s="468"/>
      <c r="CP268" s="468"/>
      <c r="CQ268" s="468"/>
      <c r="CR268" s="468"/>
      <c r="CS268" s="468"/>
      <c r="CT268" s="468"/>
      <c r="CU268" s="468"/>
      <c r="CV268" s="468"/>
      <c r="CW268" s="468"/>
      <c r="CX268" s="468"/>
      <c r="CY268" s="468"/>
      <c r="CZ268" s="468"/>
      <c r="DA268" s="468"/>
      <c r="DB268" s="468"/>
      <c r="DC268" s="468"/>
      <c r="DD268" s="468"/>
      <c r="DE268" s="468"/>
      <c r="DF268" s="468"/>
      <c r="DG268" s="468"/>
      <c r="DH268" s="468"/>
      <c r="DI268" s="468"/>
      <c r="DJ268" s="468"/>
      <c r="DK268" s="468"/>
      <c r="DL268" s="468"/>
      <c r="DM268" s="468"/>
      <c r="DN268" s="468"/>
      <c r="DO268" s="468"/>
      <c r="DP268" s="468"/>
      <c r="DQ268" s="468"/>
      <c r="DR268" s="468"/>
      <c r="DS268" s="468"/>
      <c r="DT268" s="468"/>
      <c r="DU268" s="468"/>
      <c r="DV268" s="468"/>
      <c r="DW268" s="468"/>
      <c r="DX268" s="468"/>
      <c r="DY268" s="468"/>
      <c r="DZ268" s="468"/>
      <c r="EA268" s="468"/>
      <c r="EB268" s="468"/>
      <c r="EC268" s="468"/>
      <c r="ED268" s="468"/>
      <c r="EE268" s="468"/>
      <c r="EF268" s="468"/>
      <c r="EG268" s="468"/>
      <c r="EH268" s="468"/>
      <c r="EI268" s="468"/>
      <c r="EJ268" s="468"/>
      <c r="EK268" s="468"/>
      <c r="EL268" s="468"/>
      <c r="EM268" s="468"/>
      <c r="EN268" s="468"/>
      <c r="EO268" s="468"/>
      <c r="EP268" s="468"/>
      <c r="EQ268" s="468"/>
      <c r="ER268" s="468"/>
      <c r="ES268" s="468"/>
      <c r="ET268" s="468"/>
      <c r="EU268" s="468"/>
      <c r="EV268" s="468"/>
      <c r="EW268" s="468"/>
      <c r="EX268" s="468"/>
      <c r="EY268" s="468"/>
      <c r="EZ268" s="468"/>
      <c r="FA268" s="468"/>
      <c r="FB268" s="468"/>
      <c r="FC268" s="468"/>
      <c r="FD268" s="468"/>
      <c r="FE268" s="468"/>
      <c r="FF268" s="468"/>
      <c r="FG268" s="468"/>
      <c r="FH268" s="468"/>
      <c r="FI268" s="468"/>
      <c r="FJ268" s="468"/>
      <c r="FK268" s="468"/>
      <c r="FL268" s="468"/>
      <c r="FM268" s="468"/>
      <c r="FN268" s="468"/>
      <c r="FO268" s="468"/>
      <c r="FP268" s="468"/>
      <c r="FQ268" s="468"/>
      <c r="FR268" s="468"/>
      <c r="FS268" s="468"/>
      <c r="FT268" s="468"/>
      <c r="FU268" s="468"/>
      <c r="FV268" s="468"/>
      <c r="FW268" s="468"/>
      <c r="FX268" s="468"/>
      <c r="FY268" s="468"/>
      <c r="FZ268" s="468"/>
      <c r="GA268" s="468"/>
      <c r="GB268" s="468"/>
      <c r="GC268" s="468"/>
      <c r="GD268" s="468"/>
      <c r="GE268" s="468"/>
      <c r="GF268" s="468"/>
      <c r="GG268" s="468"/>
      <c r="GH268" s="468"/>
      <c r="GI268" s="468"/>
      <c r="GJ268" s="468"/>
      <c r="GK268" s="468"/>
      <c r="GL268" s="468"/>
      <c r="GM268" s="468"/>
      <c r="GN268" s="468"/>
      <c r="GO268" s="468"/>
      <c r="GP268" s="468"/>
      <c r="GQ268" s="468"/>
      <c r="GR268" s="468"/>
      <c r="GS268" s="468"/>
      <c r="GT268" s="468"/>
      <c r="GU268" s="468"/>
      <c r="GV268" s="468"/>
      <c r="GW268" s="468"/>
      <c r="GX268" s="468"/>
      <c r="GY268" s="468"/>
      <c r="GZ268" s="468"/>
      <c r="HA268" s="468"/>
      <c r="HB268" s="468"/>
      <c r="HC268" s="468"/>
      <c r="HD268" s="468"/>
      <c r="HE268" s="468"/>
      <c r="HF268" s="468"/>
      <c r="HG268" s="468"/>
      <c r="HH268" s="468"/>
      <c r="HI268" s="468"/>
      <c r="HJ268" s="468"/>
      <c r="HK268" s="468"/>
      <c r="HL268" s="468"/>
      <c r="HM268" s="468"/>
      <c r="HN268" s="468"/>
      <c r="HO268" s="468"/>
      <c r="HP268" s="468"/>
      <c r="HQ268" s="468"/>
      <c r="HR268" s="468"/>
      <c r="HS268" s="468"/>
      <c r="HT268" s="468"/>
      <c r="HU268" s="468"/>
      <c r="HV268" s="468"/>
      <c r="HW268" s="468"/>
      <c r="HX268" s="468"/>
      <c r="HY268" s="468"/>
      <c r="HZ268" s="468"/>
      <c r="IA268" s="468"/>
      <c r="IB268" s="468"/>
      <c r="IC268" s="468"/>
      <c r="ID268" s="468"/>
      <c r="IE268" s="468"/>
      <c r="IF268" s="468"/>
      <c r="IG268" s="468"/>
      <c r="IH268" s="468"/>
      <c r="II268" s="468"/>
      <c r="IJ268" s="468"/>
      <c r="IK268" s="468"/>
      <c r="IL268" s="468"/>
      <c r="IM268" s="468"/>
      <c r="IN268" s="468"/>
      <c r="IO268" s="468"/>
      <c r="IP268" s="468"/>
      <c r="IQ268" s="468"/>
      <c r="IR268" s="468"/>
      <c r="IS268" s="468"/>
      <c r="IT268" s="468"/>
      <c r="IU268" s="468"/>
      <c r="IV268" s="468"/>
    </row>
    <row r="269" spans="1:256">
      <c r="A269" s="385"/>
      <c r="B269" s="385"/>
      <c r="C269" s="385"/>
      <c r="M269" s="385"/>
      <c r="N269" s="735"/>
      <c r="O269" s="735"/>
      <c r="P269" s="468"/>
      <c r="Q269" s="468"/>
      <c r="R269" s="468"/>
      <c r="S269" s="468"/>
      <c r="T269" s="468"/>
      <c r="U269" s="468"/>
      <c r="V269" s="468"/>
      <c r="W269" s="468"/>
      <c r="X269" s="468"/>
      <c r="Y269" s="468"/>
      <c r="Z269" s="468"/>
      <c r="AA269" s="468"/>
      <c r="AB269" s="468"/>
      <c r="AC269" s="468"/>
      <c r="AD269" s="468"/>
      <c r="AE269" s="468"/>
      <c r="AF269" s="468"/>
      <c r="AG269" s="468"/>
      <c r="AH269" s="468"/>
      <c r="AI269" s="468"/>
      <c r="AJ269" s="468"/>
      <c r="AK269" s="468"/>
      <c r="AL269" s="468"/>
      <c r="AM269" s="468"/>
      <c r="AN269" s="468"/>
      <c r="AO269" s="468"/>
      <c r="AP269" s="468"/>
      <c r="AQ269" s="468"/>
      <c r="AR269" s="468"/>
      <c r="AS269" s="468"/>
      <c r="AT269" s="468"/>
      <c r="AU269" s="468"/>
      <c r="AV269" s="468"/>
      <c r="AW269" s="468"/>
      <c r="AX269" s="468"/>
      <c r="AY269" s="468"/>
      <c r="AZ269" s="468"/>
      <c r="BA269" s="468"/>
      <c r="BB269" s="468"/>
      <c r="BC269" s="468"/>
      <c r="BD269" s="468"/>
      <c r="BE269" s="468"/>
      <c r="BF269" s="468"/>
      <c r="BG269" s="468"/>
      <c r="BH269" s="468"/>
      <c r="BI269" s="468"/>
      <c r="BJ269" s="468"/>
      <c r="BK269" s="468"/>
      <c r="BL269" s="468"/>
      <c r="BM269" s="468"/>
      <c r="BN269" s="468"/>
      <c r="BO269" s="468"/>
      <c r="BP269" s="468"/>
      <c r="BQ269" s="468"/>
      <c r="BR269" s="468"/>
      <c r="BS269" s="468"/>
      <c r="BT269" s="468"/>
      <c r="BU269" s="468"/>
      <c r="BV269" s="468"/>
      <c r="BW269" s="468"/>
      <c r="BX269" s="468"/>
      <c r="BY269" s="468"/>
      <c r="BZ269" s="468"/>
      <c r="CA269" s="468"/>
      <c r="CB269" s="468"/>
      <c r="CC269" s="468"/>
      <c r="CD269" s="468"/>
      <c r="CE269" s="468"/>
      <c r="CF269" s="468"/>
      <c r="CG269" s="468"/>
      <c r="CH269" s="468"/>
      <c r="CI269" s="468"/>
      <c r="CJ269" s="468"/>
      <c r="CK269" s="468"/>
      <c r="CL269" s="468"/>
      <c r="CM269" s="468"/>
      <c r="CN269" s="468"/>
      <c r="CO269" s="468"/>
      <c r="CP269" s="468"/>
      <c r="CQ269" s="468"/>
      <c r="CR269" s="468"/>
      <c r="CS269" s="468"/>
      <c r="CT269" s="468"/>
      <c r="CU269" s="468"/>
      <c r="CV269" s="468"/>
      <c r="CW269" s="468"/>
      <c r="CX269" s="468"/>
      <c r="CY269" s="468"/>
      <c r="CZ269" s="468"/>
      <c r="DA269" s="468"/>
      <c r="DB269" s="468"/>
      <c r="DC269" s="468"/>
      <c r="DD269" s="468"/>
      <c r="DE269" s="468"/>
      <c r="DF269" s="468"/>
      <c r="DG269" s="468"/>
      <c r="DH269" s="468"/>
      <c r="DI269" s="468"/>
      <c r="DJ269" s="468"/>
      <c r="DK269" s="468"/>
      <c r="DL269" s="468"/>
      <c r="DM269" s="468"/>
      <c r="DN269" s="468"/>
      <c r="DO269" s="468"/>
      <c r="DP269" s="468"/>
      <c r="DQ269" s="468"/>
      <c r="DR269" s="468"/>
      <c r="DS269" s="468"/>
      <c r="DT269" s="468"/>
      <c r="DU269" s="468"/>
      <c r="DV269" s="468"/>
      <c r="DW269" s="468"/>
      <c r="DX269" s="468"/>
      <c r="DY269" s="468"/>
      <c r="DZ269" s="468"/>
      <c r="EA269" s="468"/>
      <c r="EB269" s="468"/>
      <c r="EC269" s="468"/>
      <c r="ED269" s="468"/>
      <c r="EE269" s="468"/>
      <c r="EF269" s="468"/>
      <c r="EG269" s="468"/>
      <c r="EH269" s="468"/>
      <c r="EI269" s="468"/>
      <c r="EJ269" s="468"/>
      <c r="EK269" s="468"/>
      <c r="EL269" s="468"/>
      <c r="EM269" s="468"/>
      <c r="EN269" s="468"/>
      <c r="EO269" s="468"/>
      <c r="EP269" s="468"/>
      <c r="EQ269" s="468"/>
      <c r="ER269" s="468"/>
      <c r="ES269" s="468"/>
      <c r="ET269" s="468"/>
      <c r="EU269" s="468"/>
      <c r="EV269" s="468"/>
      <c r="EW269" s="468"/>
      <c r="EX269" s="468"/>
      <c r="EY269" s="468"/>
      <c r="EZ269" s="468"/>
      <c r="FA269" s="468"/>
      <c r="FB269" s="468"/>
      <c r="FC269" s="468"/>
      <c r="FD269" s="468"/>
      <c r="FE269" s="468"/>
      <c r="FF269" s="468"/>
      <c r="FG269" s="468"/>
      <c r="FH269" s="468"/>
      <c r="FI269" s="468"/>
      <c r="FJ269" s="468"/>
      <c r="FK269" s="468"/>
      <c r="FL269" s="468"/>
      <c r="FM269" s="468"/>
      <c r="FN269" s="468"/>
      <c r="FO269" s="468"/>
      <c r="FP269" s="468"/>
      <c r="FQ269" s="468"/>
      <c r="FR269" s="468"/>
      <c r="FS269" s="468"/>
      <c r="FT269" s="468"/>
      <c r="FU269" s="468"/>
      <c r="FV269" s="468"/>
      <c r="FW269" s="468"/>
      <c r="FX269" s="468"/>
      <c r="FY269" s="468"/>
      <c r="FZ269" s="468"/>
      <c r="GA269" s="468"/>
      <c r="GB269" s="468"/>
      <c r="GC269" s="468"/>
      <c r="GD269" s="468"/>
      <c r="GE269" s="468"/>
      <c r="GF269" s="468"/>
      <c r="GG269" s="468"/>
      <c r="GH269" s="468"/>
      <c r="GI269" s="468"/>
      <c r="GJ269" s="468"/>
      <c r="GK269" s="468"/>
      <c r="GL269" s="468"/>
      <c r="GM269" s="468"/>
      <c r="GN269" s="468"/>
      <c r="GO269" s="468"/>
      <c r="GP269" s="468"/>
      <c r="GQ269" s="468"/>
      <c r="GR269" s="468"/>
      <c r="GS269" s="468"/>
      <c r="GT269" s="468"/>
      <c r="GU269" s="468"/>
      <c r="GV269" s="468"/>
      <c r="GW269" s="468"/>
      <c r="GX269" s="468"/>
      <c r="GY269" s="468"/>
      <c r="GZ269" s="468"/>
      <c r="HA269" s="468"/>
      <c r="HB269" s="468"/>
      <c r="HC269" s="468"/>
      <c r="HD269" s="468"/>
      <c r="HE269" s="468"/>
      <c r="HF269" s="468"/>
      <c r="HG269" s="468"/>
      <c r="HH269" s="468"/>
      <c r="HI269" s="468"/>
      <c r="HJ269" s="468"/>
      <c r="HK269" s="468"/>
      <c r="HL269" s="468"/>
      <c r="HM269" s="468"/>
      <c r="HN269" s="468"/>
      <c r="HO269" s="468"/>
      <c r="HP269" s="468"/>
      <c r="HQ269" s="468"/>
      <c r="HR269" s="468"/>
      <c r="HS269" s="468"/>
      <c r="HT269" s="468"/>
      <c r="HU269" s="468"/>
      <c r="HV269" s="468"/>
      <c r="HW269" s="468"/>
      <c r="HX269" s="468"/>
      <c r="HY269" s="468"/>
      <c r="HZ269" s="468"/>
      <c r="IA269" s="468"/>
      <c r="IB269" s="468"/>
      <c r="IC269" s="468"/>
      <c r="ID269" s="468"/>
      <c r="IE269" s="468"/>
      <c r="IF269" s="468"/>
      <c r="IG269" s="468"/>
      <c r="IH269" s="468"/>
      <c r="II269" s="468"/>
      <c r="IJ269" s="468"/>
      <c r="IK269" s="468"/>
      <c r="IL269" s="468"/>
      <c r="IM269" s="468"/>
      <c r="IN269" s="468"/>
      <c r="IO269" s="468"/>
      <c r="IP269" s="468"/>
      <c r="IQ269" s="468"/>
      <c r="IR269" s="468"/>
      <c r="IS269" s="468"/>
      <c r="IT269" s="468"/>
      <c r="IU269" s="468"/>
      <c r="IV269" s="468"/>
    </row>
    <row r="270" spans="1:256">
      <c r="A270" s="385"/>
      <c r="B270" s="385"/>
      <c r="C270" s="385"/>
      <c r="M270" s="385"/>
      <c r="N270" s="735"/>
      <c r="O270" s="735"/>
      <c r="P270" s="468"/>
      <c r="Q270" s="468"/>
      <c r="R270" s="468"/>
      <c r="S270" s="468"/>
      <c r="T270" s="468"/>
      <c r="U270" s="468"/>
      <c r="V270" s="468"/>
      <c r="W270" s="468"/>
      <c r="X270" s="468"/>
      <c r="Y270" s="468"/>
      <c r="Z270" s="468"/>
      <c r="AA270" s="468"/>
      <c r="AB270" s="468"/>
      <c r="AC270" s="468"/>
      <c r="AD270" s="468"/>
      <c r="AE270" s="468"/>
      <c r="AF270" s="468"/>
      <c r="AG270" s="468"/>
      <c r="AH270" s="468"/>
      <c r="AI270" s="468"/>
      <c r="AJ270" s="468"/>
      <c r="AK270" s="468"/>
      <c r="AL270" s="468"/>
      <c r="AM270" s="468"/>
      <c r="AN270" s="468"/>
      <c r="AO270" s="468"/>
      <c r="AP270" s="468"/>
      <c r="AQ270" s="468"/>
      <c r="AR270" s="468"/>
      <c r="AS270" s="468"/>
      <c r="AT270" s="468"/>
      <c r="AU270" s="468"/>
      <c r="AV270" s="468"/>
      <c r="AW270" s="468"/>
      <c r="AX270" s="468"/>
      <c r="AY270" s="468"/>
      <c r="AZ270" s="468"/>
      <c r="BA270" s="468"/>
      <c r="BB270" s="468"/>
      <c r="BC270" s="468"/>
      <c r="BD270" s="468"/>
      <c r="BE270" s="468"/>
      <c r="BF270" s="468"/>
      <c r="BG270" s="468"/>
      <c r="BH270" s="468"/>
      <c r="BI270" s="468"/>
      <c r="BJ270" s="468"/>
      <c r="BK270" s="468"/>
      <c r="BL270" s="468"/>
      <c r="BM270" s="468"/>
      <c r="BN270" s="468"/>
      <c r="BO270" s="468"/>
      <c r="BP270" s="468"/>
      <c r="BQ270" s="468"/>
      <c r="BR270" s="468"/>
      <c r="BS270" s="468"/>
      <c r="BT270" s="468"/>
      <c r="BU270" s="468"/>
      <c r="BV270" s="468"/>
      <c r="BW270" s="468"/>
      <c r="BX270" s="468"/>
      <c r="BY270" s="468"/>
      <c r="BZ270" s="468"/>
      <c r="CA270" s="468"/>
      <c r="CB270" s="468"/>
      <c r="CC270" s="468"/>
      <c r="CD270" s="468"/>
      <c r="CE270" s="468"/>
      <c r="CF270" s="468"/>
      <c r="CG270" s="468"/>
      <c r="CH270" s="468"/>
      <c r="CI270" s="468"/>
      <c r="CJ270" s="468"/>
      <c r="CK270" s="468"/>
      <c r="CL270" s="468"/>
      <c r="CM270" s="468"/>
      <c r="CN270" s="468"/>
      <c r="CO270" s="468"/>
      <c r="CP270" s="468"/>
      <c r="CQ270" s="468"/>
      <c r="CR270" s="468"/>
      <c r="CS270" s="468"/>
      <c r="CT270" s="468"/>
      <c r="CU270" s="468"/>
      <c r="CV270" s="468"/>
      <c r="CW270" s="468"/>
      <c r="CX270" s="468"/>
      <c r="CY270" s="468"/>
      <c r="CZ270" s="468"/>
      <c r="DA270" s="468"/>
      <c r="DB270" s="468"/>
      <c r="DC270" s="468"/>
      <c r="DD270" s="468"/>
      <c r="DE270" s="468"/>
      <c r="DF270" s="468"/>
      <c r="DG270" s="468"/>
      <c r="DH270" s="468"/>
      <c r="DI270" s="468"/>
      <c r="DJ270" s="468"/>
      <c r="DK270" s="468"/>
      <c r="DL270" s="468"/>
      <c r="DM270" s="468"/>
      <c r="DN270" s="468"/>
      <c r="DO270" s="468"/>
      <c r="DP270" s="468"/>
      <c r="DQ270" s="468"/>
      <c r="DR270" s="468"/>
      <c r="DS270" s="468"/>
      <c r="DT270" s="468"/>
      <c r="DU270" s="468"/>
      <c r="DV270" s="468"/>
      <c r="DW270" s="468"/>
      <c r="DX270" s="468"/>
      <c r="DY270" s="468"/>
      <c r="DZ270" s="468"/>
      <c r="EA270" s="468"/>
      <c r="EB270" s="468"/>
      <c r="EC270" s="468"/>
      <c r="ED270" s="468"/>
      <c r="EE270" s="468"/>
      <c r="EF270" s="468"/>
      <c r="EG270" s="468"/>
      <c r="EH270" s="468"/>
      <c r="EI270" s="468"/>
      <c r="EJ270" s="468"/>
      <c r="EK270" s="468"/>
      <c r="EL270" s="468"/>
      <c r="EM270" s="468"/>
      <c r="EN270" s="468"/>
      <c r="EO270" s="468"/>
      <c r="EP270" s="468"/>
      <c r="EQ270" s="468"/>
      <c r="ER270" s="468"/>
      <c r="ES270" s="468"/>
      <c r="ET270" s="468"/>
      <c r="EU270" s="468"/>
      <c r="EV270" s="468"/>
      <c r="EW270" s="468"/>
      <c r="EX270" s="468"/>
      <c r="EY270" s="468"/>
      <c r="EZ270" s="468"/>
      <c r="FA270" s="468"/>
      <c r="FB270" s="468"/>
      <c r="FC270" s="468"/>
      <c r="FD270" s="468"/>
      <c r="FE270" s="468"/>
      <c r="FF270" s="468"/>
      <c r="FG270" s="468"/>
      <c r="FH270" s="468"/>
      <c r="FI270" s="468"/>
      <c r="FJ270" s="468"/>
      <c r="FK270" s="468"/>
      <c r="FL270" s="468"/>
      <c r="FM270" s="468"/>
      <c r="FN270" s="468"/>
      <c r="FO270" s="468"/>
      <c r="FP270" s="468"/>
      <c r="FQ270" s="468"/>
      <c r="FR270" s="468"/>
      <c r="FS270" s="468"/>
      <c r="FT270" s="468"/>
      <c r="FU270" s="468"/>
      <c r="FV270" s="468"/>
      <c r="FW270" s="468"/>
      <c r="FX270" s="468"/>
      <c r="FY270" s="468"/>
      <c r="FZ270" s="468"/>
      <c r="GA270" s="468"/>
      <c r="GB270" s="468"/>
      <c r="GC270" s="468"/>
      <c r="GD270" s="468"/>
      <c r="GE270" s="468"/>
      <c r="GF270" s="468"/>
      <c r="GG270" s="468"/>
      <c r="GH270" s="468"/>
      <c r="GI270" s="468"/>
      <c r="GJ270" s="468"/>
      <c r="GK270" s="468"/>
      <c r="GL270" s="468"/>
      <c r="GM270" s="468"/>
      <c r="GN270" s="468"/>
      <c r="GO270" s="468"/>
      <c r="GP270" s="468"/>
      <c r="GQ270" s="468"/>
      <c r="GR270" s="468"/>
      <c r="GS270" s="468"/>
      <c r="GT270" s="468"/>
      <c r="GU270" s="468"/>
      <c r="GV270" s="468"/>
      <c r="GW270" s="468"/>
      <c r="GX270" s="468"/>
      <c r="GY270" s="468"/>
      <c r="GZ270" s="468"/>
      <c r="HA270" s="468"/>
      <c r="HB270" s="468"/>
      <c r="HC270" s="468"/>
      <c r="HD270" s="468"/>
      <c r="HE270" s="468"/>
      <c r="HF270" s="468"/>
      <c r="HG270" s="468"/>
      <c r="HH270" s="468"/>
      <c r="HI270" s="468"/>
      <c r="HJ270" s="468"/>
      <c r="HK270" s="468"/>
      <c r="HL270" s="468"/>
      <c r="HM270" s="468"/>
      <c r="HN270" s="468"/>
      <c r="HO270" s="468"/>
      <c r="HP270" s="468"/>
      <c r="HQ270" s="468"/>
      <c r="HR270" s="468"/>
      <c r="HS270" s="468"/>
      <c r="HT270" s="468"/>
      <c r="HU270" s="468"/>
      <c r="HV270" s="468"/>
      <c r="HW270" s="468"/>
      <c r="HX270" s="468"/>
      <c r="HY270" s="468"/>
      <c r="HZ270" s="468"/>
      <c r="IA270" s="468"/>
      <c r="IB270" s="468"/>
      <c r="IC270" s="468"/>
      <c r="ID270" s="468"/>
      <c r="IE270" s="468"/>
      <c r="IF270" s="468"/>
      <c r="IG270" s="468"/>
      <c r="IH270" s="468"/>
      <c r="II270" s="468"/>
      <c r="IJ270" s="468"/>
      <c r="IK270" s="468"/>
      <c r="IL270" s="468"/>
      <c r="IM270" s="468"/>
      <c r="IN270" s="468"/>
      <c r="IO270" s="468"/>
      <c r="IP270" s="468"/>
      <c r="IQ270" s="468"/>
      <c r="IR270" s="468"/>
      <c r="IS270" s="468"/>
      <c r="IT270" s="468"/>
      <c r="IU270" s="468"/>
      <c r="IV270" s="468"/>
    </row>
    <row r="271" spans="1:256">
      <c r="A271" s="385"/>
      <c r="B271" s="385"/>
      <c r="C271" s="385"/>
      <c r="M271" s="385"/>
      <c r="N271" s="735"/>
      <c r="O271" s="735"/>
      <c r="P271" s="468"/>
      <c r="Q271" s="468"/>
      <c r="R271" s="468"/>
      <c r="S271" s="468"/>
      <c r="T271" s="468"/>
      <c r="U271" s="468"/>
      <c r="V271" s="468"/>
      <c r="W271" s="468"/>
      <c r="X271" s="468"/>
      <c r="Y271" s="468"/>
      <c r="Z271" s="468"/>
      <c r="AA271" s="468"/>
      <c r="AB271" s="468"/>
      <c r="AC271" s="468"/>
      <c r="AD271" s="468"/>
      <c r="AE271" s="468"/>
      <c r="AF271" s="468"/>
      <c r="AG271" s="468"/>
      <c r="AH271" s="468"/>
      <c r="AI271" s="468"/>
      <c r="AJ271" s="468"/>
      <c r="AK271" s="468"/>
      <c r="AL271" s="468"/>
      <c r="AM271" s="468"/>
      <c r="AN271" s="468"/>
      <c r="AO271" s="468"/>
      <c r="AP271" s="468"/>
      <c r="AQ271" s="468"/>
      <c r="AR271" s="468"/>
      <c r="AS271" s="468"/>
      <c r="AT271" s="468"/>
      <c r="AU271" s="468"/>
      <c r="AV271" s="468"/>
      <c r="AW271" s="468"/>
      <c r="AX271" s="468"/>
      <c r="AY271" s="468"/>
      <c r="AZ271" s="468"/>
      <c r="BA271" s="468"/>
      <c r="BB271" s="468"/>
      <c r="BC271" s="468"/>
      <c r="BD271" s="468"/>
      <c r="BE271" s="468"/>
      <c r="BF271" s="468"/>
      <c r="BG271" s="468"/>
      <c r="BH271" s="468"/>
      <c r="BI271" s="468"/>
      <c r="BJ271" s="468"/>
      <c r="BK271" s="468"/>
      <c r="BL271" s="468"/>
      <c r="BM271" s="468"/>
      <c r="BN271" s="468"/>
      <c r="BO271" s="468"/>
      <c r="BP271" s="468"/>
      <c r="BQ271" s="468"/>
      <c r="BR271" s="468"/>
      <c r="BS271" s="468"/>
      <c r="BT271" s="468"/>
      <c r="BU271" s="468"/>
      <c r="BV271" s="468"/>
      <c r="BW271" s="468"/>
      <c r="BX271" s="468"/>
      <c r="BY271" s="468"/>
      <c r="BZ271" s="468"/>
      <c r="CA271" s="468"/>
      <c r="CB271" s="468"/>
      <c r="CC271" s="468"/>
      <c r="CD271" s="468"/>
      <c r="CE271" s="468"/>
      <c r="CF271" s="468"/>
      <c r="CG271" s="468"/>
      <c r="CH271" s="468"/>
      <c r="CI271" s="468"/>
      <c r="CJ271" s="468"/>
      <c r="CK271" s="468"/>
      <c r="CL271" s="468"/>
      <c r="CM271" s="468"/>
      <c r="CN271" s="468"/>
      <c r="CO271" s="468"/>
      <c r="CP271" s="468"/>
      <c r="CQ271" s="468"/>
      <c r="CR271" s="468"/>
      <c r="CS271" s="468"/>
      <c r="CT271" s="468"/>
      <c r="CU271" s="468"/>
      <c r="CV271" s="468"/>
      <c r="CW271" s="468"/>
      <c r="CX271" s="468"/>
      <c r="CY271" s="468"/>
      <c r="CZ271" s="468"/>
      <c r="DA271" s="468"/>
      <c r="DB271" s="468"/>
      <c r="DC271" s="468"/>
      <c r="DD271" s="468"/>
      <c r="DE271" s="468"/>
      <c r="DF271" s="468"/>
      <c r="DG271" s="468"/>
      <c r="DH271" s="468"/>
      <c r="DI271" s="468"/>
      <c r="DJ271" s="468"/>
      <c r="DK271" s="468"/>
      <c r="DL271" s="468"/>
      <c r="DM271" s="468"/>
      <c r="DN271" s="468"/>
      <c r="DO271" s="468"/>
      <c r="DP271" s="468"/>
      <c r="DQ271" s="468"/>
      <c r="DR271" s="468"/>
      <c r="DS271" s="468"/>
      <c r="DT271" s="468"/>
      <c r="DU271" s="468"/>
      <c r="DV271" s="468"/>
      <c r="DW271" s="468"/>
      <c r="DX271" s="468"/>
      <c r="DY271" s="468"/>
      <c r="DZ271" s="468"/>
      <c r="EA271" s="468"/>
      <c r="EB271" s="468"/>
      <c r="EC271" s="468"/>
      <c r="ED271" s="468"/>
      <c r="EE271" s="468"/>
      <c r="EF271" s="468"/>
      <c r="EG271" s="468"/>
      <c r="EH271" s="468"/>
      <c r="EI271" s="468"/>
      <c r="EJ271" s="468"/>
      <c r="EK271" s="468"/>
      <c r="EL271" s="468"/>
      <c r="EM271" s="468"/>
      <c r="EN271" s="468"/>
      <c r="EO271" s="468"/>
      <c r="EP271" s="468"/>
      <c r="EQ271" s="468"/>
      <c r="ER271" s="468"/>
      <c r="ES271" s="468"/>
      <c r="ET271" s="468"/>
      <c r="EU271" s="468"/>
      <c r="EV271" s="468"/>
      <c r="EW271" s="468"/>
      <c r="EX271" s="468"/>
      <c r="EY271" s="468"/>
      <c r="EZ271" s="468"/>
      <c r="FA271" s="468"/>
      <c r="FB271" s="468"/>
      <c r="FC271" s="468"/>
      <c r="FD271" s="468"/>
      <c r="FE271" s="468"/>
      <c r="FF271" s="468"/>
      <c r="FG271" s="468"/>
      <c r="FH271" s="468"/>
      <c r="FI271" s="468"/>
      <c r="FJ271" s="468"/>
      <c r="FK271" s="468"/>
      <c r="FL271" s="468"/>
      <c r="FM271" s="468"/>
      <c r="FN271" s="468"/>
      <c r="FO271" s="468"/>
      <c r="FP271" s="468"/>
      <c r="FQ271" s="468"/>
      <c r="FR271" s="468"/>
      <c r="FS271" s="468"/>
      <c r="FT271" s="468"/>
      <c r="FU271" s="468"/>
      <c r="FV271" s="468"/>
      <c r="FW271" s="468"/>
      <c r="FX271" s="468"/>
      <c r="FY271" s="468"/>
      <c r="FZ271" s="468"/>
      <c r="GA271" s="468"/>
      <c r="GB271" s="468"/>
      <c r="GC271" s="468"/>
      <c r="GD271" s="468"/>
      <c r="GE271" s="468"/>
      <c r="GF271" s="468"/>
      <c r="GG271" s="468"/>
      <c r="GH271" s="468"/>
      <c r="GI271" s="468"/>
      <c r="GJ271" s="468"/>
      <c r="GK271" s="468"/>
      <c r="GL271" s="468"/>
      <c r="GM271" s="468"/>
      <c r="GN271" s="468"/>
      <c r="GO271" s="468"/>
      <c r="GP271" s="468"/>
      <c r="GQ271" s="468"/>
      <c r="GR271" s="468"/>
      <c r="GS271" s="468"/>
      <c r="GT271" s="468"/>
      <c r="GU271" s="468"/>
      <c r="GV271" s="468"/>
      <c r="GW271" s="468"/>
      <c r="GX271" s="468"/>
      <c r="GY271" s="468"/>
      <c r="GZ271" s="468"/>
      <c r="HA271" s="468"/>
      <c r="HB271" s="468"/>
      <c r="HC271" s="468"/>
      <c r="HD271" s="468"/>
      <c r="HE271" s="468"/>
      <c r="HF271" s="468"/>
      <c r="HG271" s="468"/>
      <c r="HH271" s="468"/>
      <c r="HI271" s="468"/>
      <c r="HJ271" s="468"/>
      <c r="HK271" s="468"/>
      <c r="HL271" s="468"/>
      <c r="HM271" s="468"/>
      <c r="HN271" s="468"/>
      <c r="HO271" s="468"/>
      <c r="HP271" s="468"/>
      <c r="HQ271" s="468"/>
      <c r="HR271" s="468"/>
      <c r="HS271" s="468"/>
      <c r="HT271" s="468"/>
      <c r="HU271" s="468"/>
      <c r="HV271" s="468"/>
      <c r="HW271" s="468"/>
      <c r="HX271" s="468"/>
      <c r="HY271" s="468"/>
      <c r="HZ271" s="468"/>
      <c r="IA271" s="468"/>
      <c r="IB271" s="468"/>
      <c r="IC271" s="468"/>
      <c r="ID271" s="468"/>
      <c r="IE271" s="468"/>
      <c r="IF271" s="468"/>
      <c r="IG271" s="468"/>
      <c r="IH271" s="468"/>
      <c r="II271" s="468"/>
      <c r="IJ271" s="468"/>
      <c r="IK271" s="468"/>
      <c r="IL271" s="468"/>
      <c r="IM271" s="468"/>
      <c r="IN271" s="468"/>
      <c r="IO271" s="468"/>
      <c r="IP271" s="468"/>
      <c r="IQ271" s="468"/>
      <c r="IR271" s="468"/>
      <c r="IS271" s="468"/>
      <c r="IT271" s="468"/>
      <c r="IU271" s="468"/>
      <c r="IV271" s="468"/>
    </row>
    <row r="272" spans="1:256">
      <c r="A272" s="385"/>
      <c r="B272" s="385"/>
      <c r="C272" s="385"/>
      <c r="M272" s="385"/>
      <c r="N272" s="735"/>
      <c r="O272" s="735"/>
      <c r="P272" s="468"/>
      <c r="Q272" s="468"/>
      <c r="R272" s="468"/>
      <c r="S272" s="468"/>
      <c r="T272" s="468"/>
      <c r="U272" s="468"/>
      <c r="V272" s="468"/>
      <c r="W272" s="468"/>
      <c r="X272" s="468"/>
      <c r="Y272" s="468"/>
      <c r="Z272" s="468"/>
      <c r="AA272" s="468"/>
      <c r="AB272" s="468"/>
      <c r="AC272" s="468"/>
      <c r="AD272" s="468"/>
      <c r="AE272" s="468"/>
      <c r="AF272" s="468"/>
      <c r="AG272" s="468"/>
      <c r="AH272" s="468"/>
      <c r="AI272" s="468"/>
      <c r="AJ272" s="468"/>
      <c r="AK272" s="468"/>
      <c r="AL272" s="468"/>
      <c r="AM272" s="468"/>
      <c r="AN272" s="468"/>
      <c r="AO272" s="468"/>
      <c r="AP272" s="468"/>
      <c r="AQ272" s="468"/>
      <c r="AR272" s="468"/>
      <c r="AS272" s="468"/>
      <c r="AT272" s="468"/>
      <c r="AU272" s="468"/>
      <c r="AV272" s="468"/>
      <c r="AW272" s="468"/>
      <c r="AX272" s="468"/>
      <c r="AY272" s="468"/>
      <c r="AZ272" s="468"/>
      <c r="BA272" s="468"/>
      <c r="BB272" s="468"/>
      <c r="BC272" s="468"/>
      <c r="BD272" s="468"/>
      <c r="BE272" s="468"/>
      <c r="BF272" s="468"/>
      <c r="BG272" s="468"/>
      <c r="BH272" s="468"/>
      <c r="BI272" s="468"/>
      <c r="BJ272" s="468"/>
      <c r="BK272" s="468"/>
      <c r="BL272" s="468"/>
      <c r="BM272" s="468"/>
      <c r="BN272" s="468"/>
      <c r="BO272" s="468"/>
      <c r="BP272" s="468"/>
      <c r="BQ272" s="468"/>
      <c r="BR272" s="468"/>
      <c r="BS272" s="468"/>
      <c r="BT272" s="468"/>
      <c r="BU272" s="468"/>
      <c r="BV272" s="468"/>
      <c r="BW272" s="468"/>
      <c r="BX272" s="468"/>
      <c r="BY272" s="468"/>
      <c r="BZ272" s="468"/>
      <c r="CA272" s="468"/>
      <c r="CB272" s="468"/>
      <c r="CC272" s="468"/>
      <c r="CD272" s="468"/>
      <c r="CE272" s="468"/>
      <c r="CF272" s="468"/>
      <c r="CG272" s="468"/>
      <c r="CH272" s="468"/>
      <c r="CI272" s="468"/>
      <c r="CJ272" s="468"/>
      <c r="CK272" s="468"/>
      <c r="CL272" s="468"/>
      <c r="CM272" s="468"/>
      <c r="CN272" s="468"/>
      <c r="CO272" s="468"/>
      <c r="CP272" s="468"/>
      <c r="CQ272" s="468"/>
      <c r="CR272" s="468"/>
      <c r="CS272" s="468"/>
      <c r="CT272" s="468"/>
      <c r="CU272" s="468"/>
      <c r="CV272" s="468"/>
      <c r="CW272" s="468"/>
      <c r="CX272" s="468"/>
      <c r="CY272" s="468"/>
      <c r="CZ272" s="468"/>
      <c r="DA272" s="468"/>
      <c r="DB272" s="468"/>
      <c r="DC272" s="468"/>
      <c r="DD272" s="468"/>
      <c r="DE272" s="468"/>
      <c r="DF272" s="468"/>
      <c r="DG272" s="468"/>
      <c r="DH272" s="468"/>
      <c r="DI272" s="468"/>
      <c r="DJ272" s="468"/>
      <c r="DK272" s="468"/>
      <c r="DL272" s="468"/>
      <c r="DM272" s="468"/>
      <c r="DN272" s="468"/>
      <c r="DO272" s="468"/>
      <c r="DP272" s="468"/>
      <c r="DQ272" s="468"/>
      <c r="DR272" s="468"/>
      <c r="DS272" s="468"/>
      <c r="DT272" s="468"/>
      <c r="DU272" s="468"/>
      <c r="DV272" s="468"/>
      <c r="DW272" s="468"/>
      <c r="DX272" s="468"/>
      <c r="DY272" s="468"/>
      <c r="DZ272" s="468"/>
      <c r="EA272" s="468"/>
      <c r="EB272" s="468"/>
      <c r="EC272" s="468"/>
      <c r="ED272" s="468"/>
      <c r="EE272" s="468"/>
      <c r="EF272" s="468"/>
      <c r="EG272" s="468"/>
      <c r="EH272" s="468"/>
      <c r="EI272" s="468"/>
      <c r="EJ272" s="468"/>
      <c r="EK272" s="468"/>
      <c r="EL272" s="468"/>
      <c r="EM272" s="468"/>
      <c r="EN272" s="468"/>
      <c r="EO272" s="468"/>
      <c r="EP272" s="468"/>
      <c r="EQ272" s="468"/>
      <c r="ER272" s="468"/>
      <c r="ES272" s="468"/>
      <c r="ET272" s="468"/>
      <c r="EU272" s="468"/>
      <c r="EV272" s="468"/>
      <c r="EW272" s="468"/>
      <c r="EX272" s="468"/>
      <c r="EY272" s="468"/>
      <c r="EZ272" s="468"/>
      <c r="FA272" s="468"/>
      <c r="FB272" s="468"/>
      <c r="FC272" s="468"/>
      <c r="FD272" s="468"/>
      <c r="FE272" s="468"/>
      <c r="FF272" s="468"/>
      <c r="FG272" s="468"/>
      <c r="FH272" s="468"/>
      <c r="FI272" s="468"/>
      <c r="FJ272" s="468"/>
      <c r="FK272" s="468"/>
      <c r="FL272" s="468"/>
      <c r="FM272" s="468"/>
      <c r="FN272" s="468"/>
      <c r="FO272" s="468"/>
      <c r="FP272" s="468"/>
      <c r="FQ272" s="468"/>
      <c r="FR272" s="468"/>
      <c r="FS272" s="468"/>
      <c r="FT272" s="468"/>
      <c r="FU272" s="468"/>
      <c r="FV272" s="468"/>
      <c r="FW272" s="468"/>
      <c r="FX272" s="468"/>
      <c r="FY272" s="468"/>
      <c r="FZ272" s="468"/>
      <c r="GA272" s="468"/>
      <c r="GB272" s="468"/>
      <c r="GC272" s="468"/>
      <c r="GD272" s="468"/>
      <c r="GE272" s="468"/>
      <c r="GF272" s="468"/>
      <c r="GG272" s="468"/>
      <c r="GH272" s="468"/>
      <c r="GI272" s="468"/>
      <c r="GJ272" s="468"/>
      <c r="GK272" s="468"/>
      <c r="GL272" s="468"/>
      <c r="GM272" s="468"/>
      <c r="GN272" s="468"/>
      <c r="GO272" s="468"/>
      <c r="GP272" s="468"/>
      <c r="GQ272" s="468"/>
      <c r="GR272" s="468"/>
      <c r="GS272" s="468"/>
      <c r="GT272" s="468"/>
      <c r="GU272" s="468"/>
      <c r="GV272" s="468"/>
      <c r="GW272" s="468"/>
      <c r="GX272" s="468"/>
      <c r="GY272" s="468"/>
      <c r="GZ272" s="468"/>
      <c r="HA272" s="468"/>
      <c r="HB272" s="468"/>
      <c r="HC272" s="468"/>
      <c r="HD272" s="468"/>
      <c r="HE272" s="468"/>
      <c r="HF272" s="468"/>
      <c r="HG272" s="468"/>
      <c r="HH272" s="468"/>
      <c r="HI272" s="468"/>
      <c r="HJ272" s="468"/>
      <c r="HK272" s="468"/>
      <c r="HL272" s="468"/>
      <c r="HM272" s="468"/>
      <c r="HN272" s="468"/>
      <c r="HO272" s="468"/>
      <c r="HP272" s="468"/>
      <c r="HQ272" s="468"/>
      <c r="HR272" s="468"/>
      <c r="HS272" s="468"/>
      <c r="HT272" s="468"/>
      <c r="HU272" s="468"/>
      <c r="HV272" s="468"/>
      <c r="HW272" s="468"/>
      <c r="HX272" s="468"/>
      <c r="HY272" s="468"/>
      <c r="HZ272" s="468"/>
      <c r="IA272" s="468"/>
      <c r="IB272" s="468"/>
      <c r="IC272" s="468"/>
      <c r="ID272" s="468"/>
      <c r="IE272" s="468"/>
      <c r="IF272" s="468"/>
      <c r="IG272" s="468"/>
      <c r="IH272" s="468"/>
      <c r="II272" s="468"/>
      <c r="IJ272" s="468"/>
      <c r="IK272" s="468"/>
      <c r="IL272" s="468"/>
      <c r="IM272" s="468"/>
      <c r="IN272" s="468"/>
      <c r="IO272" s="468"/>
      <c r="IP272" s="468"/>
      <c r="IQ272" s="468"/>
      <c r="IR272" s="468"/>
      <c r="IS272" s="468"/>
      <c r="IT272" s="468"/>
      <c r="IU272" s="468"/>
      <c r="IV272" s="468"/>
    </row>
    <row r="273" spans="1:256">
      <c r="A273" s="385"/>
      <c r="B273" s="385"/>
      <c r="C273" s="385"/>
      <c r="M273" s="385"/>
      <c r="N273" s="735"/>
      <c r="O273" s="735"/>
      <c r="P273" s="468"/>
      <c r="Q273" s="468"/>
      <c r="R273" s="468"/>
      <c r="S273" s="468"/>
      <c r="T273" s="468"/>
      <c r="U273" s="468"/>
      <c r="V273" s="468"/>
      <c r="W273" s="468"/>
      <c r="X273" s="468"/>
      <c r="Y273" s="468"/>
      <c r="Z273" s="468"/>
      <c r="AA273" s="468"/>
      <c r="AB273" s="468"/>
      <c r="AC273" s="468"/>
      <c r="AD273" s="468"/>
      <c r="AE273" s="468"/>
      <c r="AF273" s="468"/>
      <c r="AG273" s="468"/>
      <c r="AH273" s="468"/>
      <c r="AI273" s="468"/>
      <c r="AJ273" s="468"/>
      <c r="AK273" s="468"/>
      <c r="AL273" s="468"/>
      <c r="AM273" s="468"/>
      <c r="AN273" s="468"/>
      <c r="AO273" s="468"/>
      <c r="AP273" s="468"/>
      <c r="AQ273" s="468"/>
      <c r="AR273" s="468"/>
      <c r="AS273" s="468"/>
      <c r="AT273" s="468"/>
      <c r="AU273" s="468"/>
      <c r="AV273" s="468"/>
      <c r="AW273" s="468"/>
      <c r="AX273" s="468"/>
      <c r="AY273" s="468"/>
      <c r="AZ273" s="468"/>
      <c r="BA273" s="468"/>
      <c r="BB273" s="468"/>
      <c r="BC273" s="468"/>
      <c r="BD273" s="468"/>
      <c r="BE273" s="468"/>
      <c r="BF273" s="468"/>
      <c r="BG273" s="468"/>
      <c r="BH273" s="468"/>
      <c r="BI273" s="468"/>
      <c r="BJ273" s="468"/>
      <c r="BK273" s="468"/>
      <c r="BL273" s="468"/>
      <c r="BM273" s="468"/>
      <c r="BN273" s="468"/>
      <c r="BO273" s="468"/>
      <c r="BP273" s="468"/>
      <c r="BQ273" s="468"/>
      <c r="BR273" s="468"/>
      <c r="BS273" s="468"/>
      <c r="BT273" s="468"/>
      <c r="BU273" s="468"/>
      <c r="BV273" s="468"/>
      <c r="BW273" s="468"/>
      <c r="BX273" s="468"/>
      <c r="BY273" s="468"/>
      <c r="BZ273" s="468"/>
      <c r="CA273" s="468"/>
      <c r="CB273" s="468"/>
      <c r="CC273" s="468"/>
      <c r="CD273" s="468"/>
      <c r="CE273" s="468"/>
      <c r="CF273" s="468"/>
      <c r="CG273" s="468"/>
      <c r="CH273" s="468"/>
      <c r="CI273" s="468"/>
      <c r="CJ273" s="468"/>
      <c r="CK273" s="468"/>
      <c r="CL273" s="468"/>
      <c r="CM273" s="468"/>
      <c r="CN273" s="468"/>
      <c r="CO273" s="468"/>
      <c r="CP273" s="468"/>
      <c r="CQ273" s="468"/>
      <c r="CR273" s="468"/>
      <c r="CS273" s="468"/>
      <c r="CT273" s="468"/>
      <c r="CU273" s="468"/>
      <c r="CV273" s="468"/>
      <c r="CW273" s="468"/>
      <c r="CX273" s="468"/>
      <c r="CY273" s="468"/>
      <c r="CZ273" s="468"/>
      <c r="DA273" s="468"/>
      <c r="DB273" s="468"/>
      <c r="DC273" s="468"/>
      <c r="DD273" s="468"/>
      <c r="DE273" s="468"/>
      <c r="DF273" s="468"/>
      <c r="DG273" s="468"/>
      <c r="DH273" s="468"/>
      <c r="DI273" s="468"/>
      <c r="DJ273" s="468"/>
      <c r="DK273" s="468"/>
      <c r="DL273" s="468"/>
      <c r="DM273" s="468"/>
      <c r="DN273" s="468"/>
      <c r="DO273" s="468"/>
      <c r="DP273" s="468"/>
      <c r="DQ273" s="468"/>
      <c r="DR273" s="468"/>
      <c r="DS273" s="468"/>
      <c r="DT273" s="468"/>
      <c r="DU273" s="468"/>
      <c r="DV273" s="468"/>
      <c r="DW273" s="468"/>
      <c r="DX273" s="468"/>
      <c r="DY273" s="468"/>
      <c r="DZ273" s="468"/>
      <c r="EA273" s="468"/>
      <c r="EB273" s="468"/>
      <c r="EC273" s="468"/>
      <c r="ED273" s="468"/>
      <c r="EE273" s="468"/>
      <c r="EF273" s="468"/>
      <c r="EG273" s="468"/>
      <c r="EH273" s="468"/>
      <c r="EI273" s="468"/>
      <c r="EJ273" s="468"/>
      <c r="EK273" s="468"/>
      <c r="EL273" s="468"/>
      <c r="EM273" s="468"/>
      <c r="EN273" s="468"/>
      <c r="EO273" s="468"/>
      <c r="EP273" s="468"/>
      <c r="EQ273" s="468"/>
      <c r="ER273" s="468"/>
      <c r="ES273" s="468"/>
      <c r="ET273" s="468"/>
      <c r="EU273" s="468"/>
      <c r="EV273" s="468"/>
      <c r="EW273" s="468"/>
      <c r="EX273" s="468"/>
      <c r="EY273" s="468"/>
      <c r="EZ273" s="468"/>
      <c r="FA273" s="468"/>
      <c r="FB273" s="468"/>
      <c r="FC273" s="468"/>
      <c r="FD273" s="468"/>
      <c r="FE273" s="468"/>
      <c r="FF273" s="468"/>
      <c r="FG273" s="468"/>
      <c r="FH273" s="468"/>
      <c r="FI273" s="468"/>
      <c r="FJ273" s="468"/>
      <c r="FK273" s="468"/>
      <c r="FL273" s="468"/>
      <c r="FM273" s="468"/>
      <c r="FN273" s="468"/>
      <c r="FO273" s="468"/>
      <c r="FP273" s="468"/>
      <c r="FQ273" s="468"/>
      <c r="FR273" s="468"/>
      <c r="FS273" s="468"/>
      <c r="FT273" s="468"/>
      <c r="FU273" s="468"/>
      <c r="FV273" s="468"/>
      <c r="FW273" s="468"/>
      <c r="FX273" s="468"/>
      <c r="FY273" s="468"/>
      <c r="FZ273" s="468"/>
      <c r="GA273" s="468"/>
      <c r="GB273" s="468"/>
      <c r="GC273" s="468"/>
      <c r="GD273" s="468"/>
      <c r="GE273" s="468"/>
      <c r="GF273" s="468"/>
      <c r="GG273" s="468"/>
      <c r="GH273" s="468"/>
      <c r="GI273" s="468"/>
      <c r="GJ273" s="468"/>
      <c r="GK273" s="468"/>
      <c r="GL273" s="468"/>
      <c r="GM273" s="468"/>
      <c r="GN273" s="468"/>
      <c r="GO273" s="468"/>
      <c r="GP273" s="468"/>
      <c r="GQ273" s="468"/>
      <c r="GR273" s="468"/>
      <c r="GS273" s="468"/>
      <c r="GT273" s="468"/>
      <c r="GU273" s="468"/>
      <c r="GV273" s="468"/>
      <c r="GW273" s="468"/>
      <c r="GX273" s="468"/>
      <c r="GY273" s="468"/>
      <c r="GZ273" s="468"/>
      <c r="HA273" s="468"/>
      <c r="HB273" s="468"/>
      <c r="HC273" s="468"/>
      <c r="HD273" s="468"/>
      <c r="HE273" s="468"/>
      <c r="HF273" s="468"/>
      <c r="HG273" s="468"/>
      <c r="HH273" s="468"/>
      <c r="HI273" s="468"/>
      <c r="HJ273" s="468"/>
      <c r="HK273" s="468"/>
      <c r="HL273" s="468"/>
      <c r="HM273" s="468"/>
      <c r="HN273" s="468"/>
      <c r="HO273" s="468"/>
      <c r="HP273" s="468"/>
      <c r="HQ273" s="468"/>
      <c r="HR273" s="468"/>
      <c r="HS273" s="468"/>
      <c r="HT273" s="468"/>
      <c r="HU273" s="468"/>
      <c r="HV273" s="468"/>
      <c r="HW273" s="468"/>
      <c r="HX273" s="468"/>
      <c r="HY273" s="468"/>
      <c r="HZ273" s="468"/>
      <c r="IA273" s="468"/>
      <c r="IB273" s="468"/>
      <c r="IC273" s="468"/>
      <c r="ID273" s="468"/>
      <c r="IE273" s="468"/>
      <c r="IF273" s="468"/>
      <c r="IG273" s="468"/>
      <c r="IH273" s="468"/>
      <c r="II273" s="468"/>
      <c r="IJ273" s="468"/>
      <c r="IK273" s="468"/>
      <c r="IL273" s="468"/>
      <c r="IM273" s="468"/>
      <c r="IN273" s="468"/>
      <c r="IO273" s="468"/>
      <c r="IP273" s="468"/>
      <c r="IQ273" s="468"/>
      <c r="IR273" s="468"/>
      <c r="IS273" s="468"/>
      <c r="IT273" s="468"/>
      <c r="IU273" s="468"/>
      <c r="IV273" s="468"/>
    </row>
    <row r="274" spans="1:256">
      <c r="A274" s="385"/>
      <c r="B274" s="385"/>
      <c r="C274" s="385"/>
      <c r="M274" s="385"/>
      <c r="N274" s="735"/>
      <c r="O274" s="735"/>
      <c r="P274" s="468"/>
      <c r="Q274" s="468"/>
      <c r="R274" s="468"/>
      <c r="S274" s="468"/>
      <c r="T274" s="468"/>
      <c r="U274" s="468"/>
      <c r="V274" s="468"/>
      <c r="W274" s="468"/>
      <c r="X274" s="468"/>
      <c r="Y274" s="468"/>
      <c r="Z274" s="468"/>
      <c r="AA274" s="468"/>
      <c r="AB274" s="468"/>
      <c r="AC274" s="468"/>
      <c r="AD274" s="468"/>
      <c r="AE274" s="468"/>
      <c r="AF274" s="468"/>
      <c r="AG274" s="468"/>
      <c r="AH274" s="468"/>
      <c r="AI274" s="468"/>
      <c r="AJ274" s="468"/>
      <c r="AK274" s="468"/>
      <c r="AL274" s="468"/>
      <c r="AM274" s="468"/>
      <c r="AN274" s="468"/>
      <c r="AO274" s="468"/>
      <c r="AP274" s="468"/>
      <c r="AQ274" s="468"/>
      <c r="AR274" s="468"/>
      <c r="AS274" s="468"/>
      <c r="AT274" s="468"/>
      <c r="AU274" s="468"/>
      <c r="AV274" s="468"/>
      <c r="AW274" s="468"/>
      <c r="AX274" s="468"/>
      <c r="AY274" s="468"/>
      <c r="AZ274" s="468"/>
      <c r="BA274" s="468"/>
      <c r="BB274" s="468"/>
      <c r="BC274" s="468"/>
      <c r="BD274" s="468"/>
      <c r="BE274" s="468"/>
      <c r="BF274" s="468"/>
      <c r="BG274" s="468"/>
      <c r="BH274" s="468"/>
      <c r="BI274" s="468"/>
      <c r="BJ274" s="468"/>
      <c r="BK274" s="468"/>
      <c r="BL274" s="468"/>
      <c r="BM274" s="468"/>
      <c r="BN274" s="468"/>
      <c r="BO274" s="468"/>
      <c r="BP274" s="468"/>
      <c r="BQ274" s="468"/>
      <c r="BR274" s="468"/>
      <c r="BS274" s="468"/>
      <c r="BT274" s="468"/>
      <c r="BU274" s="468"/>
      <c r="BV274" s="468"/>
      <c r="BW274" s="468"/>
      <c r="BX274" s="468"/>
      <c r="BY274" s="468"/>
      <c r="BZ274" s="468"/>
      <c r="CA274" s="468"/>
      <c r="CB274" s="468"/>
      <c r="CC274" s="468"/>
      <c r="CD274" s="468"/>
      <c r="CE274" s="468"/>
      <c r="CF274" s="468"/>
      <c r="CG274" s="468"/>
      <c r="CH274" s="468"/>
      <c r="CI274" s="468"/>
      <c r="CJ274" s="468"/>
      <c r="CK274" s="468"/>
      <c r="CL274" s="468"/>
      <c r="CM274" s="468"/>
      <c r="CN274" s="468"/>
      <c r="CO274" s="468"/>
      <c r="CP274" s="468"/>
      <c r="CQ274" s="468"/>
      <c r="CR274" s="468"/>
      <c r="CS274" s="468"/>
      <c r="CT274" s="468"/>
      <c r="CU274" s="468"/>
      <c r="CV274" s="468"/>
      <c r="CW274" s="468"/>
      <c r="CX274" s="468"/>
      <c r="CY274" s="468"/>
      <c r="CZ274" s="468"/>
      <c r="DA274" s="468"/>
      <c r="DB274" s="468"/>
      <c r="DC274" s="468"/>
      <c r="DD274" s="468"/>
      <c r="DE274" s="468"/>
      <c r="DF274" s="468"/>
      <c r="DG274" s="468"/>
      <c r="DH274" s="468"/>
      <c r="DI274" s="468"/>
      <c r="DJ274" s="468"/>
      <c r="DK274" s="468"/>
      <c r="DL274" s="468"/>
      <c r="DM274" s="468"/>
      <c r="DN274" s="468"/>
      <c r="DO274" s="468"/>
      <c r="DP274" s="468"/>
      <c r="DQ274" s="468"/>
      <c r="DR274" s="468"/>
      <c r="DS274" s="468"/>
      <c r="DT274" s="468"/>
      <c r="DU274" s="468"/>
      <c r="DV274" s="468"/>
      <c r="DW274" s="468"/>
      <c r="DX274" s="468"/>
      <c r="DY274" s="468"/>
      <c r="DZ274" s="468"/>
      <c r="EA274" s="468"/>
      <c r="EB274" s="468"/>
      <c r="EC274" s="468"/>
      <c r="ED274" s="468"/>
      <c r="EE274" s="468"/>
      <c r="EF274" s="468"/>
      <c r="EG274" s="468"/>
      <c r="EH274" s="468"/>
      <c r="EI274" s="468"/>
      <c r="EJ274" s="468"/>
      <c r="EK274" s="468"/>
      <c r="EL274" s="468"/>
      <c r="EM274" s="468"/>
      <c r="EN274" s="468"/>
      <c r="EO274" s="468"/>
      <c r="EP274" s="468"/>
      <c r="EQ274" s="468"/>
      <c r="ER274" s="468"/>
      <c r="ES274" s="468"/>
      <c r="ET274" s="468"/>
      <c r="EU274" s="468"/>
      <c r="EV274" s="468"/>
      <c r="EW274" s="468"/>
      <c r="EX274" s="468"/>
      <c r="EY274" s="468"/>
      <c r="EZ274" s="468"/>
      <c r="FA274" s="468"/>
      <c r="FB274" s="468"/>
      <c r="FC274" s="468"/>
      <c r="FD274" s="468"/>
      <c r="FE274" s="468"/>
      <c r="FF274" s="468"/>
      <c r="FG274" s="468"/>
      <c r="FH274" s="468"/>
      <c r="FI274" s="468"/>
      <c r="FJ274" s="468"/>
      <c r="FK274" s="468"/>
      <c r="FL274" s="468"/>
      <c r="FM274" s="468"/>
      <c r="FN274" s="468"/>
      <c r="FO274" s="468"/>
      <c r="FP274" s="468"/>
      <c r="FQ274" s="468"/>
      <c r="FR274" s="468"/>
      <c r="FS274" s="468"/>
      <c r="FT274" s="468"/>
      <c r="FU274" s="468"/>
      <c r="FV274" s="468"/>
      <c r="FW274" s="468"/>
      <c r="FX274" s="468"/>
      <c r="FY274" s="468"/>
      <c r="FZ274" s="468"/>
      <c r="GA274" s="468"/>
      <c r="GB274" s="468"/>
      <c r="GC274" s="468"/>
      <c r="GD274" s="468"/>
      <c r="GE274" s="468"/>
      <c r="GF274" s="468"/>
      <c r="GG274" s="468"/>
      <c r="GH274" s="468"/>
      <c r="GI274" s="468"/>
      <c r="GJ274" s="468"/>
      <c r="GK274" s="468"/>
      <c r="GL274" s="468"/>
      <c r="GM274" s="468"/>
      <c r="GN274" s="468"/>
      <c r="GO274" s="468"/>
      <c r="GP274" s="468"/>
      <c r="GQ274" s="468"/>
      <c r="GR274" s="468"/>
      <c r="GS274" s="468"/>
      <c r="GT274" s="468"/>
      <c r="GU274" s="468"/>
      <c r="GV274" s="468"/>
      <c r="GW274" s="468"/>
      <c r="GX274" s="468"/>
      <c r="GY274" s="468"/>
      <c r="GZ274" s="468"/>
      <c r="HA274" s="468"/>
      <c r="HB274" s="468"/>
      <c r="HC274" s="468"/>
      <c r="HD274" s="468"/>
      <c r="HE274" s="468"/>
      <c r="HF274" s="468"/>
      <c r="HG274" s="468"/>
      <c r="HH274" s="468"/>
      <c r="HI274" s="468"/>
      <c r="HJ274" s="468"/>
      <c r="HK274" s="468"/>
      <c r="HL274" s="468"/>
      <c r="HM274" s="468"/>
      <c r="HN274" s="468"/>
      <c r="HO274" s="468"/>
      <c r="HP274" s="468"/>
      <c r="HQ274" s="468"/>
      <c r="HR274" s="468"/>
      <c r="HS274" s="468"/>
      <c r="HT274" s="468"/>
      <c r="HU274" s="468"/>
      <c r="HV274" s="468"/>
      <c r="HW274" s="468"/>
      <c r="HX274" s="468"/>
      <c r="HY274" s="468"/>
      <c r="HZ274" s="468"/>
      <c r="IA274" s="468"/>
      <c r="IB274" s="468"/>
      <c r="IC274" s="468"/>
      <c r="ID274" s="468"/>
      <c r="IE274" s="468"/>
      <c r="IF274" s="468"/>
      <c r="IG274" s="468"/>
      <c r="IH274" s="468"/>
      <c r="II274" s="468"/>
      <c r="IJ274" s="468"/>
      <c r="IK274" s="468"/>
      <c r="IL274" s="468"/>
      <c r="IM274" s="468"/>
      <c r="IN274" s="468"/>
      <c r="IO274" s="468"/>
      <c r="IP274" s="468"/>
      <c r="IQ274" s="468"/>
      <c r="IR274" s="468"/>
      <c r="IS274" s="468"/>
      <c r="IT274" s="468"/>
      <c r="IU274" s="468"/>
      <c r="IV274" s="468"/>
    </row>
    <row r="275" spans="1:256">
      <c r="A275" s="385"/>
      <c r="B275" s="385"/>
      <c r="C275" s="385"/>
      <c r="M275" s="385"/>
      <c r="N275" s="735"/>
      <c r="O275" s="735"/>
      <c r="P275" s="468"/>
      <c r="Q275" s="468"/>
      <c r="R275" s="468"/>
      <c r="S275" s="468"/>
      <c r="T275" s="468"/>
      <c r="U275" s="468"/>
      <c r="V275" s="468"/>
      <c r="W275" s="468"/>
      <c r="X275" s="468"/>
      <c r="Y275" s="468"/>
      <c r="Z275" s="468"/>
      <c r="AA275" s="468"/>
      <c r="AB275" s="468"/>
      <c r="AC275" s="468"/>
      <c r="AD275" s="468"/>
      <c r="AE275" s="468"/>
      <c r="AF275" s="468"/>
      <c r="AG275" s="468"/>
      <c r="AH275" s="468"/>
      <c r="AI275" s="468"/>
      <c r="AJ275" s="468"/>
      <c r="AK275" s="468"/>
      <c r="AL275" s="468"/>
      <c r="AM275" s="468"/>
      <c r="AN275" s="468"/>
      <c r="AO275" s="468"/>
      <c r="AP275" s="468"/>
      <c r="AQ275" s="468"/>
      <c r="AR275" s="468"/>
      <c r="AS275" s="468"/>
      <c r="AT275" s="468"/>
      <c r="AU275" s="468"/>
      <c r="AV275" s="468"/>
      <c r="AW275" s="468"/>
      <c r="AX275" s="468"/>
      <c r="AY275" s="468"/>
      <c r="AZ275" s="468"/>
      <c r="BA275" s="468"/>
      <c r="BB275" s="468"/>
      <c r="BC275" s="468"/>
      <c r="BD275" s="468"/>
      <c r="BE275" s="468"/>
      <c r="BF275" s="468"/>
      <c r="BG275" s="468"/>
      <c r="BH275" s="468"/>
      <c r="BI275" s="468"/>
      <c r="BJ275" s="468"/>
      <c r="BK275" s="468"/>
      <c r="BL275" s="468"/>
      <c r="BM275" s="468"/>
      <c r="BN275" s="468"/>
      <c r="BO275" s="468"/>
      <c r="BP275" s="468"/>
      <c r="BQ275" s="468"/>
      <c r="BR275" s="468"/>
      <c r="BS275" s="468"/>
      <c r="BT275" s="468"/>
      <c r="BU275" s="468"/>
      <c r="BV275" s="468"/>
      <c r="BW275" s="468"/>
      <c r="BX275" s="468"/>
      <c r="BY275" s="468"/>
      <c r="BZ275" s="468"/>
      <c r="CA275" s="468"/>
      <c r="CB275" s="468"/>
      <c r="CC275" s="468"/>
      <c r="CD275" s="468"/>
      <c r="CE275" s="468"/>
      <c r="CF275" s="468"/>
      <c r="CG275" s="468"/>
      <c r="CH275" s="468"/>
      <c r="CI275" s="468"/>
      <c r="CJ275" s="468"/>
      <c r="CK275" s="468"/>
      <c r="CL275" s="468"/>
      <c r="CM275" s="468"/>
      <c r="CN275" s="468"/>
      <c r="CO275" s="468"/>
      <c r="CP275" s="468"/>
      <c r="CQ275" s="468"/>
      <c r="CR275" s="468"/>
      <c r="CS275" s="468"/>
      <c r="CT275" s="468"/>
      <c r="CU275" s="468"/>
      <c r="CV275" s="468"/>
      <c r="CW275" s="468"/>
      <c r="CX275" s="468"/>
      <c r="CY275" s="468"/>
      <c r="CZ275" s="468"/>
      <c r="DA275" s="468"/>
      <c r="DB275" s="468"/>
      <c r="DC275" s="468"/>
      <c r="DD275" s="468"/>
      <c r="DE275" s="468"/>
      <c r="DF275" s="468"/>
      <c r="DG275" s="468"/>
      <c r="DH275" s="468"/>
      <c r="DI275" s="468"/>
      <c r="DJ275" s="468"/>
      <c r="DK275" s="468"/>
      <c r="DL275" s="468"/>
      <c r="DM275" s="468"/>
      <c r="DN275" s="468"/>
      <c r="DO275" s="468"/>
      <c r="DP275" s="468"/>
      <c r="DQ275" s="468"/>
      <c r="DR275" s="468"/>
      <c r="DS275" s="468"/>
      <c r="DT275" s="468"/>
      <c r="DU275" s="468"/>
      <c r="DV275" s="468"/>
      <c r="DW275" s="468"/>
      <c r="DX275" s="468"/>
      <c r="DY275" s="468"/>
      <c r="DZ275" s="468"/>
      <c r="EA275" s="468"/>
      <c r="EB275" s="468"/>
      <c r="EC275" s="468"/>
      <c r="ED275" s="468"/>
      <c r="EE275" s="468"/>
      <c r="EF275" s="468"/>
      <c r="EG275" s="468"/>
      <c r="EH275" s="468"/>
      <c r="EI275" s="468"/>
      <c r="EJ275" s="468"/>
      <c r="EK275" s="468"/>
      <c r="EL275" s="468"/>
      <c r="EM275" s="468"/>
      <c r="EN275" s="468"/>
      <c r="EO275" s="468"/>
      <c r="EP275" s="468"/>
      <c r="EQ275" s="468"/>
      <c r="ER275" s="468"/>
      <c r="ES275" s="468"/>
      <c r="ET275" s="468"/>
      <c r="EU275" s="468"/>
      <c r="EV275" s="468"/>
      <c r="EW275" s="468"/>
      <c r="EX275" s="468"/>
      <c r="EY275" s="468"/>
      <c r="EZ275" s="468"/>
      <c r="FA275" s="468"/>
      <c r="FB275" s="468"/>
      <c r="FC275" s="468"/>
      <c r="FD275" s="468"/>
      <c r="FE275" s="468"/>
      <c r="FF275" s="468"/>
      <c r="FG275" s="468"/>
      <c r="FH275" s="468"/>
      <c r="FI275" s="468"/>
      <c r="FJ275" s="468"/>
      <c r="FK275" s="468"/>
      <c r="FL275" s="468"/>
      <c r="FM275" s="468"/>
      <c r="FN275" s="468"/>
      <c r="FO275" s="468"/>
      <c r="FP275" s="468"/>
      <c r="FQ275" s="468"/>
      <c r="FR275" s="468"/>
      <c r="FS275" s="468"/>
      <c r="FT275" s="468"/>
      <c r="FU275" s="468"/>
      <c r="FV275" s="468"/>
      <c r="FW275" s="468"/>
      <c r="FX275" s="468"/>
      <c r="FY275" s="468"/>
      <c r="FZ275" s="468"/>
      <c r="GA275" s="468"/>
      <c r="GB275" s="468"/>
      <c r="GC275" s="468"/>
      <c r="GD275" s="468"/>
      <c r="GE275" s="468"/>
      <c r="GF275" s="468"/>
      <c r="GG275" s="468"/>
      <c r="GH275" s="468"/>
      <c r="GI275" s="468"/>
      <c r="GJ275" s="468"/>
      <c r="GK275" s="468"/>
      <c r="GL275" s="468"/>
      <c r="GM275" s="468"/>
      <c r="GN275" s="468"/>
      <c r="GO275" s="468"/>
      <c r="GP275" s="468"/>
      <c r="GQ275" s="468"/>
      <c r="GR275" s="468"/>
      <c r="GS275" s="468"/>
      <c r="GT275" s="468"/>
      <c r="GU275" s="468"/>
      <c r="GV275" s="468"/>
      <c r="GW275" s="468"/>
      <c r="GX275" s="468"/>
      <c r="GY275" s="468"/>
      <c r="GZ275" s="468"/>
      <c r="HA275" s="468"/>
      <c r="HB275" s="468"/>
      <c r="HC275" s="468"/>
      <c r="HD275" s="468"/>
      <c r="HE275" s="468"/>
      <c r="HF275" s="468"/>
      <c r="HG275" s="468"/>
      <c r="HH275" s="468"/>
      <c r="HI275" s="468"/>
      <c r="HJ275" s="468"/>
      <c r="HK275" s="468"/>
      <c r="HL275" s="468"/>
      <c r="HM275" s="468"/>
      <c r="HN275" s="468"/>
      <c r="HO275" s="468"/>
      <c r="HP275" s="468"/>
      <c r="HQ275" s="468"/>
      <c r="HR275" s="468"/>
      <c r="HS275" s="468"/>
      <c r="HT275" s="468"/>
      <c r="HU275" s="468"/>
      <c r="HV275" s="468"/>
      <c r="HW275" s="468"/>
      <c r="HX275" s="468"/>
      <c r="HY275" s="468"/>
      <c r="HZ275" s="468"/>
      <c r="IA275" s="468"/>
      <c r="IB275" s="468"/>
      <c r="IC275" s="468"/>
      <c r="ID275" s="468"/>
      <c r="IE275" s="468"/>
      <c r="IF275" s="468"/>
      <c r="IG275" s="468"/>
      <c r="IH275" s="468"/>
      <c r="II275" s="468"/>
      <c r="IJ275" s="468"/>
      <c r="IK275" s="468"/>
      <c r="IL275" s="468"/>
      <c r="IM275" s="468"/>
      <c r="IN275" s="468"/>
      <c r="IO275" s="468"/>
      <c r="IP275" s="468"/>
      <c r="IQ275" s="468"/>
      <c r="IR275" s="468"/>
      <c r="IS275" s="468"/>
      <c r="IT275" s="468"/>
      <c r="IU275" s="468"/>
      <c r="IV275" s="468"/>
    </row>
    <row r="276" spans="1:256">
      <c r="A276" s="385"/>
      <c r="B276" s="385"/>
      <c r="C276" s="385"/>
      <c r="M276" s="385"/>
      <c r="N276" s="735"/>
      <c r="O276" s="735"/>
      <c r="P276" s="468"/>
      <c r="Q276" s="468"/>
      <c r="R276" s="468"/>
      <c r="S276" s="468"/>
      <c r="T276" s="468"/>
      <c r="U276" s="468"/>
      <c r="V276" s="468"/>
      <c r="W276" s="468"/>
      <c r="X276" s="468"/>
      <c r="Y276" s="468"/>
      <c r="Z276" s="468"/>
      <c r="AA276" s="468"/>
      <c r="AB276" s="468"/>
      <c r="AC276" s="468"/>
      <c r="AD276" s="468"/>
      <c r="AE276" s="468"/>
      <c r="AF276" s="468"/>
      <c r="AG276" s="468"/>
      <c r="AH276" s="468"/>
      <c r="AI276" s="468"/>
      <c r="AJ276" s="468"/>
      <c r="AK276" s="468"/>
      <c r="AL276" s="468"/>
      <c r="AM276" s="468"/>
      <c r="AN276" s="468"/>
      <c r="AO276" s="468"/>
      <c r="AP276" s="468"/>
      <c r="AQ276" s="468"/>
      <c r="AR276" s="468"/>
      <c r="AS276" s="468"/>
      <c r="AT276" s="468"/>
      <c r="AU276" s="468"/>
      <c r="AV276" s="468"/>
      <c r="AW276" s="468"/>
      <c r="AX276" s="468"/>
      <c r="AY276" s="468"/>
      <c r="AZ276" s="468"/>
      <c r="BA276" s="468"/>
      <c r="BB276" s="468"/>
      <c r="BC276" s="468"/>
      <c r="BD276" s="468"/>
      <c r="BE276" s="468"/>
      <c r="BF276" s="468"/>
      <c r="BG276" s="468"/>
      <c r="BH276" s="468"/>
      <c r="BI276" s="468"/>
      <c r="BJ276" s="468"/>
      <c r="BK276" s="468"/>
      <c r="BL276" s="468"/>
      <c r="BM276" s="468"/>
      <c r="BN276" s="468"/>
      <c r="BO276" s="468"/>
      <c r="BP276" s="468"/>
      <c r="BQ276" s="468"/>
      <c r="BR276" s="468"/>
      <c r="BS276" s="468"/>
      <c r="BT276" s="468"/>
      <c r="BU276" s="468"/>
      <c r="BV276" s="468"/>
      <c r="BW276" s="468"/>
      <c r="BX276" s="468"/>
      <c r="BY276" s="468"/>
      <c r="BZ276" s="468"/>
      <c r="CA276" s="468"/>
      <c r="CB276" s="468"/>
      <c r="CC276" s="468"/>
      <c r="CD276" s="468"/>
      <c r="CE276" s="468"/>
      <c r="CF276" s="468"/>
      <c r="CG276" s="468"/>
      <c r="CH276" s="468"/>
      <c r="CI276" s="468"/>
      <c r="CJ276" s="468"/>
      <c r="CK276" s="468"/>
      <c r="CL276" s="468"/>
      <c r="CM276" s="468"/>
      <c r="CN276" s="468"/>
      <c r="CO276" s="468"/>
      <c r="CP276" s="468"/>
      <c r="CQ276" s="468"/>
      <c r="CR276" s="468"/>
      <c r="CS276" s="468"/>
      <c r="CT276" s="468"/>
      <c r="CU276" s="468"/>
      <c r="CV276" s="468"/>
      <c r="CW276" s="468"/>
      <c r="CX276" s="468"/>
      <c r="CY276" s="468"/>
      <c r="CZ276" s="468"/>
      <c r="DA276" s="468"/>
      <c r="DB276" s="468"/>
      <c r="DC276" s="468"/>
      <c r="DD276" s="468"/>
      <c r="DE276" s="468"/>
      <c r="DF276" s="468"/>
      <c r="DG276" s="468"/>
      <c r="DH276" s="468"/>
      <c r="DI276" s="468"/>
      <c r="DJ276" s="468"/>
      <c r="DK276" s="468"/>
      <c r="DL276" s="468"/>
      <c r="DM276" s="468"/>
      <c r="DN276" s="468"/>
      <c r="DO276" s="468"/>
      <c r="DP276" s="468"/>
      <c r="DQ276" s="468"/>
      <c r="DR276" s="468"/>
      <c r="DS276" s="468"/>
      <c r="DT276" s="468"/>
      <c r="DU276" s="468"/>
      <c r="DV276" s="468"/>
      <c r="DW276" s="468"/>
      <c r="DX276" s="468"/>
      <c r="DY276" s="468"/>
      <c r="DZ276" s="468"/>
      <c r="EA276" s="468"/>
      <c r="EB276" s="468"/>
      <c r="EC276" s="468"/>
      <c r="ED276" s="468"/>
      <c r="EE276" s="468"/>
      <c r="EF276" s="468"/>
      <c r="EG276" s="468"/>
      <c r="EH276" s="468"/>
      <c r="EI276" s="468"/>
      <c r="EJ276" s="468"/>
      <c r="EK276" s="468"/>
      <c r="EL276" s="468"/>
      <c r="EM276" s="468"/>
      <c r="EN276" s="468"/>
      <c r="EO276" s="468"/>
      <c r="EP276" s="468"/>
      <c r="EQ276" s="468"/>
      <c r="ER276" s="468"/>
      <c r="ES276" s="468"/>
      <c r="ET276" s="468"/>
      <c r="EU276" s="468"/>
      <c r="EV276" s="468"/>
      <c r="EW276" s="468"/>
      <c r="EX276" s="468"/>
      <c r="EY276" s="468"/>
      <c r="EZ276" s="468"/>
      <c r="FA276" s="468"/>
      <c r="FB276" s="468"/>
      <c r="FC276" s="468"/>
      <c r="FD276" s="468"/>
      <c r="FE276" s="468"/>
      <c r="FF276" s="468"/>
      <c r="FG276" s="468"/>
      <c r="FH276" s="468"/>
      <c r="FI276" s="468"/>
      <c r="FJ276" s="468"/>
      <c r="FK276" s="468"/>
      <c r="FL276" s="468"/>
      <c r="FM276" s="468"/>
      <c r="FN276" s="468"/>
      <c r="FO276" s="468"/>
      <c r="FP276" s="468"/>
      <c r="FQ276" s="468"/>
      <c r="FR276" s="468"/>
      <c r="FS276" s="468"/>
      <c r="FT276" s="468"/>
      <c r="FU276" s="468"/>
      <c r="FV276" s="468"/>
      <c r="FW276" s="468"/>
      <c r="FX276" s="468"/>
      <c r="FY276" s="468"/>
      <c r="FZ276" s="468"/>
      <c r="GA276" s="468"/>
      <c r="GB276" s="468"/>
      <c r="GC276" s="468"/>
      <c r="GD276" s="468"/>
      <c r="GE276" s="468"/>
      <c r="GF276" s="468"/>
      <c r="GG276" s="468"/>
      <c r="GH276" s="468"/>
      <c r="GI276" s="468"/>
      <c r="GJ276" s="468"/>
      <c r="GK276" s="468"/>
      <c r="GL276" s="468"/>
      <c r="GM276" s="468"/>
      <c r="GN276" s="468"/>
      <c r="GO276" s="468"/>
      <c r="GP276" s="468"/>
      <c r="GQ276" s="468"/>
      <c r="GR276" s="468"/>
      <c r="GS276" s="468"/>
      <c r="GT276" s="468"/>
      <c r="GU276" s="468"/>
      <c r="GV276" s="468"/>
      <c r="GW276" s="468"/>
      <c r="GX276" s="468"/>
      <c r="GY276" s="468"/>
      <c r="GZ276" s="468"/>
      <c r="HA276" s="468"/>
      <c r="HB276" s="468"/>
      <c r="HC276" s="468"/>
      <c r="HD276" s="468"/>
      <c r="HE276" s="468"/>
      <c r="HF276" s="468"/>
      <c r="HG276" s="468"/>
      <c r="HH276" s="468"/>
      <c r="HI276" s="468"/>
      <c r="HJ276" s="468"/>
      <c r="HK276" s="468"/>
      <c r="HL276" s="468"/>
      <c r="HM276" s="468"/>
      <c r="HN276" s="468"/>
      <c r="HO276" s="468"/>
      <c r="HP276" s="468"/>
      <c r="HQ276" s="468"/>
      <c r="HR276" s="468"/>
      <c r="HS276" s="468"/>
      <c r="HT276" s="468"/>
      <c r="HU276" s="468"/>
      <c r="HV276" s="468"/>
      <c r="HW276" s="468"/>
      <c r="HX276" s="468"/>
      <c r="HY276" s="468"/>
      <c r="HZ276" s="468"/>
      <c r="IA276" s="468"/>
      <c r="IB276" s="468"/>
      <c r="IC276" s="468"/>
      <c r="ID276" s="468"/>
      <c r="IE276" s="468"/>
      <c r="IF276" s="468"/>
      <c r="IG276" s="468"/>
      <c r="IH276" s="468"/>
      <c r="II276" s="468"/>
      <c r="IJ276" s="468"/>
      <c r="IK276" s="468"/>
      <c r="IL276" s="468"/>
      <c r="IM276" s="468"/>
      <c r="IN276" s="468"/>
      <c r="IO276" s="468"/>
      <c r="IP276" s="468"/>
      <c r="IQ276" s="468"/>
      <c r="IR276" s="468"/>
      <c r="IS276" s="468"/>
      <c r="IT276" s="468"/>
      <c r="IU276" s="468"/>
      <c r="IV276" s="468"/>
    </row>
    <row r="277" spans="1:256">
      <c r="A277" s="385"/>
      <c r="B277" s="385"/>
      <c r="C277" s="385"/>
      <c r="M277" s="385"/>
      <c r="N277" s="735"/>
      <c r="O277" s="735"/>
      <c r="P277" s="468"/>
      <c r="Q277" s="468"/>
      <c r="R277" s="468"/>
      <c r="S277" s="468"/>
      <c r="T277" s="468"/>
      <c r="U277" s="468"/>
      <c r="V277" s="468"/>
      <c r="W277" s="468"/>
      <c r="X277" s="468"/>
      <c r="Y277" s="468"/>
      <c r="Z277" s="468"/>
      <c r="AA277" s="468"/>
      <c r="AB277" s="468"/>
      <c r="AC277" s="468"/>
      <c r="AD277" s="468"/>
      <c r="AE277" s="468"/>
      <c r="AF277" s="468"/>
      <c r="AG277" s="468"/>
      <c r="AH277" s="468"/>
      <c r="AI277" s="468"/>
      <c r="AJ277" s="468"/>
      <c r="AK277" s="468"/>
      <c r="AL277" s="468"/>
      <c r="AM277" s="468"/>
      <c r="AN277" s="468"/>
      <c r="AO277" s="468"/>
      <c r="AP277" s="468"/>
      <c r="AQ277" s="468"/>
      <c r="AR277" s="468"/>
      <c r="AS277" s="468"/>
      <c r="AT277" s="468"/>
      <c r="AU277" s="468"/>
      <c r="AV277" s="468"/>
      <c r="AW277" s="468"/>
      <c r="AX277" s="468"/>
      <c r="AY277" s="468"/>
      <c r="AZ277" s="468"/>
      <c r="BA277" s="468"/>
      <c r="BB277" s="468"/>
      <c r="BC277" s="468"/>
      <c r="BD277" s="468"/>
      <c r="BE277" s="468"/>
      <c r="BF277" s="468"/>
      <c r="BG277" s="468"/>
      <c r="BH277" s="468"/>
      <c r="BI277" s="468"/>
      <c r="BJ277" s="468"/>
      <c r="BK277" s="468"/>
      <c r="BL277" s="468"/>
      <c r="BM277" s="468"/>
      <c r="BN277" s="468"/>
      <c r="BO277" s="468"/>
      <c r="BP277" s="468"/>
      <c r="BQ277" s="468"/>
      <c r="BR277" s="468"/>
      <c r="BS277" s="468"/>
      <c r="BT277" s="468"/>
      <c r="BU277" s="468"/>
      <c r="BV277" s="468"/>
      <c r="BW277" s="468"/>
      <c r="BX277" s="468"/>
      <c r="BY277" s="468"/>
      <c r="BZ277" s="468"/>
      <c r="CA277" s="468"/>
      <c r="CB277" s="468"/>
      <c r="CC277" s="468"/>
      <c r="CD277" s="468"/>
      <c r="CE277" s="468"/>
      <c r="CF277" s="468"/>
      <c r="CG277" s="468"/>
      <c r="CH277" s="468"/>
      <c r="CI277" s="468"/>
      <c r="CJ277" s="468"/>
      <c r="CK277" s="468"/>
      <c r="CL277" s="468"/>
      <c r="CM277" s="468"/>
      <c r="CN277" s="468"/>
      <c r="CO277" s="468"/>
      <c r="CP277" s="468"/>
      <c r="CQ277" s="468"/>
      <c r="CR277" s="468"/>
      <c r="CS277" s="468"/>
      <c r="CT277" s="468"/>
      <c r="CU277" s="468"/>
      <c r="CV277" s="468"/>
      <c r="CW277" s="468"/>
      <c r="CX277" s="468"/>
      <c r="CY277" s="468"/>
      <c r="CZ277" s="468"/>
      <c r="DA277" s="468"/>
      <c r="DB277" s="468"/>
      <c r="DC277" s="468"/>
      <c r="DD277" s="468"/>
      <c r="DE277" s="468"/>
      <c r="DF277" s="468"/>
      <c r="DG277" s="468"/>
      <c r="DH277" s="468"/>
      <c r="DI277" s="468"/>
      <c r="DJ277" s="468"/>
      <c r="DK277" s="468"/>
      <c r="DL277" s="468"/>
      <c r="DM277" s="468"/>
      <c r="DN277" s="468"/>
      <c r="DO277" s="468"/>
      <c r="DP277" s="468"/>
      <c r="DQ277" s="468"/>
      <c r="DR277" s="468"/>
      <c r="DS277" s="468"/>
      <c r="DT277" s="468"/>
      <c r="DU277" s="468"/>
      <c r="DV277" s="468"/>
      <c r="DW277" s="468"/>
      <c r="DX277" s="468"/>
      <c r="DY277" s="468"/>
      <c r="DZ277" s="468"/>
      <c r="EA277" s="468"/>
      <c r="EB277" s="468"/>
      <c r="EC277" s="468"/>
      <c r="ED277" s="468"/>
      <c r="EE277" s="468"/>
      <c r="EF277" s="468"/>
      <c r="EG277" s="468"/>
      <c r="EH277" s="468"/>
      <c r="EI277" s="468"/>
      <c r="EJ277" s="468"/>
      <c r="EK277" s="468"/>
      <c r="EL277" s="468"/>
      <c r="EM277" s="468"/>
      <c r="EN277" s="468"/>
      <c r="EO277" s="468"/>
      <c r="EP277" s="468"/>
      <c r="EQ277" s="468"/>
      <c r="ER277" s="468"/>
      <c r="ES277" s="468"/>
      <c r="ET277" s="468"/>
      <c r="EU277" s="468"/>
      <c r="EV277" s="468"/>
      <c r="EW277" s="468"/>
      <c r="EX277" s="468"/>
      <c r="EY277" s="468"/>
      <c r="EZ277" s="468"/>
      <c r="FA277" s="468"/>
      <c r="FB277" s="468"/>
      <c r="FC277" s="468"/>
      <c r="FD277" s="468"/>
      <c r="FE277" s="468"/>
      <c r="FF277" s="468"/>
      <c r="FG277" s="468"/>
      <c r="FH277" s="468"/>
      <c r="FI277" s="468"/>
      <c r="FJ277" s="468"/>
      <c r="FK277" s="468"/>
      <c r="FL277" s="468"/>
      <c r="FM277" s="468"/>
      <c r="FN277" s="468"/>
      <c r="FO277" s="468"/>
      <c r="FP277" s="468"/>
      <c r="FQ277" s="468"/>
      <c r="FR277" s="468"/>
      <c r="FS277" s="468"/>
      <c r="FT277" s="468"/>
      <c r="FU277" s="468"/>
      <c r="FV277" s="468"/>
      <c r="FW277" s="468"/>
      <c r="FX277" s="468"/>
      <c r="FY277" s="468"/>
      <c r="FZ277" s="468"/>
      <c r="GA277" s="468"/>
      <c r="GB277" s="468"/>
      <c r="GC277" s="468"/>
      <c r="GD277" s="468"/>
      <c r="GE277" s="468"/>
      <c r="GF277" s="468"/>
      <c r="GG277" s="468"/>
      <c r="GH277" s="468"/>
      <c r="GI277" s="468"/>
      <c r="GJ277" s="468"/>
      <c r="GK277" s="468"/>
      <c r="GL277" s="468"/>
      <c r="GM277" s="468"/>
      <c r="GN277" s="468"/>
      <c r="GO277" s="468"/>
      <c r="GP277" s="468"/>
      <c r="GQ277" s="468"/>
      <c r="GR277" s="468"/>
      <c r="GS277" s="468"/>
      <c r="GT277" s="468"/>
      <c r="GU277" s="468"/>
      <c r="GV277" s="468"/>
      <c r="GW277" s="468"/>
      <c r="GX277" s="468"/>
      <c r="GY277" s="468"/>
      <c r="GZ277" s="468"/>
      <c r="HA277" s="468"/>
      <c r="HB277" s="468"/>
      <c r="HC277" s="468"/>
      <c r="HD277" s="468"/>
      <c r="HE277" s="468"/>
      <c r="HF277" s="468"/>
      <c r="HG277" s="468"/>
      <c r="HH277" s="468"/>
      <c r="HI277" s="468"/>
      <c r="HJ277" s="468"/>
      <c r="HK277" s="468"/>
      <c r="HL277" s="468"/>
      <c r="HM277" s="468"/>
      <c r="HN277" s="468"/>
      <c r="HO277" s="468"/>
      <c r="HP277" s="468"/>
      <c r="HQ277" s="468"/>
      <c r="HR277" s="468"/>
      <c r="HS277" s="468"/>
      <c r="HT277" s="468"/>
      <c r="HU277" s="468"/>
      <c r="HV277" s="468"/>
      <c r="HW277" s="468"/>
      <c r="HX277" s="468"/>
      <c r="HY277" s="468"/>
      <c r="HZ277" s="468"/>
      <c r="IA277" s="468"/>
      <c r="IB277" s="468"/>
      <c r="IC277" s="468"/>
      <c r="ID277" s="468"/>
      <c r="IE277" s="468"/>
      <c r="IF277" s="468"/>
      <c r="IG277" s="468"/>
      <c r="IH277" s="468"/>
      <c r="II277" s="468"/>
      <c r="IJ277" s="468"/>
      <c r="IK277" s="468"/>
      <c r="IL277" s="468"/>
      <c r="IM277" s="468"/>
      <c r="IN277" s="468"/>
      <c r="IO277" s="468"/>
      <c r="IP277" s="468"/>
      <c r="IQ277" s="468"/>
      <c r="IR277" s="468"/>
      <c r="IS277" s="468"/>
      <c r="IT277" s="468"/>
      <c r="IU277" s="468"/>
      <c r="IV277" s="468"/>
    </row>
    <row r="278" spans="1:256">
      <c r="A278" s="385"/>
      <c r="B278" s="385"/>
      <c r="C278" s="385"/>
      <c r="M278" s="385"/>
      <c r="N278" s="735"/>
      <c r="O278" s="735"/>
      <c r="P278" s="468"/>
      <c r="Q278" s="468"/>
      <c r="R278" s="468"/>
      <c r="S278" s="468"/>
      <c r="T278" s="468"/>
      <c r="U278" s="468"/>
      <c r="V278" s="468"/>
      <c r="W278" s="468"/>
      <c r="X278" s="468"/>
      <c r="Y278" s="468"/>
      <c r="Z278" s="468"/>
      <c r="AA278" s="468"/>
      <c r="AB278" s="468"/>
      <c r="AC278" s="468"/>
      <c r="AD278" s="468"/>
      <c r="AE278" s="468"/>
      <c r="AF278" s="468"/>
      <c r="AG278" s="468"/>
      <c r="AH278" s="468"/>
      <c r="AI278" s="468"/>
      <c r="AJ278" s="468"/>
      <c r="AK278" s="468"/>
      <c r="AL278" s="468"/>
      <c r="AM278" s="468"/>
      <c r="AN278" s="468"/>
      <c r="AO278" s="468"/>
      <c r="AP278" s="468"/>
      <c r="AQ278" s="468"/>
      <c r="AR278" s="468"/>
      <c r="AS278" s="468"/>
      <c r="AT278" s="468"/>
      <c r="AU278" s="468"/>
      <c r="AV278" s="468"/>
      <c r="AW278" s="468"/>
      <c r="AX278" s="468"/>
      <c r="AY278" s="468"/>
      <c r="AZ278" s="468"/>
      <c r="BA278" s="468"/>
      <c r="BB278" s="468"/>
      <c r="BC278" s="468"/>
      <c r="BD278" s="468"/>
      <c r="BE278" s="468"/>
      <c r="BF278" s="468"/>
      <c r="BG278" s="468"/>
      <c r="BH278" s="468"/>
      <c r="BI278" s="468"/>
      <c r="BJ278" s="468"/>
      <c r="BK278" s="468"/>
      <c r="BL278" s="468"/>
      <c r="BM278" s="468"/>
      <c r="BN278" s="468"/>
      <c r="BO278" s="468"/>
      <c r="BP278" s="468"/>
      <c r="BQ278" s="468"/>
      <c r="BR278" s="468"/>
      <c r="BS278" s="468"/>
      <c r="BT278" s="468"/>
      <c r="BU278" s="468"/>
      <c r="BV278" s="468"/>
      <c r="BW278" s="468"/>
      <c r="BX278" s="468"/>
      <c r="BY278" s="468"/>
      <c r="BZ278" s="468"/>
      <c r="CA278" s="468"/>
      <c r="CB278" s="468"/>
      <c r="CC278" s="468"/>
      <c r="CD278" s="468"/>
      <c r="CE278" s="468"/>
      <c r="CF278" s="468"/>
      <c r="CG278" s="468"/>
      <c r="CH278" s="468"/>
      <c r="CI278" s="468"/>
      <c r="CJ278" s="468"/>
      <c r="CK278" s="468"/>
      <c r="CL278" s="468"/>
      <c r="CM278" s="468"/>
      <c r="CN278" s="468"/>
      <c r="CO278" s="468"/>
      <c r="CP278" s="468"/>
      <c r="CQ278" s="468"/>
      <c r="CR278" s="468"/>
      <c r="CS278" s="468"/>
      <c r="CT278" s="468"/>
      <c r="CU278" s="468"/>
      <c r="CV278" s="468"/>
      <c r="CW278" s="468"/>
      <c r="CX278" s="468"/>
      <c r="CY278" s="468"/>
      <c r="CZ278" s="468"/>
      <c r="DA278" s="468"/>
      <c r="DB278" s="468"/>
      <c r="DC278" s="468"/>
      <c r="DD278" s="468"/>
      <c r="DE278" s="468"/>
      <c r="DF278" s="468"/>
      <c r="DG278" s="468"/>
      <c r="DH278" s="468"/>
      <c r="DI278" s="468"/>
      <c r="DJ278" s="468"/>
      <c r="DK278" s="468"/>
      <c r="DL278" s="468"/>
      <c r="DM278" s="468"/>
      <c r="DN278" s="468"/>
      <c r="DO278" s="468"/>
      <c r="DP278" s="468"/>
      <c r="DQ278" s="468"/>
      <c r="DR278" s="468"/>
      <c r="DS278" s="468"/>
      <c r="DT278" s="468"/>
      <c r="DU278" s="468"/>
      <c r="DV278" s="468"/>
      <c r="DW278" s="468"/>
      <c r="DX278" s="468"/>
      <c r="DY278" s="468"/>
      <c r="DZ278" s="468"/>
      <c r="EA278" s="468"/>
      <c r="EB278" s="468"/>
      <c r="EC278" s="468"/>
      <c r="ED278" s="468"/>
      <c r="EE278" s="468"/>
      <c r="EF278" s="468"/>
      <c r="EG278" s="468"/>
      <c r="EH278" s="468"/>
      <c r="EI278" s="468"/>
      <c r="EJ278" s="468"/>
      <c r="EK278" s="468"/>
      <c r="EL278" s="468"/>
      <c r="EM278" s="468"/>
      <c r="EN278" s="468"/>
      <c r="EO278" s="468"/>
      <c r="EP278" s="468"/>
      <c r="EQ278" s="468"/>
      <c r="ER278" s="468"/>
      <c r="ES278" s="468"/>
      <c r="ET278" s="468"/>
      <c r="EU278" s="468"/>
      <c r="EV278" s="468"/>
      <c r="EW278" s="468"/>
      <c r="EX278" s="468"/>
      <c r="EY278" s="468"/>
      <c r="EZ278" s="468"/>
      <c r="FA278" s="468"/>
      <c r="FB278" s="468"/>
      <c r="FC278" s="468"/>
      <c r="FD278" s="468"/>
      <c r="FE278" s="468"/>
      <c r="FF278" s="468"/>
      <c r="FG278" s="468"/>
      <c r="FH278" s="468"/>
      <c r="FI278" s="468"/>
      <c r="FJ278" s="468"/>
      <c r="FK278" s="468"/>
      <c r="FL278" s="468"/>
      <c r="FM278" s="468"/>
      <c r="FN278" s="468"/>
      <c r="FO278" s="468"/>
      <c r="FP278" s="468"/>
      <c r="FQ278" s="468"/>
      <c r="FR278" s="468"/>
      <c r="FS278" s="468"/>
      <c r="FT278" s="468"/>
      <c r="FU278" s="468"/>
      <c r="FV278" s="468"/>
      <c r="FW278" s="468"/>
      <c r="FX278" s="468"/>
      <c r="FY278" s="468"/>
      <c r="FZ278" s="468"/>
      <c r="GA278" s="468"/>
      <c r="GB278" s="468"/>
      <c r="GC278" s="468"/>
      <c r="GD278" s="468"/>
      <c r="GE278" s="468"/>
      <c r="GF278" s="468"/>
      <c r="GG278" s="468"/>
      <c r="GH278" s="468"/>
      <c r="GI278" s="468"/>
      <c r="GJ278" s="468"/>
      <c r="GK278" s="468"/>
      <c r="GL278" s="468"/>
      <c r="GM278" s="468"/>
      <c r="GN278" s="468"/>
      <c r="GO278" s="468"/>
      <c r="GP278" s="468"/>
      <c r="GQ278" s="468"/>
      <c r="GR278" s="468"/>
      <c r="GS278" s="468"/>
      <c r="GT278" s="468"/>
      <c r="GU278" s="468"/>
      <c r="GV278" s="468"/>
      <c r="GW278" s="468"/>
      <c r="GX278" s="468"/>
      <c r="GY278" s="468"/>
      <c r="GZ278" s="468"/>
      <c r="HA278" s="468"/>
      <c r="HB278" s="468"/>
      <c r="HC278" s="468"/>
      <c r="HD278" s="468"/>
      <c r="HE278" s="468"/>
      <c r="HF278" s="468"/>
      <c r="HG278" s="468"/>
      <c r="HH278" s="468"/>
      <c r="HI278" s="468"/>
      <c r="HJ278" s="468"/>
      <c r="HK278" s="468"/>
      <c r="HL278" s="468"/>
      <c r="HM278" s="468"/>
      <c r="HN278" s="468"/>
      <c r="HO278" s="468"/>
      <c r="HP278" s="468"/>
      <c r="HQ278" s="468"/>
      <c r="HR278" s="468"/>
      <c r="HS278" s="468"/>
      <c r="HT278" s="468"/>
      <c r="HU278" s="468"/>
      <c r="HV278" s="468"/>
      <c r="HW278" s="468"/>
      <c r="HX278" s="468"/>
      <c r="HY278" s="468"/>
      <c r="HZ278" s="468"/>
      <c r="IA278" s="468"/>
      <c r="IB278" s="468"/>
      <c r="IC278" s="468"/>
      <c r="ID278" s="468"/>
      <c r="IE278" s="468"/>
      <c r="IF278" s="468"/>
      <c r="IG278" s="468"/>
      <c r="IH278" s="468"/>
      <c r="II278" s="468"/>
      <c r="IJ278" s="468"/>
      <c r="IK278" s="468"/>
      <c r="IL278" s="468"/>
      <c r="IM278" s="468"/>
      <c r="IN278" s="468"/>
      <c r="IO278" s="468"/>
      <c r="IP278" s="468"/>
      <c r="IQ278" s="468"/>
      <c r="IR278" s="468"/>
      <c r="IS278" s="468"/>
      <c r="IT278" s="468"/>
      <c r="IU278" s="468"/>
      <c r="IV278" s="468"/>
    </row>
    <row r="279" spans="1:256">
      <c r="A279" s="385"/>
      <c r="B279" s="385"/>
      <c r="C279" s="385"/>
      <c r="M279" s="385"/>
      <c r="N279" s="735"/>
      <c r="O279" s="735"/>
      <c r="P279" s="468"/>
      <c r="Q279" s="468"/>
      <c r="R279" s="468"/>
      <c r="S279" s="468"/>
      <c r="T279" s="468"/>
      <c r="U279" s="468"/>
      <c r="V279" s="468"/>
      <c r="W279" s="468"/>
      <c r="X279" s="468"/>
      <c r="Y279" s="468"/>
      <c r="Z279" s="468"/>
      <c r="AA279" s="468"/>
      <c r="AB279" s="468"/>
      <c r="AC279" s="468"/>
      <c r="AD279" s="468"/>
      <c r="AE279" s="468"/>
      <c r="AF279" s="468"/>
      <c r="AG279" s="468"/>
      <c r="AH279" s="468"/>
      <c r="AI279" s="468"/>
      <c r="AJ279" s="468"/>
      <c r="AK279" s="468"/>
      <c r="AL279" s="468"/>
      <c r="AM279" s="468"/>
      <c r="AN279" s="468"/>
      <c r="AO279" s="468"/>
      <c r="AP279" s="468"/>
      <c r="AQ279" s="468"/>
      <c r="AR279" s="468"/>
      <c r="AS279" s="468"/>
      <c r="AT279" s="468"/>
      <c r="AU279" s="468"/>
      <c r="AV279" s="468"/>
      <c r="AW279" s="468"/>
      <c r="AX279" s="468"/>
      <c r="AY279" s="468"/>
      <c r="AZ279" s="468"/>
      <c r="BA279" s="468"/>
      <c r="BB279" s="468"/>
      <c r="BC279" s="468"/>
      <c r="BD279" s="468"/>
      <c r="BE279" s="468"/>
      <c r="BF279" s="468"/>
      <c r="BG279" s="468"/>
      <c r="BH279" s="468"/>
      <c r="BI279" s="468"/>
      <c r="BJ279" s="468"/>
      <c r="BK279" s="468"/>
      <c r="BL279" s="468"/>
      <c r="BM279" s="468"/>
      <c r="BN279" s="468"/>
      <c r="BO279" s="468"/>
      <c r="BP279" s="468"/>
      <c r="BQ279" s="468"/>
      <c r="BR279" s="468"/>
      <c r="BS279" s="468"/>
      <c r="BT279" s="468"/>
      <c r="BU279" s="468"/>
      <c r="BV279" s="468"/>
      <c r="BW279" s="468"/>
      <c r="BX279" s="468"/>
      <c r="BY279" s="468"/>
      <c r="BZ279" s="468"/>
      <c r="CA279" s="468"/>
      <c r="CB279" s="468"/>
      <c r="CC279" s="468"/>
      <c r="CD279" s="468"/>
      <c r="CE279" s="468"/>
      <c r="CF279" s="468"/>
      <c r="CG279" s="468"/>
      <c r="CH279" s="468"/>
      <c r="CI279" s="468"/>
      <c r="CJ279" s="468"/>
      <c r="CK279" s="468"/>
      <c r="CL279" s="468"/>
      <c r="CM279" s="468"/>
      <c r="CN279" s="468"/>
      <c r="CO279" s="468"/>
      <c r="CP279" s="468"/>
      <c r="CQ279" s="468"/>
      <c r="CR279" s="468"/>
      <c r="CS279" s="468"/>
      <c r="CT279" s="468"/>
      <c r="CU279" s="468"/>
      <c r="CV279" s="468"/>
      <c r="CW279" s="468"/>
      <c r="CX279" s="468"/>
      <c r="CY279" s="468"/>
      <c r="CZ279" s="468"/>
      <c r="DA279" s="468"/>
      <c r="DB279" s="468"/>
      <c r="DC279" s="468"/>
      <c r="DD279" s="468"/>
      <c r="DE279" s="468"/>
      <c r="DF279" s="468"/>
      <c r="DG279" s="468"/>
      <c r="DH279" s="468"/>
      <c r="DI279" s="468"/>
      <c r="DJ279" s="468"/>
      <c r="DK279" s="468"/>
      <c r="DL279" s="468"/>
      <c r="DM279" s="468"/>
      <c r="DN279" s="468"/>
      <c r="DO279" s="468"/>
      <c r="DP279" s="468"/>
      <c r="DQ279" s="468"/>
      <c r="DR279" s="468"/>
      <c r="DS279" s="468"/>
      <c r="DT279" s="468"/>
      <c r="DU279" s="468"/>
      <c r="DV279" s="468"/>
      <c r="DW279" s="468"/>
      <c r="DX279" s="468"/>
      <c r="DY279" s="468"/>
      <c r="DZ279" s="468"/>
      <c r="EA279" s="468"/>
      <c r="EB279" s="468"/>
      <c r="EC279" s="468"/>
      <c r="ED279" s="468"/>
      <c r="EE279" s="468"/>
      <c r="EF279" s="468"/>
      <c r="EG279" s="468"/>
      <c r="EH279" s="468"/>
      <c r="EI279" s="468"/>
      <c r="EJ279" s="468"/>
      <c r="EK279" s="468"/>
      <c r="EL279" s="468"/>
      <c r="EM279" s="468"/>
      <c r="EN279" s="468"/>
      <c r="EO279" s="468"/>
      <c r="EP279" s="468"/>
      <c r="EQ279" s="468"/>
      <c r="ER279" s="468"/>
      <c r="ES279" s="468"/>
      <c r="ET279" s="468"/>
      <c r="EU279" s="468"/>
      <c r="EV279" s="468"/>
      <c r="EW279" s="468"/>
      <c r="EX279" s="468"/>
      <c r="EY279" s="468"/>
      <c r="EZ279" s="468"/>
      <c r="FA279" s="468"/>
      <c r="FB279" s="468"/>
      <c r="FC279" s="468"/>
      <c r="FD279" s="468"/>
      <c r="FE279" s="468"/>
      <c r="FF279" s="468"/>
      <c r="FG279" s="468"/>
      <c r="FH279" s="468"/>
      <c r="FI279" s="468"/>
      <c r="FJ279" s="468"/>
      <c r="FK279" s="468"/>
      <c r="FL279" s="468"/>
      <c r="FM279" s="468"/>
      <c r="FN279" s="468"/>
      <c r="FO279" s="468"/>
      <c r="FP279" s="468"/>
      <c r="FQ279" s="468"/>
      <c r="FR279" s="468"/>
      <c r="FS279" s="468"/>
      <c r="FT279" s="468"/>
      <c r="FU279" s="468"/>
      <c r="FV279" s="468"/>
      <c r="FW279" s="468"/>
      <c r="FX279" s="468"/>
      <c r="FY279" s="468"/>
      <c r="FZ279" s="468"/>
      <c r="GA279" s="468"/>
      <c r="GB279" s="468"/>
      <c r="GC279" s="468"/>
      <c r="GD279" s="468"/>
      <c r="GE279" s="468"/>
      <c r="GF279" s="468"/>
      <c r="GG279" s="468"/>
      <c r="GH279" s="468"/>
      <c r="GI279" s="468"/>
      <c r="GJ279" s="468"/>
      <c r="GK279" s="468"/>
      <c r="GL279" s="468"/>
      <c r="GM279" s="468"/>
      <c r="GN279" s="468"/>
      <c r="GO279" s="468"/>
      <c r="GP279" s="468"/>
      <c r="GQ279" s="468"/>
      <c r="GR279" s="468"/>
      <c r="GS279" s="468"/>
      <c r="GT279" s="468"/>
      <c r="GU279" s="468"/>
      <c r="GV279" s="468"/>
      <c r="GW279" s="468"/>
      <c r="GX279" s="468"/>
      <c r="GY279" s="468"/>
      <c r="GZ279" s="468"/>
      <c r="HA279" s="468"/>
      <c r="HB279" s="468"/>
      <c r="HC279" s="468"/>
      <c r="HD279" s="468"/>
      <c r="HE279" s="468"/>
      <c r="HF279" s="468"/>
      <c r="HG279" s="468"/>
      <c r="HH279" s="468"/>
      <c r="HI279" s="468"/>
      <c r="HJ279" s="468"/>
      <c r="HK279" s="468"/>
      <c r="HL279" s="468"/>
      <c r="HM279" s="468"/>
      <c r="HN279" s="468"/>
      <c r="HO279" s="468"/>
      <c r="HP279" s="468"/>
      <c r="HQ279" s="468"/>
      <c r="HR279" s="468"/>
      <c r="HS279" s="468"/>
      <c r="HT279" s="468"/>
      <c r="HU279" s="468"/>
      <c r="HV279" s="468"/>
      <c r="HW279" s="468"/>
      <c r="HX279" s="468"/>
      <c r="HY279" s="468"/>
      <c r="HZ279" s="468"/>
      <c r="IA279" s="468"/>
      <c r="IB279" s="468"/>
      <c r="IC279" s="468"/>
      <c r="ID279" s="468"/>
      <c r="IE279" s="468"/>
      <c r="IF279" s="468"/>
      <c r="IG279" s="468"/>
      <c r="IH279" s="468"/>
      <c r="II279" s="468"/>
      <c r="IJ279" s="468"/>
      <c r="IK279" s="468"/>
      <c r="IL279" s="468"/>
      <c r="IM279" s="468"/>
      <c r="IN279" s="468"/>
      <c r="IO279" s="468"/>
      <c r="IP279" s="468"/>
      <c r="IQ279" s="468"/>
      <c r="IR279" s="468"/>
      <c r="IS279" s="468"/>
      <c r="IT279" s="468"/>
      <c r="IU279" s="468"/>
      <c r="IV279" s="468"/>
    </row>
    <row r="280" spans="1:256">
      <c r="A280" s="385"/>
      <c r="B280" s="385"/>
      <c r="C280" s="385"/>
      <c r="M280" s="385"/>
      <c r="N280" s="735"/>
      <c r="O280" s="735"/>
      <c r="P280" s="468"/>
      <c r="Q280" s="468"/>
      <c r="R280" s="468"/>
      <c r="S280" s="468"/>
      <c r="T280" s="468"/>
      <c r="U280" s="468"/>
      <c r="V280" s="468"/>
      <c r="W280" s="468"/>
      <c r="X280" s="468"/>
      <c r="Y280" s="468"/>
      <c r="Z280" s="468"/>
      <c r="AA280" s="468"/>
      <c r="AB280" s="468"/>
      <c r="AC280" s="468"/>
      <c r="AD280" s="468"/>
      <c r="AE280" s="468"/>
      <c r="AF280" s="468"/>
      <c r="AG280" s="468"/>
      <c r="AH280" s="468"/>
      <c r="AI280" s="468"/>
      <c r="AJ280" s="468"/>
      <c r="AK280" s="468"/>
      <c r="AL280" s="468"/>
      <c r="AM280" s="468"/>
      <c r="AN280" s="468"/>
      <c r="AO280" s="468"/>
      <c r="AP280" s="468"/>
      <c r="AQ280" s="468"/>
      <c r="AR280" s="468"/>
      <c r="AS280" s="468"/>
      <c r="AT280" s="468"/>
      <c r="AU280" s="468"/>
      <c r="AV280" s="468"/>
      <c r="AW280" s="468"/>
      <c r="AX280" s="468"/>
      <c r="AY280" s="468"/>
      <c r="AZ280" s="468"/>
      <c r="BA280" s="468"/>
      <c r="BB280" s="468"/>
      <c r="BC280" s="468"/>
      <c r="BD280" s="468"/>
      <c r="BE280" s="468"/>
      <c r="BF280" s="468"/>
      <c r="BG280" s="468"/>
      <c r="BH280" s="468"/>
      <c r="BI280" s="468"/>
      <c r="BJ280" s="468"/>
      <c r="BK280" s="468"/>
      <c r="BL280" s="468"/>
      <c r="BM280" s="468"/>
      <c r="BN280" s="468"/>
      <c r="BO280" s="468"/>
      <c r="BP280" s="468"/>
      <c r="BQ280" s="468"/>
      <c r="BR280" s="468"/>
      <c r="BS280" s="468"/>
      <c r="BT280" s="468"/>
      <c r="BU280" s="468"/>
      <c r="BV280" s="468"/>
      <c r="BW280" s="468"/>
      <c r="BX280" s="468"/>
      <c r="BY280" s="468"/>
      <c r="BZ280" s="468"/>
      <c r="CA280" s="468"/>
      <c r="CB280" s="468"/>
      <c r="CC280" s="468"/>
      <c r="CD280" s="468"/>
      <c r="CE280" s="468"/>
      <c r="CF280" s="468"/>
      <c r="CG280" s="468"/>
      <c r="CH280" s="468"/>
      <c r="CI280" s="468"/>
      <c r="CJ280" s="468"/>
      <c r="CK280" s="468"/>
      <c r="CL280" s="468"/>
      <c r="CM280" s="468"/>
      <c r="CN280" s="468"/>
      <c r="CO280" s="468"/>
      <c r="CP280" s="468"/>
      <c r="CQ280" s="468"/>
      <c r="CR280" s="468"/>
      <c r="CS280" s="468"/>
      <c r="CT280" s="468"/>
      <c r="CU280" s="468"/>
      <c r="CV280" s="468"/>
      <c r="CW280" s="468"/>
      <c r="CX280" s="468"/>
      <c r="CY280" s="468"/>
      <c r="CZ280" s="468"/>
      <c r="DA280" s="468"/>
      <c r="DB280" s="468"/>
      <c r="DC280" s="468"/>
      <c r="DD280" s="468"/>
      <c r="DE280" s="468"/>
      <c r="DF280" s="468"/>
      <c r="DG280" s="468"/>
      <c r="DH280" s="468"/>
      <c r="DI280" s="468"/>
      <c r="DJ280" s="468"/>
      <c r="DK280" s="468"/>
      <c r="DL280" s="468"/>
      <c r="DM280" s="468"/>
      <c r="DN280" s="468"/>
      <c r="DO280" s="468"/>
      <c r="DP280" s="468"/>
      <c r="DQ280" s="468"/>
      <c r="DR280" s="468"/>
      <c r="DS280" s="468"/>
      <c r="DT280" s="468"/>
      <c r="DU280" s="468"/>
      <c r="DV280" s="468"/>
      <c r="DW280" s="468"/>
      <c r="DX280" s="468"/>
      <c r="DY280" s="468"/>
      <c r="DZ280" s="468"/>
      <c r="EA280" s="468"/>
      <c r="EB280" s="468"/>
      <c r="EC280" s="468"/>
      <c r="ED280" s="468"/>
      <c r="EE280" s="468"/>
      <c r="EF280" s="468"/>
      <c r="EG280" s="468"/>
      <c r="EH280" s="468"/>
      <c r="EI280" s="468"/>
      <c r="EJ280" s="468"/>
      <c r="EK280" s="468"/>
      <c r="EL280" s="468"/>
      <c r="EM280" s="468"/>
      <c r="EN280" s="468"/>
      <c r="EO280" s="468"/>
      <c r="EP280" s="468"/>
      <c r="EQ280" s="468"/>
      <c r="ER280" s="468"/>
      <c r="ES280" s="468"/>
      <c r="ET280" s="468"/>
      <c r="EU280" s="468"/>
      <c r="EV280" s="468"/>
      <c r="EW280" s="468"/>
      <c r="EX280" s="468"/>
      <c r="EY280" s="468"/>
      <c r="EZ280" s="468"/>
      <c r="FA280" s="468"/>
      <c r="FB280" s="468"/>
      <c r="FC280" s="468"/>
      <c r="FD280" s="468"/>
      <c r="FE280" s="468"/>
      <c r="FF280" s="468"/>
      <c r="FG280" s="468"/>
      <c r="FH280" s="468"/>
      <c r="FI280" s="468"/>
      <c r="FJ280" s="468"/>
      <c r="FK280" s="468"/>
      <c r="FL280" s="468"/>
      <c r="FM280" s="468"/>
      <c r="FN280" s="468"/>
      <c r="FO280" s="468"/>
      <c r="FP280" s="468"/>
      <c r="FQ280" s="468"/>
      <c r="FR280" s="468"/>
      <c r="FS280" s="468"/>
      <c r="FT280" s="468"/>
      <c r="FU280" s="468"/>
      <c r="FV280" s="468"/>
      <c r="FW280" s="468"/>
      <c r="FX280" s="468"/>
      <c r="FY280" s="468"/>
      <c r="FZ280" s="468"/>
      <c r="GA280" s="468"/>
      <c r="GB280" s="468"/>
      <c r="GC280" s="468"/>
      <c r="GD280" s="468"/>
      <c r="GE280" s="468"/>
      <c r="GF280" s="468"/>
      <c r="GG280" s="468"/>
      <c r="GH280" s="468"/>
      <c r="GI280" s="468"/>
      <c r="GJ280" s="468"/>
      <c r="GK280" s="468"/>
      <c r="GL280" s="468"/>
      <c r="GM280" s="468"/>
      <c r="GN280" s="468"/>
      <c r="GO280" s="468"/>
      <c r="GP280" s="468"/>
      <c r="GQ280" s="468"/>
      <c r="GR280" s="468"/>
      <c r="GS280" s="468"/>
      <c r="GT280" s="468"/>
      <c r="GU280" s="468"/>
      <c r="GV280" s="468"/>
      <c r="GW280" s="468"/>
      <c r="GX280" s="468"/>
      <c r="GY280" s="468"/>
      <c r="GZ280" s="468"/>
      <c r="HA280" s="468"/>
      <c r="HB280" s="468"/>
      <c r="HC280" s="468"/>
      <c r="HD280" s="468"/>
      <c r="HE280" s="468"/>
      <c r="HF280" s="468"/>
      <c r="HG280" s="468"/>
      <c r="HH280" s="468"/>
      <c r="HI280" s="468"/>
      <c r="HJ280" s="468"/>
      <c r="HK280" s="468"/>
      <c r="HL280" s="468"/>
      <c r="HM280" s="468"/>
      <c r="HN280" s="468"/>
      <c r="HO280" s="468"/>
      <c r="HP280" s="468"/>
      <c r="HQ280" s="468"/>
      <c r="HR280" s="468"/>
      <c r="HS280" s="468"/>
      <c r="HT280" s="468"/>
      <c r="HU280" s="468"/>
      <c r="HV280" s="468"/>
      <c r="HW280" s="468"/>
      <c r="HX280" s="468"/>
      <c r="HY280" s="468"/>
      <c r="HZ280" s="468"/>
      <c r="IA280" s="468"/>
      <c r="IB280" s="468"/>
      <c r="IC280" s="468"/>
      <c r="ID280" s="468"/>
      <c r="IE280" s="468"/>
      <c r="IF280" s="468"/>
      <c r="IG280" s="468"/>
      <c r="IH280" s="468"/>
      <c r="II280" s="468"/>
      <c r="IJ280" s="468"/>
      <c r="IK280" s="468"/>
      <c r="IL280" s="468"/>
      <c r="IM280" s="468"/>
      <c r="IN280" s="468"/>
      <c r="IO280" s="468"/>
      <c r="IP280" s="468"/>
      <c r="IQ280" s="468"/>
      <c r="IR280" s="468"/>
      <c r="IS280" s="468"/>
      <c r="IT280" s="468"/>
      <c r="IU280" s="468"/>
      <c r="IV280" s="468"/>
    </row>
    <row r="281" spans="1:256">
      <c r="A281" s="385"/>
      <c r="B281" s="385"/>
      <c r="C281" s="385"/>
      <c r="M281" s="385"/>
      <c r="N281" s="735"/>
      <c r="O281" s="735"/>
      <c r="P281" s="468"/>
      <c r="Q281" s="468"/>
      <c r="R281" s="468"/>
      <c r="S281" s="468"/>
      <c r="T281" s="468"/>
      <c r="U281" s="468"/>
      <c r="V281" s="468"/>
      <c r="W281" s="468"/>
      <c r="X281" s="468"/>
      <c r="Y281" s="468"/>
      <c r="Z281" s="468"/>
      <c r="AA281" s="468"/>
      <c r="AB281" s="468"/>
      <c r="AC281" s="468"/>
      <c r="AD281" s="468"/>
      <c r="AE281" s="468"/>
      <c r="AF281" s="468"/>
      <c r="AG281" s="468"/>
      <c r="AH281" s="468"/>
      <c r="AI281" s="468"/>
      <c r="AJ281" s="468"/>
      <c r="AK281" s="468"/>
      <c r="AL281" s="468"/>
      <c r="AM281" s="468"/>
      <c r="AN281" s="468"/>
      <c r="AO281" s="468"/>
      <c r="AP281" s="468"/>
      <c r="AQ281" s="468"/>
      <c r="AR281" s="468"/>
      <c r="AS281" s="468"/>
      <c r="AT281" s="468"/>
      <c r="AU281" s="468"/>
      <c r="AV281" s="468"/>
      <c r="AW281" s="468"/>
      <c r="AX281" s="468"/>
      <c r="AY281" s="468"/>
      <c r="AZ281" s="468"/>
      <c r="BA281" s="468"/>
      <c r="BB281" s="468"/>
      <c r="BC281" s="468"/>
      <c r="BD281" s="468"/>
      <c r="BE281" s="468"/>
      <c r="BF281" s="468"/>
      <c r="BG281" s="468"/>
      <c r="BH281" s="468"/>
      <c r="BI281" s="468"/>
      <c r="BJ281" s="468"/>
      <c r="BK281" s="468"/>
      <c r="BL281" s="468"/>
      <c r="BM281" s="468"/>
      <c r="BN281" s="468"/>
      <c r="BO281" s="468"/>
      <c r="BP281" s="468"/>
      <c r="BQ281" s="468"/>
      <c r="BR281" s="468"/>
      <c r="BS281" s="468"/>
      <c r="BT281" s="468"/>
      <c r="BU281" s="468"/>
      <c r="BV281" s="468"/>
      <c r="BW281" s="468"/>
      <c r="BX281" s="468"/>
      <c r="BY281" s="468"/>
      <c r="BZ281" s="468"/>
      <c r="CA281" s="468"/>
      <c r="CB281" s="468"/>
      <c r="CC281" s="468"/>
      <c r="CD281" s="468"/>
      <c r="CE281" s="468"/>
      <c r="CF281" s="468"/>
      <c r="CG281" s="468"/>
      <c r="CH281" s="468"/>
      <c r="CI281" s="468"/>
      <c r="CJ281" s="468"/>
      <c r="CK281" s="468"/>
      <c r="CL281" s="468"/>
      <c r="CM281" s="468"/>
      <c r="CN281" s="468"/>
      <c r="CO281" s="468"/>
      <c r="CP281" s="468"/>
      <c r="CQ281" s="468"/>
      <c r="CR281" s="468"/>
      <c r="CS281" s="468"/>
      <c r="CT281" s="468"/>
      <c r="CU281" s="468"/>
      <c r="CV281" s="468"/>
      <c r="CW281" s="468"/>
      <c r="CX281" s="468"/>
      <c r="CY281" s="468"/>
      <c r="CZ281" s="468"/>
      <c r="DA281" s="468"/>
      <c r="DB281" s="468"/>
      <c r="DC281" s="468"/>
      <c r="DD281" s="468"/>
      <c r="DE281" s="468"/>
      <c r="DF281" s="468"/>
      <c r="DG281" s="468"/>
      <c r="DH281" s="468"/>
      <c r="DI281" s="468"/>
      <c r="DJ281" s="468"/>
      <c r="DK281" s="468"/>
      <c r="DL281" s="468"/>
      <c r="DM281" s="468"/>
      <c r="DN281" s="468"/>
      <c r="DO281" s="468"/>
      <c r="DP281" s="468"/>
      <c r="DQ281" s="468"/>
      <c r="DR281" s="468"/>
      <c r="DS281" s="468"/>
      <c r="DT281" s="468"/>
      <c r="DU281" s="468"/>
      <c r="DV281" s="468"/>
      <c r="DW281" s="468"/>
      <c r="DX281" s="468"/>
      <c r="DY281" s="468"/>
      <c r="DZ281" s="468"/>
      <c r="EA281" s="468"/>
      <c r="EB281" s="468"/>
      <c r="EC281" s="468"/>
      <c r="ED281" s="468"/>
      <c r="EE281" s="468"/>
      <c r="EF281" s="468"/>
      <c r="EG281" s="468"/>
      <c r="EH281" s="468"/>
      <c r="EI281" s="468"/>
      <c r="EJ281" s="468"/>
      <c r="EK281" s="468"/>
      <c r="EL281" s="468"/>
      <c r="EM281" s="468"/>
      <c r="EN281" s="468"/>
      <c r="EO281" s="468"/>
      <c r="EP281" s="468"/>
      <c r="EQ281" s="468"/>
      <c r="ER281" s="468"/>
      <c r="ES281" s="468"/>
      <c r="ET281" s="468"/>
      <c r="EU281" s="468"/>
      <c r="EV281" s="468"/>
      <c r="EW281" s="468"/>
      <c r="EX281" s="468"/>
      <c r="EY281" s="468"/>
      <c r="EZ281" s="468"/>
      <c r="FA281" s="468"/>
      <c r="FB281" s="468"/>
      <c r="FC281" s="468"/>
      <c r="FD281" s="468"/>
      <c r="FE281" s="468"/>
      <c r="FF281" s="468"/>
      <c r="FG281" s="468"/>
      <c r="FH281" s="468"/>
      <c r="FI281" s="468"/>
      <c r="FJ281" s="468"/>
      <c r="FK281" s="468"/>
      <c r="FL281" s="468"/>
      <c r="FM281" s="468"/>
      <c r="FN281" s="468"/>
      <c r="FO281" s="468"/>
      <c r="FP281" s="468"/>
      <c r="FQ281" s="468"/>
      <c r="FR281" s="468"/>
      <c r="FS281" s="468"/>
      <c r="FT281" s="468"/>
      <c r="FU281" s="468"/>
      <c r="FV281" s="468"/>
      <c r="FW281" s="468"/>
      <c r="FX281" s="468"/>
      <c r="FY281" s="468"/>
      <c r="FZ281" s="468"/>
      <c r="GA281" s="468"/>
      <c r="GB281" s="468"/>
      <c r="GC281" s="468"/>
      <c r="GD281" s="468"/>
      <c r="GE281" s="468"/>
      <c r="GF281" s="468"/>
      <c r="GG281" s="468"/>
      <c r="GH281" s="468"/>
      <c r="GI281" s="468"/>
      <c r="GJ281" s="468"/>
      <c r="GK281" s="468"/>
      <c r="GL281" s="468"/>
      <c r="GM281" s="468"/>
      <c r="GN281" s="468"/>
      <c r="GO281" s="468"/>
      <c r="GP281" s="468"/>
      <c r="GQ281" s="468"/>
      <c r="GR281" s="468"/>
      <c r="GS281" s="468"/>
      <c r="GT281" s="468"/>
      <c r="GU281" s="468"/>
      <c r="GV281" s="468"/>
      <c r="GW281" s="468"/>
      <c r="GX281" s="468"/>
      <c r="GY281" s="468"/>
      <c r="GZ281" s="468"/>
      <c r="HA281" s="468"/>
      <c r="HB281" s="468"/>
      <c r="HC281" s="468"/>
      <c r="HD281" s="468"/>
      <c r="HE281" s="468"/>
      <c r="HF281" s="468"/>
      <c r="HG281" s="468"/>
      <c r="HH281" s="468"/>
      <c r="HI281" s="468"/>
      <c r="HJ281" s="468"/>
      <c r="HK281" s="468"/>
      <c r="HL281" s="468"/>
      <c r="HM281" s="468"/>
      <c r="HN281" s="468"/>
      <c r="HO281" s="468"/>
      <c r="HP281" s="468"/>
      <c r="HQ281" s="468"/>
      <c r="HR281" s="468"/>
      <c r="HS281" s="468"/>
      <c r="HT281" s="468"/>
      <c r="HU281" s="468"/>
      <c r="HV281" s="468"/>
      <c r="HW281" s="468"/>
      <c r="HX281" s="468"/>
      <c r="HY281" s="468"/>
      <c r="HZ281" s="468"/>
      <c r="IA281" s="468"/>
      <c r="IB281" s="468"/>
      <c r="IC281" s="468"/>
      <c r="ID281" s="468"/>
      <c r="IE281" s="468"/>
      <c r="IF281" s="468"/>
      <c r="IG281" s="468"/>
      <c r="IH281" s="468"/>
      <c r="II281" s="468"/>
      <c r="IJ281" s="468"/>
      <c r="IK281" s="468"/>
      <c r="IL281" s="468"/>
      <c r="IM281" s="468"/>
      <c r="IN281" s="468"/>
      <c r="IO281" s="468"/>
      <c r="IP281" s="468"/>
      <c r="IQ281" s="468"/>
      <c r="IR281" s="468"/>
      <c r="IS281" s="468"/>
      <c r="IT281" s="468"/>
      <c r="IU281" s="468"/>
      <c r="IV281" s="468"/>
    </row>
    <row r="282" spans="1:256">
      <c r="A282" s="385"/>
      <c r="B282" s="385"/>
      <c r="C282" s="385"/>
      <c r="M282" s="385"/>
      <c r="N282" s="735"/>
      <c r="O282" s="735"/>
      <c r="P282" s="468"/>
      <c r="Q282" s="468"/>
      <c r="R282" s="468"/>
      <c r="S282" s="468"/>
      <c r="T282" s="468"/>
      <c r="U282" s="468"/>
      <c r="V282" s="468"/>
      <c r="W282" s="468"/>
      <c r="X282" s="468"/>
      <c r="Y282" s="468"/>
      <c r="Z282" s="468"/>
      <c r="AA282" s="468"/>
      <c r="AB282" s="468"/>
      <c r="AC282" s="468"/>
      <c r="AD282" s="468"/>
      <c r="AE282" s="468"/>
      <c r="AF282" s="468"/>
      <c r="AG282" s="468"/>
      <c r="AH282" s="468"/>
      <c r="AI282" s="468"/>
      <c r="AJ282" s="468"/>
      <c r="AK282" s="468"/>
      <c r="AL282" s="468"/>
      <c r="AM282" s="468"/>
      <c r="AN282" s="468"/>
      <c r="AO282" s="468"/>
      <c r="AP282" s="468"/>
      <c r="AQ282" s="468"/>
      <c r="AR282" s="468"/>
      <c r="AS282" s="468"/>
      <c r="AT282" s="468"/>
      <c r="AU282" s="468"/>
      <c r="AV282" s="468"/>
      <c r="AW282" s="468"/>
      <c r="AX282" s="468"/>
      <c r="AY282" s="468"/>
      <c r="AZ282" s="468"/>
      <c r="BA282" s="468"/>
      <c r="BB282" s="468"/>
      <c r="BC282" s="468"/>
      <c r="BD282" s="468"/>
      <c r="BE282" s="468"/>
      <c r="BF282" s="468"/>
      <c r="BG282" s="468"/>
      <c r="BH282" s="468"/>
      <c r="BI282" s="468"/>
      <c r="BJ282" s="468"/>
      <c r="BK282" s="468"/>
      <c r="BL282" s="468"/>
      <c r="BM282" s="468"/>
      <c r="BN282" s="468"/>
      <c r="BO282" s="468"/>
      <c r="BP282" s="468"/>
      <c r="BQ282" s="468"/>
      <c r="BR282" s="468"/>
      <c r="BS282" s="468"/>
      <c r="BT282" s="468"/>
      <c r="BU282" s="468"/>
      <c r="BV282" s="468"/>
      <c r="BW282" s="468"/>
      <c r="BX282" s="468"/>
      <c r="BY282" s="468"/>
      <c r="BZ282" s="468"/>
      <c r="CA282" s="468"/>
      <c r="CB282" s="468"/>
      <c r="CC282" s="468"/>
      <c r="CD282" s="468"/>
      <c r="CE282" s="468"/>
      <c r="CF282" s="468"/>
      <c r="CG282" s="468"/>
      <c r="CH282" s="468"/>
      <c r="CI282" s="468"/>
      <c r="CJ282" s="468"/>
      <c r="CK282" s="468"/>
      <c r="CL282" s="468"/>
      <c r="CM282" s="468"/>
      <c r="CN282" s="468"/>
      <c r="CO282" s="468"/>
      <c r="CP282" s="468"/>
      <c r="CQ282" s="468"/>
      <c r="CR282" s="468"/>
      <c r="CS282" s="468"/>
      <c r="CT282" s="468"/>
      <c r="CU282" s="468"/>
      <c r="CV282" s="468"/>
      <c r="CW282" s="468"/>
      <c r="CX282" s="468"/>
      <c r="CY282" s="468"/>
      <c r="CZ282" s="468"/>
      <c r="DA282" s="468"/>
      <c r="DB282" s="468"/>
      <c r="DC282" s="468"/>
      <c r="DD282" s="468"/>
      <c r="DE282" s="468"/>
      <c r="DF282" s="468"/>
      <c r="DG282" s="468"/>
      <c r="DH282" s="468"/>
      <c r="DI282" s="468"/>
      <c r="DJ282" s="468"/>
      <c r="DK282" s="468"/>
      <c r="DL282" s="468"/>
      <c r="DM282" s="468"/>
      <c r="DN282" s="468"/>
      <c r="DO282" s="468"/>
      <c r="DP282" s="468"/>
      <c r="DQ282" s="468"/>
      <c r="DR282" s="468"/>
      <c r="DS282" s="468"/>
      <c r="DT282" s="468"/>
      <c r="DU282" s="468"/>
      <c r="DV282" s="468"/>
      <c r="DW282" s="468"/>
      <c r="DX282" s="468"/>
      <c r="DY282" s="468"/>
      <c r="DZ282" s="468"/>
      <c r="EA282" s="468"/>
      <c r="EB282" s="468"/>
      <c r="EC282" s="468"/>
      <c r="ED282" s="468"/>
      <c r="EE282" s="468"/>
      <c r="EF282" s="468"/>
      <c r="EG282" s="468"/>
      <c r="EH282" s="468"/>
      <c r="EI282" s="468"/>
      <c r="EJ282" s="468"/>
      <c r="EK282" s="468"/>
      <c r="EL282" s="468"/>
      <c r="EM282" s="468"/>
      <c r="EN282" s="468"/>
      <c r="EO282" s="468"/>
      <c r="EP282" s="468"/>
      <c r="EQ282" s="468"/>
      <c r="ER282" s="468"/>
      <c r="ES282" s="468"/>
      <c r="ET282" s="468"/>
      <c r="EU282" s="468"/>
      <c r="EV282" s="468"/>
      <c r="EW282" s="468"/>
      <c r="EX282" s="468"/>
      <c r="EY282" s="468"/>
      <c r="EZ282" s="468"/>
      <c r="FA282" s="468"/>
      <c r="FB282" s="468"/>
      <c r="FC282" s="468"/>
      <c r="FD282" s="468"/>
      <c r="FE282" s="468"/>
      <c r="FF282" s="468"/>
      <c r="FG282" s="468"/>
      <c r="FH282" s="468"/>
      <c r="FI282" s="468"/>
      <c r="FJ282" s="468"/>
      <c r="FK282" s="468"/>
      <c r="FL282" s="468"/>
      <c r="FM282" s="468"/>
      <c r="FN282" s="468"/>
      <c r="FO282" s="468"/>
      <c r="FP282" s="468"/>
      <c r="FQ282" s="468"/>
      <c r="FR282" s="468"/>
      <c r="FS282" s="468"/>
      <c r="FT282" s="468"/>
      <c r="FU282" s="468"/>
      <c r="FV282" s="468"/>
      <c r="FW282" s="468"/>
      <c r="FX282" s="468"/>
      <c r="FY282" s="468"/>
      <c r="FZ282" s="468"/>
      <c r="GA282" s="468"/>
      <c r="GB282" s="468"/>
      <c r="GC282" s="468"/>
      <c r="GD282" s="468"/>
      <c r="GE282" s="468"/>
      <c r="GF282" s="468"/>
      <c r="GG282" s="468"/>
      <c r="GH282" s="468"/>
      <c r="GI282" s="468"/>
      <c r="GJ282" s="468"/>
      <c r="GK282" s="468"/>
      <c r="GL282" s="468"/>
      <c r="GM282" s="468"/>
      <c r="GN282" s="468"/>
      <c r="GO282" s="468"/>
      <c r="GP282" s="468"/>
      <c r="GQ282" s="468"/>
      <c r="GR282" s="468"/>
      <c r="GS282" s="468"/>
      <c r="GT282" s="468"/>
      <c r="GU282" s="468"/>
      <c r="GV282" s="468"/>
      <c r="GW282" s="468"/>
      <c r="GX282" s="468"/>
      <c r="GY282" s="468"/>
      <c r="GZ282" s="468"/>
      <c r="HA282" s="468"/>
      <c r="HB282" s="468"/>
      <c r="HC282" s="468"/>
      <c r="HD282" s="468"/>
      <c r="HE282" s="468"/>
      <c r="HF282" s="468"/>
      <c r="HG282" s="468"/>
      <c r="HH282" s="468"/>
      <c r="HI282" s="468"/>
      <c r="HJ282" s="468"/>
      <c r="HK282" s="468"/>
      <c r="HL282" s="468"/>
      <c r="HM282" s="468"/>
      <c r="HN282" s="468"/>
      <c r="HO282" s="468"/>
      <c r="HP282" s="468"/>
      <c r="HQ282" s="468"/>
      <c r="HR282" s="468"/>
      <c r="HS282" s="468"/>
      <c r="HT282" s="468"/>
      <c r="HU282" s="468"/>
      <c r="HV282" s="468"/>
      <c r="HW282" s="468"/>
      <c r="HX282" s="468"/>
      <c r="HY282" s="468"/>
      <c r="HZ282" s="468"/>
      <c r="IA282" s="468"/>
      <c r="IB282" s="468"/>
      <c r="IC282" s="468"/>
      <c r="ID282" s="468"/>
      <c r="IE282" s="468"/>
      <c r="IF282" s="468"/>
      <c r="IG282" s="468"/>
      <c r="IH282" s="468"/>
      <c r="II282" s="468"/>
      <c r="IJ282" s="468"/>
      <c r="IK282" s="468"/>
      <c r="IL282" s="468"/>
      <c r="IM282" s="468"/>
      <c r="IN282" s="468"/>
      <c r="IO282" s="468"/>
      <c r="IP282" s="468"/>
      <c r="IQ282" s="468"/>
      <c r="IR282" s="468"/>
      <c r="IS282" s="468"/>
      <c r="IT282" s="468"/>
      <c r="IU282" s="468"/>
      <c r="IV282" s="468"/>
    </row>
    <row r="283" spans="1:256">
      <c r="A283" s="385"/>
      <c r="B283" s="385"/>
      <c r="C283" s="385"/>
      <c r="M283" s="385"/>
      <c r="N283" s="735"/>
      <c r="O283" s="735"/>
      <c r="P283" s="468"/>
      <c r="Q283" s="468"/>
      <c r="R283" s="468"/>
      <c r="S283" s="468"/>
      <c r="T283" s="468"/>
      <c r="U283" s="468"/>
      <c r="V283" s="468"/>
      <c r="W283" s="468"/>
      <c r="X283" s="468"/>
      <c r="Y283" s="468"/>
      <c r="Z283" s="468"/>
      <c r="AA283" s="468"/>
      <c r="AB283" s="468"/>
      <c r="AC283" s="468"/>
      <c r="AD283" s="468"/>
      <c r="AE283" s="468"/>
      <c r="AF283" s="468"/>
      <c r="AG283" s="468"/>
      <c r="AH283" s="468"/>
      <c r="AI283" s="468"/>
      <c r="AJ283" s="468"/>
      <c r="AK283" s="468"/>
      <c r="AL283" s="468"/>
      <c r="AM283" s="468"/>
      <c r="AN283" s="468"/>
      <c r="AO283" s="468"/>
      <c r="AP283" s="468"/>
      <c r="AQ283" s="468"/>
      <c r="AR283" s="468"/>
      <c r="AS283" s="468"/>
      <c r="AT283" s="468"/>
      <c r="AU283" s="468"/>
      <c r="AV283" s="468"/>
      <c r="AW283" s="468"/>
      <c r="AX283" s="468"/>
      <c r="AY283" s="468"/>
      <c r="AZ283" s="468"/>
      <c r="BA283" s="468"/>
      <c r="BB283" s="468"/>
      <c r="BC283" s="468"/>
      <c r="BD283" s="468"/>
      <c r="BE283" s="468"/>
      <c r="BF283" s="468"/>
      <c r="BG283" s="468"/>
      <c r="BH283" s="468"/>
      <c r="BI283" s="468"/>
      <c r="BJ283" s="468"/>
      <c r="BK283" s="468"/>
      <c r="BL283" s="468"/>
      <c r="BM283" s="468"/>
      <c r="BN283" s="468"/>
      <c r="BO283" s="468"/>
      <c r="BP283" s="468"/>
      <c r="BQ283" s="468"/>
      <c r="BR283" s="468"/>
      <c r="BS283" s="468"/>
      <c r="BT283" s="468"/>
      <c r="BU283" s="468"/>
      <c r="BV283" s="468"/>
      <c r="BW283" s="468"/>
      <c r="BX283" s="468"/>
      <c r="BY283" s="468"/>
      <c r="BZ283" s="468"/>
      <c r="CA283" s="468"/>
      <c r="CB283" s="468"/>
      <c r="CC283" s="468"/>
      <c r="CD283" s="468"/>
      <c r="CE283" s="468"/>
      <c r="CF283" s="468"/>
      <c r="CG283" s="468"/>
      <c r="CH283" s="468"/>
      <c r="CI283" s="468"/>
      <c r="CJ283" s="468"/>
      <c r="CK283" s="468"/>
      <c r="CL283" s="468"/>
      <c r="CM283" s="468"/>
      <c r="CN283" s="468"/>
      <c r="CO283" s="468"/>
      <c r="CP283" s="468"/>
      <c r="CQ283" s="468"/>
      <c r="CR283" s="468"/>
      <c r="CS283" s="468"/>
      <c r="CT283" s="468"/>
      <c r="CU283" s="468"/>
      <c r="CV283" s="468"/>
      <c r="CW283" s="468"/>
      <c r="CX283" s="468"/>
      <c r="CY283" s="468"/>
      <c r="CZ283" s="468"/>
      <c r="DA283" s="468"/>
      <c r="DB283" s="468"/>
      <c r="DC283" s="468"/>
      <c r="DD283" s="468"/>
      <c r="DE283" s="468"/>
      <c r="DF283" s="468"/>
      <c r="DG283" s="468"/>
      <c r="DH283" s="468"/>
      <c r="DI283" s="468"/>
      <c r="DJ283" s="468"/>
      <c r="DK283" s="468"/>
      <c r="DL283" s="468"/>
      <c r="DM283" s="468"/>
      <c r="DN283" s="468"/>
      <c r="DO283" s="468"/>
      <c r="DP283" s="468"/>
      <c r="DQ283" s="468"/>
      <c r="DR283" s="468"/>
      <c r="DS283" s="468"/>
      <c r="DT283" s="468"/>
      <c r="DU283" s="468"/>
      <c r="DV283" s="468"/>
      <c r="DW283" s="468"/>
      <c r="DX283" s="468"/>
      <c r="DY283" s="468"/>
      <c r="DZ283" s="468"/>
      <c r="EA283" s="468"/>
      <c r="EB283" s="468"/>
      <c r="EC283" s="468"/>
      <c r="ED283" s="468"/>
      <c r="EE283" s="468"/>
      <c r="EF283" s="468"/>
      <c r="EG283" s="468"/>
      <c r="EH283" s="468"/>
      <c r="EI283" s="468"/>
      <c r="EJ283" s="468"/>
      <c r="EK283" s="468"/>
      <c r="EL283" s="468"/>
      <c r="EM283" s="468"/>
      <c r="EN283" s="468"/>
      <c r="EO283" s="468"/>
      <c r="EP283" s="468"/>
      <c r="EQ283" s="468"/>
      <c r="ER283" s="468"/>
      <c r="ES283" s="468"/>
      <c r="ET283" s="468"/>
      <c r="EU283" s="468"/>
      <c r="EV283" s="468"/>
      <c r="EW283" s="468"/>
      <c r="EX283" s="468"/>
      <c r="EY283" s="468"/>
      <c r="EZ283" s="468"/>
      <c r="FA283" s="468"/>
      <c r="FB283" s="468"/>
      <c r="FC283" s="468"/>
      <c r="FD283" s="468"/>
      <c r="FE283" s="468"/>
      <c r="FF283" s="468"/>
      <c r="FG283" s="468"/>
      <c r="FH283" s="468"/>
      <c r="FI283" s="468"/>
      <c r="FJ283" s="468"/>
      <c r="FK283" s="468"/>
      <c r="FL283" s="468"/>
      <c r="FM283" s="468"/>
      <c r="FN283" s="468"/>
      <c r="FO283" s="468"/>
      <c r="FP283" s="468"/>
      <c r="FQ283" s="468"/>
      <c r="FR283" s="468"/>
      <c r="FS283" s="468"/>
      <c r="FT283" s="468"/>
      <c r="FU283" s="468"/>
      <c r="FV283" s="468"/>
      <c r="FW283" s="468"/>
      <c r="FX283" s="468"/>
      <c r="FY283" s="468"/>
      <c r="FZ283" s="468"/>
      <c r="GA283" s="468"/>
      <c r="GB283" s="468"/>
      <c r="GC283" s="468"/>
      <c r="GD283" s="468"/>
      <c r="GE283" s="468"/>
      <c r="GF283" s="468"/>
      <c r="GG283" s="468"/>
      <c r="GH283" s="468"/>
      <c r="GI283" s="468"/>
      <c r="GJ283" s="468"/>
      <c r="GK283" s="468"/>
      <c r="GL283" s="468"/>
      <c r="GM283" s="468"/>
      <c r="GN283" s="468"/>
      <c r="GO283" s="468"/>
      <c r="GP283" s="468"/>
      <c r="GQ283" s="468"/>
      <c r="GR283" s="468"/>
      <c r="GS283" s="468"/>
      <c r="GT283" s="468"/>
      <c r="GU283" s="468"/>
      <c r="GV283" s="468"/>
      <c r="GW283" s="468"/>
      <c r="GX283" s="468"/>
      <c r="GY283" s="468"/>
      <c r="GZ283" s="468"/>
      <c r="HA283" s="468"/>
      <c r="HB283" s="468"/>
      <c r="HC283" s="468"/>
      <c r="HD283" s="468"/>
      <c r="HE283" s="468"/>
      <c r="HF283" s="468"/>
      <c r="HG283" s="468"/>
      <c r="HH283" s="468"/>
      <c r="HI283" s="468"/>
      <c r="HJ283" s="468"/>
      <c r="HK283" s="468"/>
      <c r="HL283" s="468"/>
      <c r="HM283" s="468"/>
      <c r="HN283" s="468"/>
      <c r="HO283" s="468"/>
      <c r="HP283" s="468"/>
      <c r="HQ283" s="468"/>
      <c r="HR283" s="468"/>
      <c r="HS283" s="468"/>
      <c r="HT283" s="468"/>
      <c r="HU283" s="468"/>
      <c r="HV283" s="468"/>
      <c r="HW283" s="468"/>
      <c r="HX283" s="468"/>
      <c r="HY283" s="468"/>
      <c r="HZ283" s="468"/>
      <c r="IA283" s="468"/>
      <c r="IB283" s="468"/>
      <c r="IC283" s="468"/>
      <c r="ID283" s="468"/>
      <c r="IE283" s="468"/>
      <c r="IF283" s="468"/>
      <c r="IG283" s="468"/>
      <c r="IH283" s="468"/>
      <c r="II283" s="468"/>
      <c r="IJ283" s="468"/>
      <c r="IK283" s="468"/>
      <c r="IL283" s="468"/>
      <c r="IM283" s="468"/>
      <c r="IN283" s="468"/>
      <c r="IO283" s="468"/>
      <c r="IP283" s="468"/>
      <c r="IQ283" s="468"/>
      <c r="IR283" s="468"/>
      <c r="IS283" s="468"/>
      <c r="IT283" s="468"/>
      <c r="IU283" s="468"/>
      <c r="IV283" s="468"/>
    </row>
    <row r="284" spans="1:256">
      <c r="A284" s="385"/>
      <c r="B284" s="385"/>
      <c r="C284" s="385"/>
      <c r="M284" s="385"/>
      <c r="N284" s="735"/>
      <c r="O284" s="735"/>
      <c r="P284" s="468"/>
      <c r="Q284" s="468"/>
      <c r="R284" s="468"/>
      <c r="S284" s="468"/>
      <c r="T284" s="468"/>
      <c r="U284" s="468"/>
      <c r="V284" s="468"/>
      <c r="W284" s="468"/>
      <c r="X284" s="468"/>
      <c r="Y284" s="468"/>
      <c r="Z284" s="468"/>
      <c r="AA284" s="468"/>
      <c r="AB284" s="468"/>
      <c r="AC284" s="468"/>
      <c r="AD284" s="468"/>
      <c r="AE284" s="468"/>
      <c r="AF284" s="468"/>
      <c r="AG284" s="468"/>
      <c r="AH284" s="468"/>
      <c r="AI284" s="468"/>
      <c r="AJ284" s="468"/>
      <c r="AK284" s="468"/>
      <c r="AL284" s="468"/>
      <c r="AM284" s="468"/>
      <c r="AN284" s="468"/>
      <c r="AO284" s="468"/>
      <c r="AP284" s="468"/>
      <c r="AQ284" s="468"/>
      <c r="AR284" s="468"/>
      <c r="AS284" s="468"/>
      <c r="AT284" s="468"/>
      <c r="AU284" s="468"/>
      <c r="AV284" s="468"/>
      <c r="AW284" s="468"/>
      <c r="AX284" s="468"/>
      <c r="AY284" s="468"/>
      <c r="AZ284" s="468"/>
      <c r="BA284" s="468"/>
      <c r="BB284" s="468"/>
      <c r="BC284" s="468"/>
      <c r="BD284" s="468"/>
      <c r="BE284" s="468"/>
      <c r="BF284" s="468"/>
      <c r="BG284" s="468"/>
      <c r="BH284" s="468"/>
      <c r="BI284" s="468"/>
      <c r="BJ284" s="468"/>
      <c r="BK284" s="468"/>
      <c r="BL284" s="468"/>
      <c r="BM284" s="468"/>
      <c r="BN284" s="468"/>
      <c r="BO284" s="468"/>
      <c r="BP284" s="468"/>
      <c r="BQ284" s="468"/>
      <c r="BR284" s="468"/>
      <c r="BS284" s="468"/>
      <c r="BT284" s="468"/>
      <c r="BU284" s="468"/>
      <c r="BV284" s="468"/>
      <c r="BW284" s="468"/>
      <c r="BX284" s="468"/>
      <c r="BY284" s="468"/>
      <c r="BZ284" s="468"/>
      <c r="CA284" s="468"/>
      <c r="CB284" s="468"/>
      <c r="CC284" s="468"/>
      <c r="CD284" s="468"/>
      <c r="CE284" s="468"/>
      <c r="CF284" s="468"/>
      <c r="CG284" s="468"/>
      <c r="CH284" s="468"/>
      <c r="CI284" s="468"/>
      <c r="CJ284" s="468"/>
      <c r="CK284" s="468"/>
      <c r="CL284" s="468"/>
      <c r="CM284" s="468"/>
      <c r="CN284" s="468"/>
      <c r="CO284" s="468"/>
      <c r="CP284" s="468"/>
      <c r="CQ284" s="468"/>
      <c r="CR284" s="468"/>
      <c r="CS284" s="468"/>
      <c r="CT284" s="468"/>
      <c r="CU284" s="468"/>
      <c r="CV284" s="468"/>
      <c r="CW284" s="468"/>
      <c r="CX284" s="468"/>
      <c r="CY284" s="468"/>
      <c r="CZ284" s="468"/>
      <c r="DA284" s="468"/>
      <c r="DB284" s="468"/>
      <c r="DC284" s="468"/>
      <c r="DD284" s="468"/>
      <c r="DE284" s="468"/>
      <c r="DF284" s="468"/>
      <c r="DG284" s="468"/>
      <c r="DH284" s="468"/>
      <c r="DI284" s="468"/>
      <c r="DJ284" s="468"/>
      <c r="DK284" s="468"/>
      <c r="DL284" s="468"/>
      <c r="DM284" s="468"/>
      <c r="DN284" s="468"/>
      <c r="DO284" s="468"/>
      <c r="DP284" s="468"/>
      <c r="DQ284" s="468"/>
      <c r="DR284" s="468"/>
      <c r="DS284" s="468"/>
      <c r="DT284" s="468"/>
      <c r="DU284" s="468"/>
      <c r="DV284" s="468"/>
      <c r="DW284" s="468"/>
      <c r="DX284" s="468"/>
      <c r="DY284" s="468"/>
      <c r="DZ284" s="468"/>
      <c r="EA284" s="468"/>
      <c r="EB284" s="468"/>
      <c r="EC284" s="468"/>
      <c r="ED284" s="468"/>
      <c r="EE284" s="468"/>
      <c r="EF284" s="468"/>
      <c r="EG284" s="468"/>
      <c r="EH284" s="468"/>
      <c r="EI284" s="468"/>
      <c r="EJ284" s="468"/>
      <c r="EK284" s="468"/>
      <c r="EL284" s="468"/>
      <c r="EM284" s="468"/>
      <c r="EN284" s="468"/>
      <c r="EO284" s="468"/>
      <c r="EP284" s="468"/>
      <c r="EQ284" s="468"/>
      <c r="ER284" s="468"/>
      <c r="ES284" s="468"/>
      <c r="ET284" s="468"/>
      <c r="EU284" s="468"/>
      <c r="EV284" s="468"/>
      <c r="EW284" s="468"/>
      <c r="EX284" s="468"/>
      <c r="EY284" s="468"/>
      <c r="EZ284" s="468"/>
      <c r="FA284" s="468"/>
      <c r="FB284" s="468"/>
      <c r="FC284" s="468"/>
      <c r="FD284" s="468"/>
      <c r="FE284" s="468"/>
      <c r="FF284" s="468"/>
      <c r="FG284" s="468"/>
      <c r="FH284" s="468"/>
      <c r="FI284" s="468"/>
      <c r="FJ284" s="468"/>
      <c r="FK284" s="468"/>
      <c r="FL284" s="468"/>
      <c r="FM284" s="468"/>
      <c r="FN284" s="468"/>
      <c r="FO284" s="468"/>
      <c r="FP284" s="468"/>
      <c r="FQ284" s="468"/>
      <c r="FR284" s="468"/>
      <c r="FS284" s="468"/>
      <c r="FT284" s="468"/>
      <c r="FU284" s="468"/>
      <c r="FV284" s="468"/>
      <c r="FW284" s="468"/>
      <c r="FX284" s="468"/>
      <c r="FY284" s="468"/>
      <c r="FZ284" s="468"/>
      <c r="GA284" s="468"/>
      <c r="GB284" s="468"/>
      <c r="GC284" s="468"/>
      <c r="GD284" s="468"/>
      <c r="GE284" s="468"/>
      <c r="GF284" s="468"/>
      <c r="GG284" s="468"/>
      <c r="GH284" s="468"/>
      <c r="GI284" s="468"/>
      <c r="GJ284" s="468"/>
      <c r="GK284" s="468"/>
      <c r="GL284" s="468"/>
      <c r="GM284" s="468"/>
      <c r="GN284" s="468"/>
      <c r="GO284" s="468"/>
      <c r="GP284" s="468"/>
      <c r="GQ284" s="468"/>
      <c r="GR284" s="468"/>
      <c r="GS284" s="468"/>
      <c r="GT284" s="468"/>
      <c r="GU284" s="468"/>
      <c r="GV284" s="468"/>
      <c r="GW284" s="468"/>
      <c r="GX284" s="468"/>
      <c r="GY284" s="468"/>
      <c r="GZ284" s="468"/>
      <c r="HA284" s="468"/>
      <c r="HB284" s="468"/>
      <c r="HC284" s="468"/>
      <c r="HD284" s="468"/>
      <c r="HE284" s="468"/>
      <c r="HF284" s="468"/>
      <c r="HG284" s="468"/>
      <c r="HH284" s="468"/>
      <c r="HI284" s="468"/>
      <c r="HJ284" s="468"/>
      <c r="HK284" s="468"/>
      <c r="HL284" s="468"/>
      <c r="HM284" s="468"/>
      <c r="HN284" s="468"/>
      <c r="HO284" s="468"/>
      <c r="HP284" s="468"/>
      <c r="HQ284" s="468"/>
      <c r="HR284" s="468"/>
      <c r="HS284" s="468"/>
      <c r="HT284" s="468"/>
      <c r="HU284" s="468"/>
      <c r="HV284" s="468"/>
      <c r="HW284" s="468"/>
      <c r="HX284" s="468"/>
      <c r="HY284" s="468"/>
      <c r="HZ284" s="468"/>
      <c r="IA284" s="468"/>
      <c r="IB284" s="468"/>
      <c r="IC284" s="468"/>
      <c r="ID284" s="468"/>
      <c r="IE284" s="468"/>
      <c r="IF284" s="468"/>
      <c r="IG284" s="468"/>
      <c r="IH284" s="468"/>
      <c r="II284" s="468"/>
      <c r="IJ284" s="468"/>
      <c r="IK284" s="468"/>
      <c r="IL284" s="468"/>
      <c r="IM284" s="468"/>
      <c r="IN284" s="468"/>
      <c r="IO284" s="468"/>
      <c r="IP284" s="468"/>
      <c r="IQ284" s="468"/>
      <c r="IR284" s="468"/>
      <c r="IS284" s="468"/>
      <c r="IT284" s="468"/>
      <c r="IU284" s="468"/>
      <c r="IV284" s="468"/>
    </row>
    <row r="285" spans="1:256">
      <c r="A285" s="385"/>
      <c r="B285" s="385"/>
      <c r="C285" s="385"/>
      <c r="M285" s="385"/>
      <c r="N285" s="735"/>
      <c r="O285" s="735"/>
      <c r="P285" s="468"/>
      <c r="Q285" s="468"/>
      <c r="R285" s="468"/>
      <c r="S285" s="468"/>
      <c r="T285" s="468"/>
      <c r="U285" s="468"/>
      <c r="V285" s="468"/>
      <c r="W285" s="468"/>
      <c r="X285" s="468"/>
      <c r="Y285" s="468"/>
      <c r="Z285" s="468"/>
      <c r="AA285" s="468"/>
      <c r="AB285" s="468"/>
      <c r="AC285" s="468"/>
      <c r="AD285" s="468"/>
      <c r="AE285" s="468"/>
      <c r="AF285" s="468"/>
      <c r="AG285" s="468"/>
      <c r="AH285" s="468"/>
      <c r="AI285" s="468"/>
      <c r="AJ285" s="468"/>
      <c r="AK285" s="468"/>
      <c r="AL285" s="468"/>
      <c r="AM285" s="468"/>
      <c r="AN285" s="468"/>
      <c r="AO285" s="468"/>
      <c r="AP285" s="468"/>
      <c r="AQ285" s="468"/>
      <c r="AR285" s="468"/>
      <c r="AS285" s="468"/>
      <c r="AT285" s="468"/>
      <c r="AU285" s="468"/>
      <c r="AV285" s="468"/>
      <c r="AW285" s="468"/>
      <c r="AX285" s="468"/>
      <c r="AY285" s="468"/>
      <c r="AZ285" s="468"/>
      <c r="BA285" s="468"/>
      <c r="BB285" s="468"/>
      <c r="BC285" s="468"/>
      <c r="BD285" s="468"/>
      <c r="BE285" s="468"/>
      <c r="BF285" s="468"/>
      <c r="BG285" s="468"/>
      <c r="BH285" s="468"/>
      <c r="BI285" s="468"/>
      <c r="BJ285" s="468"/>
      <c r="BK285" s="468"/>
      <c r="BL285" s="468"/>
      <c r="BM285" s="468"/>
      <c r="BN285" s="468"/>
      <c r="BO285" s="468"/>
      <c r="BP285" s="468"/>
      <c r="BQ285" s="468"/>
      <c r="BR285" s="468"/>
      <c r="BS285" s="468"/>
      <c r="BT285" s="468"/>
      <c r="BU285" s="468"/>
      <c r="BV285" s="468"/>
      <c r="BW285" s="468"/>
      <c r="BX285" s="468"/>
      <c r="BY285" s="468"/>
      <c r="BZ285" s="468"/>
      <c r="CA285" s="468"/>
      <c r="CB285" s="468"/>
      <c r="CC285" s="468"/>
      <c r="CD285" s="468"/>
      <c r="CE285" s="468"/>
      <c r="CF285" s="468"/>
      <c r="CG285" s="468"/>
      <c r="CH285" s="468"/>
      <c r="CI285" s="468"/>
      <c r="CJ285" s="468"/>
      <c r="CK285" s="468"/>
      <c r="CL285" s="468"/>
      <c r="CM285" s="468"/>
      <c r="CN285" s="468"/>
      <c r="CO285" s="468"/>
      <c r="CP285" s="468"/>
      <c r="CQ285" s="468"/>
      <c r="CR285" s="468"/>
      <c r="CS285" s="468"/>
      <c r="CT285" s="468"/>
      <c r="CU285" s="468"/>
      <c r="CV285" s="468"/>
      <c r="CW285" s="468"/>
      <c r="CX285" s="468"/>
      <c r="CY285" s="468"/>
      <c r="CZ285" s="468"/>
      <c r="DA285" s="468"/>
      <c r="DB285" s="468"/>
      <c r="DC285" s="468"/>
      <c r="DD285" s="468"/>
      <c r="DE285" s="468"/>
      <c r="DF285" s="468"/>
      <c r="DG285" s="468"/>
      <c r="DH285" s="468"/>
      <c r="DI285" s="468"/>
      <c r="DJ285" s="468"/>
      <c r="DK285" s="468"/>
      <c r="DL285" s="468"/>
      <c r="DM285" s="468"/>
      <c r="DN285" s="468"/>
      <c r="DO285" s="468"/>
      <c r="DP285" s="468"/>
      <c r="DQ285" s="468"/>
      <c r="DR285" s="468"/>
      <c r="DS285" s="468"/>
      <c r="DT285" s="468"/>
      <c r="DU285" s="468"/>
      <c r="DV285" s="468"/>
      <c r="DW285" s="468"/>
      <c r="DX285" s="468"/>
      <c r="DY285" s="468"/>
      <c r="DZ285" s="468"/>
      <c r="EA285" s="468"/>
      <c r="EB285" s="468"/>
      <c r="EC285" s="468"/>
      <c r="ED285" s="468"/>
      <c r="EE285" s="468"/>
      <c r="EF285" s="468"/>
      <c r="EG285" s="468"/>
      <c r="EH285" s="468"/>
      <c r="EI285" s="468"/>
      <c r="EJ285" s="468"/>
      <c r="EK285" s="468"/>
      <c r="EL285" s="468"/>
      <c r="EM285" s="468"/>
      <c r="EN285" s="468"/>
      <c r="EO285" s="468"/>
      <c r="EP285" s="468"/>
      <c r="EQ285" s="468"/>
      <c r="ER285" s="468"/>
      <c r="ES285" s="468"/>
      <c r="ET285" s="468"/>
      <c r="EU285" s="468"/>
      <c r="EV285" s="468"/>
      <c r="EW285" s="468"/>
      <c r="EX285" s="468"/>
      <c r="EY285" s="468"/>
      <c r="EZ285" s="468"/>
      <c r="FA285" s="468"/>
      <c r="FB285" s="468"/>
      <c r="FC285" s="468"/>
      <c r="FD285" s="468"/>
      <c r="FE285" s="468"/>
      <c r="FF285" s="468"/>
      <c r="FG285" s="468"/>
      <c r="FH285" s="468"/>
      <c r="FI285" s="468"/>
      <c r="FJ285" s="468"/>
      <c r="FK285" s="468"/>
      <c r="FL285" s="468"/>
      <c r="FM285" s="468"/>
      <c r="FN285" s="468"/>
      <c r="FO285" s="468"/>
      <c r="FP285" s="468"/>
      <c r="FQ285" s="468"/>
      <c r="FR285" s="468"/>
      <c r="FS285" s="468"/>
      <c r="FT285" s="468"/>
      <c r="FU285" s="468"/>
      <c r="FV285" s="468"/>
      <c r="FW285" s="468"/>
      <c r="FX285" s="468"/>
      <c r="FY285" s="468"/>
      <c r="FZ285" s="468"/>
      <c r="GA285" s="468"/>
      <c r="GB285" s="468"/>
      <c r="GC285" s="468"/>
      <c r="GD285" s="468"/>
      <c r="GE285" s="468"/>
      <c r="GF285" s="468"/>
      <c r="GG285" s="468"/>
      <c r="GH285" s="468"/>
      <c r="GI285" s="468"/>
      <c r="GJ285" s="468"/>
      <c r="GK285" s="468"/>
      <c r="GL285" s="468"/>
      <c r="GM285" s="468"/>
      <c r="GN285" s="468"/>
      <c r="GO285" s="468"/>
      <c r="GP285" s="468"/>
      <c r="GQ285" s="468"/>
      <c r="GR285" s="468"/>
      <c r="GS285" s="468"/>
      <c r="GT285" s="468"/>
      <c r="GU285" s="468"/>
      <c r="GV285" s="468"/>
      <c r="GW285" s="468"/>
      <c r="GX285" s="468"/>
      <c r="GY285" s="468"/>
      <c r="GZ285" s="468"/>
      <c r="HA285" s="468"/>
      <c r="HB285" s="468"/>
      <c r="HC285" s="468"/>
      <c r="HD285" s="468"/>
      <c r="HE285" s="468"/>
      <c r="HF285" s="468"/>
      <c r="HG285" s="468"/>
      <c r="HH285" s="468"/>
      <c r="HI285" s="468"/>
      <c r="HJ285" s="468"/>
      <c r="HK285" s="468"/>
      <c r="HL285" s="468"/>
      <c r="HM285" s="468"/>
      <c r="HN285" s="468"/>
      <c r="HO285" s="468"/>
      <c r="HP285" s="468"/>
      <c r="HQ285" s="468"/>
      <c r="HR285" s="468"/>
      <c r="HS285" s="468"/>
      <c r="HT285" s="468"/>
      <c r="HU285" s="468"/>
      <c r="HV285" s="468"/>
      <c r="HW285" s="468"/>
      <c r="HX285" s="468"/>
      <c r="HY285" s="468"/>
      <c r="HZ285" s="468"/>
      <c r="IA285" s="468"/>
      <c r="IB285" s="468"/>
      <c r="IC285" s="468"/>
      <c r="ID285" s="468"/>
      <c r="IE285" s="468"/>
      <c r="IF285" s="468"/>
      <c r="IG285" s="468"/>
      <c r="IH285" s="468"/>
      <c r="II285" s="468"/>
      <c r="IJ285" s="468"/>
      <c r="IK285" s="468"/>
      <c r="IL285" s="468"/>
      <c r="IM285" s="468"/>
      <c r="IN285" s="468"/>
      <c r="IO285" s="468"/>
      <c r="IP285" s="468"/>
      <c r="IQ285" s="468"/>
      <c r="IR285" s="468"/>
      <c r="IS285" s="468"/>
      <c r="IT285" s="468"/>
      <c r="IU285" s="468"/>
      <c r="IV285" s="468"/>
    </row>
    <row r="286" spans="1:256">
      <c r="A286" s="385"/>
      <c r="B286" s="385"/>
      <c r="C286" s="385"/>
      <c r="M286" s="385"/>
      <c r="N286" s="735"/>
      <c r="O286" s="735"/>
      <c r="P286" s="468"/>
      <c r="Q286" s="468"/>
      <c r="R286" s="468"/>
      <c r="S286" s="468"/>
      <c r="T286" s="468"/>
      <c r="U286" s="468"/>
      <c r="V286" s="468"/>
      <c r="W286" s="468"/>
      <c r="X286" s="468"/>
      <c r="Y286" s="468"/>
      <c r="Z286" s="468"/>
      <c r="AA286" s="468"/>
      <c r="AB286" s="468"/>
      <c r="AC286" s="468"/>
      <c r="AD286" s="468"/>
      <c r="AE286" s="468"/>
      <c r="AF286" s="468"/>
      <c r="AG286" s="468"/>
      <c r="AH286" s="468"/>
      <c r="AI286" s="468"/>
      <c r="AJ286" s="468"/>
      <c r="AK286" s="468"/>
      <c r="AL286" s="468"/>
      <c r="AM286" s="468"/>
      <c r="AN286" s="468"/>
      <c r="AO286" s="468"/>
      <c r="AP286" s="468"/>
      <c r="AQ286" s="468"/>
      <c r="AR286" s="468"/>
      <c r="AS286" s="468"/>
      <c r="AT286" s="468"/>
      <c r="AU286" s="468"/>
      <c r="AV286" s="468"/>
      <c r="AW286" s="468"/>
      <c r="AX286" s="468"/>
      <c r="AY286" s="468"/>
      <c r="AZ286" s="468"/>
      <c r="BA286" s="468"/>
      <c r="BB286" s="468"/>
      <c r="BC286" s="468"/>
      <c r="BD286" s="468"/>
      <c r="BE286" s="468"/>
      <c r="BF286" s="468"/>
      <c r="BG286" s="468"/>
      <c r="BH286" s="468"/>
      <c r="BI286" s="468"/>
      <c r="BJ286" s="468"/>
      <c r="BK286" s="468"/>
      <c r="BL286" s="468"/>
      <c r="BM286" s="468"/>
      <c r="BN286" s="468"/>
      <c r="BO286" s="468"/>
      <c r="BP286" s="468"/>
      <c r="BQ286" s="468"/>
      <c r="BR286" s="468"/>
      <c r="BS286" s="468"/>
      <c r="BT286" s="468"/>
      <c r="BU286" s="468"/>
      <c r="BV286" s="468"/>
      <c r="BW286" s="468"/>
      <c r="BX286" s="468"/>
      <c r="BY286" s="468"/>
      <c r="BZ286" s="468"/>
      <c r="CA286" s="468"/>
      <c r="CB286" s="468"/>
      <c r="CC286" s="468"/>
      <c r="CD286" s="468"/>
      <c r="CE286" s="468"/>
      <c r="CF286" s="468"/>
      <c r="CG286" s="468"/>
      <c r="CH286" s="468"/>
      <c r="CI286" s="468"/>
      <c r="CJ286" s="468"/>
      <c r="CK286" s="468"/>
      <c r="CL286" s="468"/>
      <c r="CM286" s="468"/>
      <c r="CN286" s="468"/>
      <c r="CO286" s="468"/>
      <c r="CP286" s="468"/>
      <c r="CQ286" s="468"/>
      <c r="CR286" s="468"/>
      <c r="CS286" s="468"/>
      <c r="CT286" s="468"/>
      <c r="CU286" s="468"/>
      <c r="CV286" s="468"/>
      <c r="CW286" s="468"/>
      <c r="CX286" s="468"/>
      <c r="CY286" s="468"/>
      <c r="CZ286" s="468"/>
      <c r="DA286" s="468"/>
      <c r="DB286" s="468"/>
      <c r="DC286" s="468"/>
      <c r="DD286" s="468"/>
      <c r="DE286" s="468"/>
      <c r="DF286" s="468"/>
      <c r="DG286" s="468"/>
      <c r="DH286" s="468"/>
      <c r="DI286" s="468"/>
      <c r="DJ286" s="468"/>
      <c r="DK286" s="468"/>
      <c r="DL286" s="468"/>
      <c r="DM286" s="468"/>
      <c r="DN286" s="468"/>
      <c r="DO286" s="468"/>
      <c r="DP286" s="468"/>
      <c r="DQ286" s="468"/>
      <c r="DR286" s="468"/>
      <c r="DS286" s="468"/>
      <c r="DT286" s="468"/>
      <c r="DU286" s="468"/>
      <c r="DV286" s="468"/>
      <c r="DW286" s="468"/>
      <c r="DX286" s="468"/>
      <c r="DY286" s="468"/>
      <c r="DZ286" s="468"/>
      <c r="EA286" s="468"/>
      <c r="EB286" s="468"/>
      <c r="EC286" s="468"/>
      <c r="ED286" s="468"/>
      <c r="EE286" s="468"/>
      <c r="EF286" s="468"/>
      <c r="EG286" s="468"/>
      <c r="EH286" s="468"/>
      <c r="EI286" s="468"/>
      <c r="EJ286" s="468"/>
      <c r="EK286" s="468"/>
      <c r="EL286" s="468"/>
      <c r="EM286" s="468"/>
      <c r="EN286" s="468"/>
      <c r="EO286" s="468"/>
      <c r="EP286" s="468"/>
      <c r="EQ286" s="468"/>
      <c r="ER286" s="468"/>
      <c r="ES286" s="468"/>
      <c r="ET286" s="468"/>
      <c r="EU286" s="468"/>
      <c r="EV286" s="468"/>
      <c r="EW286" s="468"/>
      <c r="EX286" s="468"/>
      <c r="EY286" s="468"/>
      <c r="EZ286" s="468"/>
      <c r="FA286" s="468"/>
      <c r="FB286" s="468"/>
      <c r="FC286" s="468"/>
      <c r="FD286" s="468"/>
      <c r="FE286" s="468"/>
      <c r="FF286" s="468"/>
      <c r="FG286" s="468"/>
      <c r="FH286" s="468"/>
      <c r="FI286" s="468"/>
      <c r="FJ286" s="468"/>
      <c r="FK286" s="468"/>
      <c r="FL286" s="468"/>
      <c r="FM286" s="468"/>
      <c r="FN286" s="468"/>
      <c r="FO286" s="468"/>
      <c r="FP286" s="468"/>
      <c r="FQ286" s="468"/>
      <c r="FR286" s="468"/>
      <c r="FS286" s="468"/>
      <c r="FT286" s="468"/>
      <c r="FU286" s="468"/>
      <c r="FV286" s="468"/>
      <c r="FW286" s="468"/>
      <c r="FX286" s="468"/>
      <c r="FY286" s="468"/>
      <c r="FZ286" s="468"/>
      <c r="GA286" s="468"/>
      <c r="GB286" s="468"/>
      <c r="GC286" s="468"/>
      <c r="GD286" s="468"/>
      <c r="GE286" s="468"/>
      <c r="GF286" s="468"/>
      <c r="GG286" s="468"/>
      <c r="GH286" s="468"/>
      <c r="GI286" s="468"/>
      <c r="GJ286" s="468"/>
      <c r="GK286" s="468"/>
      <c r="GL286" s="468"/>
      <c r="GM286" s="468"/>
      <c r="GN286" s="468"/>
      <c r="GO286" s="468"/>
      <c r="GP286" s="468"/>
      <c r="GQ286" s="468"/>
      <c r="GR286" s="468"/>
      <c r="GS286" s="468"/>
      <c r="GT286" s="468"/>
      <c r="GU286" s="468"/>
      <c r="GV286" s="468"/>
      <c r="GW286" s="468"/>
      <c r="GX286" s="468"/>
      <c r="GY286" s="468"/>
      <c r="GZ286" s="468"/>
      <c r="HA286" s="468"/>
      <c r="HB286" s="468"/>
      <c r="HC286" s="468"/>
      <c r="HD286" s="468"/>
      <c r="HE286" s="468"/>
      <c r="HF286" s="468"/>
      <c r="HG286" s="468"/>
      <c r="HH286" s="468"/>
      <c r="HI286" s="468"/>
      <c r="HJ286" s="468"/>
      <c r="HK286" s="468"/>
      <c r="HL286" s="468"/>
      <c r="HM286" s="468"/>
      <c r="HN286" s="468"/>
      <c r="HO286" s="468"/>
      <c r="HP286" s="468"/>
      <c r="HQ286" s="468"/>
      <c r="HR286" s="468"/>
      <c r="HS286" s="468"/>
      <c r="HT286" s="468"/>
      <c r="HU286" s="468"/>
      <c r="HV286" s="468"/>
      <c r="HW286" s="468"/>
      <c r="HX286" s="468"/>
      <c r="HY286" s="468"/>
      <c r="HZ286" s="468"/>
      <c r="IA286" s="468"/>
      <c r="IB286" s="468"/>
      <c r="IC286" s="468"/>
      <c r="ID286" s="468"/>
      <c r="IE286" s="468"/>
      <c r="IF286" s="468"/>
      <c r="IG286" s="468"/>
      <c r="IH286" s="468"/>
      <c r="II286" s="468"/>
      <c r="IJ286" s="468"/>
      <c r="IK286" s="468"/>
      <c r="IL286" s="468"/>
      <c r="IM286" s="468"/>
      <c r="IN286" s="468"/>
      <c r="IO286" s="468"/>
      <c r="IP286" s="468"/>
      <c r="IQ286" s="468"/>
      <c r="IR286" s="468"/>
      <c r="IS286" s="468"/>
      <c r="IT286" s="468"/>
      <c r="IU286" s="468"/>
      <c r="IV286" s="468"/>
    </row>
    <row r="287" spans="1:256">
      <c r="A287" s="385"/>
      <c r="B287" s="385"/>
      <c r="C287" s="385"/>
      <c r="M287" s="385"/>
      <c r="N287" s="735"/>
      <c r="O287" s="735"/>
      <c r="P287" s="468"/>
      <c r="Q287" s="468"/>
      <c r="R287" s="468"/>
      <c r="S287" s="468"/>
      <c r="T287" s="468"/>
      <c r="U287" s="468"/>
      <c r="V287" s="468"/>
      <c r="W287" s="468"/>
      <c r="X287" s="468"/>
      <c r="Y287" s="468"/>
      <c r="Z287" s="468"/>
      <c r="AA287" s="468"/>
      <c r="AB287" s="468"/>
      <c r="AC287" s="468"/>
      <c r="AD287" s="468"/>
      <c r="AE287" s="468"/>
      <c r="AF287" s="468"/>
      <c r="AG287" s="468"/>
      <c r="AH287" s="468"/>
      <c r="AI287" s="468"/>
      <c r="AJ287" s="468"/>
      <c r="AK287" s="468"/>
      <c r="AL287" s="468"/>
      <c r="AM287" s="468"/>
      <c r="AN287" s="468"/>
      <c r="AO287" s="468"/>
      <c r="AP287" s="468"/>
      <c r="AQ287" s="468"/>
      <c r="AR287" s="468"/>
      <c r="AS287" s="468"/>
      <c r="AT287" s="468"/>
      <c r="AU287" s="468"/>
      <c r="AV287" s="468"/>
      <c r="AW287" s="468"/>
      <c r="AX287" s="468"/>
      <c r="AY287" s="468"/>
      <c r="AZ287" s="468"/>
      <c r="BA287" s="468"/>
      <c r="BB287" s="468"/>
      <c r="BC287" s="468"/>
      <c r="BD287" s="468"/>
      <c r="BE287" s="468"/>
      <c r="BF287" s="468"/>
      <c r="BG287" s="468"/>
      <c r="BH287" s="468"/>
      <c r="BI287" s="468"/>
      <c r="BJ287" s="468"/>
      <c r="BK287" s="468"/>
      <c r="BL287" s="468"/>
      <c r="BM287" s="468"/>
      <c r="BN287" s="468"/>
      <c r="BO287" s="468"/>
      <c r="BP287" s="468"/>
      <c r="BQ287" s="468"/>
      <c r="BR287" s="468"/>
      <c r="BS287" s="468"/>
      <c r="BT287" s="468"/>
      <c r="BU287" s="468"/>
      <c r="BV287" s="468"/>
      <c r="BW287" s="468"/>
      <c r="BX287" s="468"/>
      <c r="BY287" s="468"/>
      <c r="BZ287" s="468"/>
      <c r="CA287" s="468"/>
      <c r="CB287" s="468"/>
      <c r="CC287" s="468"/>
      <c r="CD287" s="468"/>
      <c r="CE287" s="468"/>
      <c r="CF287" s="468"/>
      <c r="CG287" s="468"/>
      <c r="CH287" s="468"/>
      <c r="CI287" s="468"/>
      <c r="CJ287" s="468"/>
      <c r="CK287" s="468"/>
      <c r="CL287" s="468"/>
      <c r="CM287" s="468"/>
      <c r="CN287" s="468"/>
      <c r="CO287" s="468"/>
      <c r="CP287" s="468"/>
      <c r="CQ287" s="468"/>
      <c r="CR287" s="468"/>
      <c r="CS287" s="468"/>
      <c r="CT287" s="468"/>
      <c r="CU287" s="468"/>
      <c r="CV287" s="468"/>
      <c r="CW287" s="468"/>
      <c r="CX287" s="468"/>
      <c r="CY287" s="468"/>
      <c r="CZ287" s="468"/>
      <c r="DA287" s="468"/>
      <c r="DB287" s="468"/>
      <c r="DC287" s="468"/>
      <c r="DD287" s="468"/>
      <c r="DE287" s="468"/>
      <c r="DF287" s="468"/>
      <c r="DG287" s="468"/>
      <c r="DH287" s="468"/>
      <c r="DI287" s="468"/>
      <c r="DJ287" s="468"/>
      <c r="DK287" s="468"/>
      <c r="DL287" s="468"/>
      <c r="DM287" s="468"/>
      <c r="DN287" s="468"/>
      <c r="DO287" s="468"/>
      <c r="DP287" s="468"/>
      <c r="DQ287" s="468"/>
      <c r="DR287" s="468"/>
      <c r="DS287" s="468"/>
      <c r="DT287" s="468"/>
      <c r="DU287" s="468"/>
      <c r="DV287" s="468"/>
      <c r="DW287" s="468"/>
      <c r="DX287" s="468"/>
      <c r="DY287" s="468"/>
      <c r="DZ287" s="468"/>
      <c r="EA287" s="468"/>
      <c r="EB287" s="468"/>
      <c r="EC287" s="468"/>
      <c r="ED287" s="468"/>
      <c r="EE287" s="468"/>
      <c r="EF287" s="468"/>
      <c r="EG287" s="468"/>
      <c r="EH287" s="468"/>
      <c r="EI287" s="468"/>
      <c r="EJ287" s="468"/>
      <c r="EK287" s="468"/>
      <c r="EL287" s="468"/>
      <c r="EM287" s="468"/>
      <c r="EN287" s="468"/>
      <c r="EO287" s="468"/>
      <c r="EP287" s="468"/>
      <c r="EQ287" s="468"/>
      <c r="ER287" s="468"/>
      <c r="ES287" s="468"/>
      <c r="ET287" s="468"/>
      <c r="EU287" s="468"/>
      <c r="EV287" s="468"/>
      <c r="EW287" s="468"/>
      <c r="EX287" s="468"/>
      <c r="EY287" s="468"/>
      <c r="EZ287" s="468"/>
      <c r="FA287" s="468"/>
      <c r="FB287" s="468"/>
      <c r="FC287" s="468"/>
      <c r="FD287" s="468"/>
      <c r="FE287" s="468"/>
      <c r="FF287" s="468"/>
      <c r="FG287" s="468"/>
      <c r="FH287" s="468"/>
      <c r="FI287" s="468"/>
      <c r="FJ287" s="468"/>
      <c r="FK287" s="468"/>
      <c r="FL287" s="468"/>
      <c r="FM287" s="468"/>
      <c r="FN287" s="468"/>
      <c r="FO287" s="468"/>
      <c r="FP287" s="468"/>
      <c r="FQ287" s="468"/>
      <c r="FR287" s="468"/>
      <c r="FS287" s="468"/>
      <c r="FT287" s="468"/>
      <c r="FU287" s="468"/>
      <c r="FV287" s="468"/>
      <c r="FW287" s="468"/>
      <c r="FX287" s="468"/>
      <c r="FY287" s="468"/>
      <c r="FZ287" s="468"/>
      <c r="GA287" s="468"/>
      <c r="GB287" s="468"/>
      <c r="GC287" s="468"/>
      <c r="GD287" s="468"/>
      <c r="GE287" s="468"/>
      <c r="GF287" s="468"/>
      <c r="GG287" s="468"/>
      <c r="GH287" s="468"/>
      <c r="GI287" s="468"/>
      <c r="GJ287" s="468"/>
      <c r="GK287" s="468"/>
      <c r="GL287" s="468"/>
      <c r="GM287" s="468"/>
      <c r="GN287" s="468"/>
      <c r="GO287" s="468"/>
      <c r="GP287" s="468"/>
      <c r="GQ287" s="468"/>
      <c r="GR287" s="468"/>
      <c r="GS287" s="468"/>
      <c r="GT287" s="468"/>
      <c r="GU287" s="468"/>
      <c r="GV287" s="468"/>
      <c r="GW287" s="468"/>
      <c r="GX287" s="468"/>
      <c r="GY287" s="468"/>
      <c r="GZ287" s="468"/>
      <c r="HA287" s="468"/>
      <c r="HB287" s="468"/>
      <c r="HC287" s="468"/>
      <c r="HD287" s="468"/>
      <c r="HE287" s="468"/>
      <c r="HF287" s="468"/>
      <c r="HG287" s="468"/>
      <c r="HH287" s="468"/>
      <c r="HI287" s="468"/>
      <c r="HJ287" s="468"/>
      <c r="HK287" s="468"/>
      <c r="HL287" s="468"/>
      <c r="HM287" s="468"/>
      <c r="HN287" s="468"/>
      <c r="HO287" s="468"/>
      <c r="HP287" s="468"/>
      <c r="HQ287" s="468"/>
      <c r="HR287" s="468"/>
      <c r="HS287" s="468"/>
      <c r="HT287" s="468"/>
      <c r="HU287" s="468"/>
      <c r="HV287" s="468"/>
      <c r="HW287" s="468"/>
      <c r="HX287" s="468"/>
      <c r="HY287" s="468"/>
      <c r="HZ287" s="468"/>
      <c r="IA287" s="468"/>
      <c r="IB287" s="468"/>
      <c r="IC287" s="468"/>
      <c r="ID287" s="468"/>
      <c r="IE287" s="468"/>
      <c r="IF287" s="468"/>
      <c r="IG287" s="468"/>
      <c r="IH287" s="468"/>
      <c r="II287" s="468"/>
      <c r="IJ287" s="468"/>
      <c r="IK287" s="468"/>
      <c r="IL287" s="468"/>
      <c r="IM287" s="468"/>
      <c r="IN287" s="468"/>
      <c r="IO287" s="468"/>
      <c r="IP287" s="468"/>
      <c r="IQ287" s="468"/>
      <c r="IR287" s="468"/>
      <c r="IS287" s="468"/>
      <c r="IT287" s="468"/>
      <c r="IU287" s="468"/>
      <c r="IV287" s="468"/>
    </row>
    <row r="288" spans="1:256">
      <c r="A288" s="385"/>
      <c r="B288" s="385"/>
      <c r="C288" s="385"/>
      <c r="M288" s="385"/>
      <c r="N288" s="735"/>
      <c r="O288" s="735"/>
      <c r="P288" s="468"/>
      <c r="Q288" s="468"/>
      <c r="R288" s="468"/>
      <c r="S288" s="468"/>
      <c r="T288" s="468"/>
      <c r="U288" s="468"/>
      <c r="V288" s="468"/>
      <c r="W288" s="468"/>
      <c r="X288" s="468"/>
      <c r="Y288" s="468"/>
      <c r="Z288" s="468"/>
      <c r="AA288" s="468"/>
      <c r="AB288" s="468"/>
      <c r="AC288" s="468"/>
      <c r="AD288" s="468"/>
      <c r="AE288" s="468"/>
      <c r="AF288" s="468"/>
      <c r="AG288" s="468"/>
      <c r="AH288" s="468"/>
      <c r="AI288" s="468"/>
      <c r="AJ288" s="468"/>
      <c r="AK288" s="468"/>
      <c r="AL288" s="468"/>
      <c r="AM288" s="468"/>
      <c r="AN288" s="468"/>
      <c r="AO288" s="468"/>
      <c r="AP288" s="468"/>
      <c r="AQ288" s="468"/>
      <c r="AR288" s="468"/>
      <c r="AS288" s="468"/>
      <c r="AT288" s="468"/>
      <c r="AU288" s="468"/>
      <c r="AV288" s="468"/>
      <c r="AW288" s="468"/>
      <c r="AX288" s="468"/>
      <c r="AY288" s="468"/>
      <c r="AZ288" s="468"/>
      <c r="BA288" s="468"/>
      <c r="BB288" s="468"/>
      <c r="BC288" s="468"/>
      <c r="BD288" s="468"/>
      <c r="BE288" s="468"/>
      <c r="BF288" s="468"/>
      <c r="BG288" s="468"/>
      <c r="BH288" s="468"/>
      <c r="BI288" s="468"/>
      <c r="BJ288" s="468"/>
      <c r="BK288" s="468"/>
      <c r="BL288" s="468"/>
      <c r="BM288" s="468"/>
      <c r="BN288" s="468"/>
      <c r="BO288" s="468"/>
      <c r="BP288" s="468"/>
      <c r="BQ288" s="468"/>
      <c r="BR288" s="468"/>
      <c r="BS288" s="468"/>
      <c r="BT288" s="468"/>
      <c r="BU288" s="468"/>
      <c r="BV288" s="468"/>
      <c r="BW288" s="468"/>
      <c r="BX288" s="468"/>
      <c r="BY288" s="468"/>
      <c r="BZ288" s="468"/>
      <c r="CA288" s="468"/>
      <c r="CB288" s="468"/>
      <c r="CC288" s="468"/>
      <c r="CD288" s="468"/>
      <c r="CE288" s="468"/>
      <c r="CF288" s="468"/>
      <c r="CG288" s="468"/>
      <c r="CH288" s="468"/>
      <c r="CI288" s="468"/>
      <c r="CJ288" s="468"/>
      <c r="CK288" s="468"/>
      <c r="CL288" s="468"/>
      <c r="CM288" s="468"/>
      <c r="CN288" s="468"/>
      <c r="CO288" s="468"/>
      <c r="CP288" s="468"/>
      <c r="CQ288" s="468"/>
      <c r="CR288" s="468"/>
      <c r="CS288" s="468"/>
      <c r="CT288" s="468"/>
      <c r="CU288" s="468"/>
      <c r="CV288" s="468"/>
      <c r="CW288" s="468"/>
      <c r="CX288" s="468"/>
      <c r="CY288" s="468"/>
      <c r="CZ288" s="468"/>
      <c r="DA288" s="468"/>
      <c r="DB288" s="468"/>
      <c r="DC288" s="468"/>
      <c r="DD288" s="468"/>
      <c r="DE288" s="468"/>
      <c r="DF288" s="468"/>
      <c r="DG288" s="468"/>
      <c r="DH288" s="468"/>
      <c r="DI288" s="468"/>
      <c r="DJ288" s="468"/>
      <c r="DK288" s="468"/>
      <c r="DL288" s="468"/>
      <c r="DM288" s="468"/>
      <c r="DN288" s="468"/>
      <c r="DO288" s="468"/>
      <c r="DP288" s="468"/>
      <c r="DQ288" s="468"/>
      <c r="DR288" s="468"/>
      <c r="DS288" s="468"/>
      <c r="DT288" s="468"/>
      <c r="DU288" s="468"/>
      <c r="DV288" s="468"/>
      <c r="DW288" s="468"/>
      <c r="DX288" s="468"/>
      <c r="DY288" s="468"/>
      <c r="DZ288" s="468"/>
      <c r="EA288" s="468"/>
      <c r="EB288" s="468"/>
      <c r="EC288" s="468"/>
      <c r="ED288" s="468"/>
      <c r="EE288" s="468"/>
      <c r="EF288" s="468"/>
      <c r="EG288" s="468"/>
      <c r="EH288" s="468"/>
      <c r="EI288" s="468"/>
      <c r="EJ288" s="468"/>
      <c r="EK288" s="468"/>
      <c r="EL288" s="468"/>
      <c r="EM288" s="468"/>
      <c r="EN288" s="468"/>
      <c r="EO288" s="468"/>
      <c r="EP288" s="468"/>
      <c r="EQ288" s="468"/>
      <c r="ER288" s="468"/>
      <c r="ES288" s="468"/>
      <c r="ET288" s="468"/>
      <c r="EU288" s="468"/>
      <c r="EV288" s="468"/>
      <c r="EW288" s="468"/>
      <c r="EX288" s="468"/>
      <c r="EY288" s="468"/>
      <c r="EZ288" s="468"/>
      <c r="FA288" s="468"/>
      <c r="FB288" s="468"/>
      <c r="FC288" s="468"/>
      <c r="FD288" s="468"/>
      <c r="FE288" s="468"/>
      <c r="FF288" s="468"/>
      <c r="FG288" s="468"/>
      <c r="FH288" s="468"/>
      <c r="FI288" s="468"/>
      <c r="FJ288" s="468"/>
      <c r="FK288" s="468"/>
      <c r="FL288" s="468"/>
      <c r="FM288" s="468"/>
      <c r="FN288" s="468"/>
      <c r="FO288" s="468"/>
      <c r="FP288" s="468"/>
      <c r="FQ288" s="468"/>
      <c r="FR288" s="468"/>
      <c r="FS288" s="468"/>
      <c r="FT288" s="468"/>
      <c r="FU288" s="468"/>
      <c r="FV288" s="468"/>
      <c r="FW288" s="468"/>
      <c r="FX288" s="468"/>
      <c r="FY288" s="468"/>
      <c r="FZ288" s="468"/>
      <c r="GA288" s="468"/>
      <c r="GB288" s="468"/>
      <c r="GC288" s="468"/>
      <c r="GD288" s="468"/>
      <c r="GE288" s="468"/>
      <c r="GF288" s="468"/>
      <c r="GG288" s="468"/>
      <c r="GH288" s="468"/>
      <c r="GI288" s="468"/>
      <c r="GJ288" s="468"/>
      <c r="GK288" s="468"/>
      <c r="GL288" s="468"/>
      <c r="GM288" s="468"/>
      <c r="GN288" s="468"/>
      <c r="GO288" s="468"/>
      <c r="GP288" s="468"/>
      <c r="GQ288" s="468"/>
      <c r="GR288" s="468"/>
      <c r="GS288" s="468"/>
      <c r="GT288" s="468"/>
      <c r="GU288" s="468"/>
      <c r="GV288" s="468"/>
      <c r="GW288" s="468"/>
      <c r="GX288" s="468"/>
      <c r="GY288" s="468"/>
      <c r="GZ288" s="468"/>
      <c r="HA288" s="468"/>
      <c r="HB288" s="468"/>
      <c r="HC288" s="468"/>
      <c r="HD288" s="468"/>
      <c r="HE288" s="468"/>
      <c r="HF288" s="468"/>
      <c r="HG288" s="468"/>
      <c r="HH288" s="468"/>
      <c r="HI288" s="468"/>
      <c r="HJ288" s="468"/>
      <c r="HK288" s="468"/>
      <c r="HL288" s="468"/>
      <c r="HM288" s="468"/>
      <c r="HN288" s="468"/>
      <c r="HO288" s="468"/>
      <c r="HP288" s="468"/>
      <c r="HQ288" s="468"/>
      <c r="HR288" s="468"/>
      <c r="HS288" s="468"/>
      <c r="HT288" s="468"/>
      <c r="HU288" s="468"/>
      <c r="HV288" s="468"/>
      <c r="HW288" s="468"/>
      <c r="HX288" s="468"/>
      <c r="HY288" s="468"/>
      <c r="HZ288" s="468"/>
      <c r="IA288" s="468"/>
      <c r="IB288" s="468"/>
      <c r="IC288" s="468"/>
      <c r="ID288" s="468"/>
      <c r="IE288" s="468"/>
      <c r="IF288" s="468"/>
      <c r="IG288" s="468"/>
      <c r="IH288" s="468"/>
      <c r="II288" s="468"/>
      <c r="IJ288" s="468"/>
      <c r="IK288" s="468"/>
      <c r="IL288" s="468"/>
      <c r="IM288" s="468"/>
      <c r="IN288" s="468"/>
      <c r="IO288" s="468"/>
      <c r="IP288" s="468"/>
      <c r="IQ288" s="468"/>
      <c r="IR288" s="468"/>
      <c r="IS288" s="468"/>
      <c r="IT288" s="468"/>
      <c r="IU288" s="468"/>
      <c r="IV288" s="468"/>
    </row>
    <row r="289" spans="1:256">
      <c r="A289" s="385"/>
      <c r="B289" s="385"/>
      <c r="C289" s="385"/>
      <c r="M289" s="385"/>
      <c r="N289" s="735"/>
      <c r="O289" s="735"/>
      <c r="P289" s="468"/>
      <c r="Q289" s="468"/>
      <c r="R289" s="468"/>
      <c r="S289" s="468"/>
      <c r="T289" s="468"/>
      <c r="U289" s="468"/>
      <c r="V289" s="468"/>
      <c r="W289" s="468"/>
      <c r="X289" s="468"/>
      <c r="Y289" s="468"/>
      <c r="Z289" s="468"/>
      <c r="AA289" s="468"/>
      <c r="AB289" s="468"/>
      <c r="AC289" s="468"/>
      <c r="AD289" s="468"/>
      <c r="AE289" s="468"/>
      <c r="AF289" s="468"/>
      <c r="AG289" s="468"/>
      <c r="AH289" s="468"/>
      <c r="AI289" s="468"/>
      <c r="AJ289" s="468"/>
      <c r="AK289" s="468"/>
      <c r="AL289" s="468"/>
      <c r="AM289" s="468"/>
      <c r="AN289" s="468"/>
      <c r="AO289" s="468"/>
      <c r="AP289" s="468"/>
      <c r="AQ289" s="468"/>
      <c r="AR289" s="468"/>
      <c r="AS289" s="468"/>
      <c r="AT289" s="468"/>
      <c r="AU289" s="468"/>
      <c r="AV289" s="468"/>
      <c r="AW289" s="468"/>
      <c r="AX289" s="468"/>
      <c r="AY289" s="468"/>
      <c r="AZ289" s="468"/>
      <c r="BA289" s="468"/>
      <c r="BB289" s="468"/>
      <c r="BC289" s="468"/>
      <c r="BD289" s="468"/>
      <c r="BE289" s="468"/>
      <c r="BF289" s="468"/>
      <c r="BG289" s="468"/>
      <c r="BH289" s="468"/>
      <c r="BI289" s="468"/>
      <c r="BJ289" s="468"/>
      <c r="BK289" s="468"/>
      <c r="BL289" s="468"/>
      <c r="BM289" s="468"/>
      <c r="BN289" s="468"/>
      <c r="BO289" s="468"/>
      <c r="BP289" s="468"/>
      <c r="BQ289" s="468"/>
      <c r="BR289" s="468"/>
      <c r="BS289" s="468"/>
      <c r="BT289" s="468"/>
      <c r="BU289" s="468"/>
      <c r="BV289" s="468"/>
      <c r="BW289" s="468"/>
      <c r="BX289" s="468"/>
      <c r="BY289" s="468"/>
      <c r="BZ289" s="468"/>
      <c r="CA289" s="468"/>
      <c r="CB289" s="468"/>
      <c r="CC289" s="468"/>
      <c r="CD289" s="468"/>
      <c r="CE289" s="468"/>
      <c r="CF289" s="468"/>
      <c r="CG289" s="468"/>
      <c r="CH289" s="468"/>
      <c r="CI289" s="468"/>
      <c r="CJ289" s="468"/>
      <c r="CK289" s="468"/>
      <c r="CL289" s="468"/>
      <c r="CM289" s="468"/>
      <c r="CN289" s="468"/>
      <c r="CO289" s="468"/>
      <c r="CP289" s="468"/>
      <c r="CQ289" s="468"/>
      <c r="CR289" s="468"/>
      <c r="CS289" s="468"/>
      <c r="CT289" s="468"/>
      <c r="CU289" s="468"/>
      <c r="CV289" s="468"/>
      <c r="CW289" s="468"/>
      <c r="CX289" s="468"/>
      <c r="CY289" s="468"/>
      <c r="CZ289" s="468"/>
      <c r="DA289" s="468"/>
      <c r="DB289" s="468"/>
      <c r="DC289" s="468"/>
      <c r="DD289" s="468"/>
      <c r="DE289" s="468"/>
      <c r="DF289" s="468"/>
      <c r="DG289" s="468"/>
      <c r="DH289" s="468"/>
      <c r="DI289" s="468"/>
      <c r="DJ289" s="468"/>
      <c r="DK289" s="468"/>
      <c r="DL289" s="468"/>
      <c r="DM289" s="468"/>
      <c r="DN289" s="468"/>
      <c r="DO289" s="468"/>
      <c r="DP289" s="468"/>
      <c r="DQ289" s="468"/>
      <c r="DR289" s="468"/>
      <c r="DS289" s="468"/>
      <c r="DT289" s="468"/>
      <c r="DU289" s="468"/>
      <c r="DV289" s="468"/>
      <c r="DW289" s="468"/>
      <c r="DX289" s="468"/>
      <c r="DY289" s="468"/>
      <c r="DZ289" s="468"/>
      <c r="EA289" s="468"/>
      <c r="EB289" s="468"/>
      <c r="EC289" s="468"/>
      <c r="ED289" s="468"/>
      <c r="EE289" s="468"/>
      <c r="EF289" s="468"/>
      <c r="EG289" s="468"/>
      <c r="EH289" s="468"/>
      <c r="EI289" s="468"/>
      <c r="EJ289" s="468"/>
      <c r="EK289" s="468"/>
      <c r="EL289" s="468"/>
      <c r="EM289" s="468"/>
      <c r="EN289" s="468"/>
      <c r="EO289" s="468"/>
      <c r="EP289" s="468"/>
      <c r="EQ289" s="468"/>
      <c r="ER289" s="468"/>
      <c r="ES289" s="468"/>
      <c r="ET289" s="468"/>
      <c r="EU289" s="468"/>
      <c r="EV289" s="468"/>
      <c r="EW289" s="468"/>
      <c r="EX289" s="468"/>
      <c r="EY289" s="468"/>
      <c r="EZ289" s="468"/>
      <c r="FA289" s="468"/>
      <c r="FB289" s="468"/>
      <c r="FC289" s="468"/>
      <c r="FD289" s="468"/>
      <c r="FE289" s="468"/>
      <c r="FF289" s="468"/>
      <c r="FG289" s="468"/>
      <c r="FH289" s="468"/>
      <c r="FI289" s="468"/>
      <c r="FJ289" s="468"/>
      <c r="FK289" s="468"/>
      <c r="FL289" s="468"/>
      <c r="FM289" s="468"/>
      <c r="FN289" s="468"/>
      <c r="FO289" s="468"/>
      <c r="FP289" s="468"/>
      <c r="FQ289" s="468"/>
      <c r="FR289" s="468"/>
      <c r="FS289" s="468"/>
      <c r="FT289" s="468"/>
      <c r="FU289" s="468"/>
      <c r="FV289" s="468"/>
      <c r="FW289" s="468"/>
      <c r="FX289" s="468"/>
      <c r="FY289" s="468"/>
      <c r="FZ289" s="468"/>
      <c r="GA289" s="468"/>
      <c r="GB289" s="468"/>
      <c r="GC289" s="468"/>
      <c r="GD289" s="468"/>
      <c r="GE289" s="468"/>
      <c r="GF289" s="468"/>
      <c r="GG289" s="468"/>
      <c r="GH289" s="468"/>
      <c r="GI289" s="468"/>
      <c r="GJ289" s="468"/>
      <c r="GK289" s="468"/>
      <c r="GL289" s="468"/>
      <c r="GM289" s="468"/>
      <c r="GN289" s="468"/>
      <c r="GO289" s="468"/>
      <c r="GP289" s="468"/>
      <c r="GQ289" s="468"/>
      <c r="GR289" s="468"/>
      <c r="GS289" s="468"/>
      <c r="GT289" s="468"/>
      <c r="GU289" s="468"/>
      <c r="GV289" s="468"/>
      <c r="GW289" s="468"/>
      <c r="GX289" s="468"/>
      <c r="GY289" s="468"/>
      <c r="GZ289" s="468"/>
      <c r="HA289" s="468"/>
      <c r="HB289" s="468"/>
      <c r="HC289" s="468"/>
      <c r="HD289" s="468"/>
      <c r="HE289" s="468"/>
      <c r="HF289" s="468"/>
      <c r="HG289" s="468"/>
      <c r="HH289" s="468"/>
      <c r="HI289" s="468"/>
      <c r="HJ289" s="468"/>
      <c r="HK289" s="468"/>
      <c r="HL289" s="468"/>
      <c r="HM289" s="468"/>
      <c r="HN289" s="468"/>
      <c r="HO289" s="468"/>
      <c r="HP289" s="468"/>
      <c r="HQ289" s="468"/>
      <c r="HR289" s="468"/>
      <c r="HS289" s="468"/>
      <c r="HT289" s="468"/>
      <c r="HU289" s="468"/>
      <c r="HV289" s="468"/>
      <c r="HW289" s="468"/>
      <c r="HX289" s="468"/>
      <c r="HY289" s="468"/>
      <c r="HZ289" s="468"/>
      <c r="IA289" s="468"/>
      <c r="IB289" s="468"/>
      <c r="IC289" s="468"/>
      <c r="ID289" s="468"/>
      <c r="IE289" s="468"/>
      <c r="IF289" s="468"/>
      <c r="IG289" s="468"/>
      <c r="IH289" s="468"/>
      <c r="II289" s="468"/>
      <c r="IJ289" s="468"/>
      <c r="IK289" s="468"/>
      <c r="IL289" s="468"/>
      <c r="IM289" s="468"/>
      <c r="IN289" s="468"/>
      <c r="IO289" s="468"/>
      <c r="IP289" s="468"/>
      <c r="IQ289" s="468"/>
      <c r="IR289" s="468"/>
      <c r="IS289" s="468"/>
      <c r="IT289" s="468"/>
      <c r="IU289" s="468"/>
      <c r="IV289" s="468"/>
    </row>
    <row r="290" spans="1:256">
      <c r="A290" s="385"/>
      <c r="B290" s="385"/>
      <c r="C290" s="385"/>
      <c r="M290" s="385"/>
      <c r="N290" s="735"/>
      <c r="O290" s="735"/>
      <c r="P290" s="468"/>
      <c r="Q290" s="468"/>
      <c r="R290" s="468"/>
      <c r="S290" s="468"/>
      <c r="T290" s="468"/>
      <c r="U290" s="468"/>
      <c r="V290" s="468"/>
      <c r="W290" s="468"/>
      <c r="X290" s="468"/>
      <c r="Y290" s="468"/>
      <c r="Z290" s="468"/>
      <c r="AA290" s="468"/>
      <c r="AB290" s="468"/>
      <c r="AC290" s="468"/>
      <c r="AD290" s="468"/>
      <c r="AE290" s="468"/>
      <c r="AF290" s="468"/>
      <c r="AG290" s="468"/>
      <c r="AH290" s="468"/>
      <c r="AI290" s="468"/>
      <c r="AJ290" s="468"/>
      <c r="AK290" s="468"/>
      <c r="AL290" s="468"/>
      <c r="AM290" s="468"/>
      <c r="AN290" s="468"/>
      <c r="AO290" s="468"/>
      <c r="AP290" s="468"/>
      <c r="AQ290" s="468"/>
      <c r="AR290" s="468"/>
      <c r="AS290" s="468"/>
      <c r="AT290" s="468"/>
      <c r="AU290" s="468"/>
      <c r="AV290" s="468"/>
      <c r="AW290" s="468"/>
      <c r="AX290" s="468"/>
      <c r="AY290" s="468"/>
      <c r="AZ290" s="468"/>
      <c r="BA290" s="468"/>
      <c r="BB290" s="468"/>
      <c r="BC290" s="468"/>
      <c r="BD290" s="468"/>
      <c r="BE290" s="468"/>
      <c r="BF290" s="468"/>
      <c r="BG290" s="468"/>
      <c r="BH290" s="468"/>
      <c r="BI290" s="468"/>
      <c r="BJ290" s="468"/>
      <c r="BK290" s="468"/>
      <c r="BL290" s="468"/>
      <c r="BM290" s="468"/>
      <c r="BN290" s="468"/>
      <c r="BO290" s="468"/>
      <c r="BP290" s="468"/>
      <c r="BQ290" s="468"/>
      <c r="BR290" s="468"/>
      <c r="BS290" s="468"/>
      <c r="BT290" s="468"/>
      <c r="BU290" s="468"/>
      <c r="BV290" s="468"/>
      <c r="BW290" s="468"/>
      <c r="BX290" s="468"/>
      <c r="BY290" s="468"/>
      <c r="BZ290" s="468"/>
      <c r="CA290" s="468"/>
      <c r="CB290" s="468"/>
      <c r="CC290" s="468"/>
      <c r="CD290" s="468"/>
      <c r="CE290" s="468"/>
      <c r="CF290" s="468"/>
      <c r="CG290" s="468"/>
      <c r="CH290" s="468"/>
      <c r="CI290" s="468"/>
      <c r="CJ290" s="468"/>
      <c r="CK290" s="468"/>
      <c r="CL290" s="468"/>
      <c r="CM290" s="468"/>
      <c r="CN290" s="468"/>
      <c r="CO290" s="468"/>
      <c r="CP290" s="468"/>
      <c r="CQ290" s="468"/>
      <c r="CR290" s="468"/>
      <c r="CS290" s="468"/>
      <c r="CT290" s="468"/>
      <c r="CU290" s="468"/>
      <c r="CV290" s="468"/>
      <c r="CW290" s="468"/>
      <c r="CX290" s="468"/>
      <c r="CY290" s="468"/>
      <c r="CZ290" s="468"/>
      <c r="DA290" s="468"/>
      <c r="DB290" s="468"/>
      <c r="DC290" s="468"/>
      <c r="DD290" s="468"/>
      <c r="DE290" s="468"/>
      <c r="DF290" s="468"/>
      <c r="DG290" s="468"/>
      <c r="DH290" s="468"/>
      <c r="DI290" s="468"/>
      <c r="DJ290" s="468"/>
      <c r="DK290" s="468"/>
      <c r="DL290" s="468"/>
      <c r="DM290" s="468"/>
      <c r="DN290" s="468"/>
      <c r="DO290" s="468"/>
      <c r="DP290" s="468"/>
      <c r="DQ290" s="468"/>
      <c r="DR290" s="468"/>
      <c r="DS290" s="468"/>
      <c r="DT290" s="468"/>
      <c r="DU290" s="468"/>
      <c r="DV290" s="468"/>
      <c r="DW290" s="468"/>
      <c r="DX290" s="468"/>
      <c r="DY290" s="468"/>
      <c r="DZ290" s="468"/>
      <c r="EA290" s="468"/>
      <c r="EB290" s="468"/>
      <c r="EC290" s="468"/>
      <c r="ED290" s="468"/>
      <c r="EE290" s="468"/>
      <c r="EF290" s="468"/>
      <c r="EG290" s="468"/>
      <c r="EH290" s="468"/>
      <c r="EI290" s="468"/>
      <c r="EJ290" s="468"/>
      <c r="EK290" s="468"/>
      <c r="EL290" s="468"/>
      <c r="EM290" s="468"/>
      <c r="EN290" s="468"/>
      <c r="EO290" s="468"/>
      <c r="EP290" s="468"/>
      <c r="EQ290" s="468"/>
      <c r="ER290" s="468"/>
      <c r="ES290" s="468"/>
      <c r="ET290" s="468"/>
      <c r="EU290" s="468"/>
      <c r="EV290" s="468"/>
      <c r="EW290" s="468"/>
      <c r="EX290" s="468"/>
      <c r="EY290" s="468"/>
      <c r="EZ290" s="468"/>
      <c r="FA290" s="468"/>
      <c r="FB290" s="468"/>
      <c r="FC290" s="468"/>
      <c r="FD290" s="468"/>
      <c r="FE290" s="468"/>
      <c r="FF290" s="468"/>
      <c r="FG290" s="468"/>
      <c r="FH290" s="468"/>
      <c r="FI290" s="468"/>
      <c r="FJ290" s="468"/>
      <c r="FK290" s="468"/>
      <c r="FL290" s="468"/>
      <c r="FM290" s="468"/>
      <c r="FN290" s="468"/>
      <c r="FO290" s="468"/>
      <c r="FP290" s="468"/>
      <c r="FQ290" s="468"/>
      <c r="FR290" s="468"/>
      <c r="FS290" s="468"/>
      <c r="FT290" s="468"/>
      <c r="FU290" s="468"/>
      <c r="FV290" s="468"/>
      <c r="FW290" s="468"/>
      <c r="FX290" s="468"/>
      <c r="FY290" s="468"/>
      <c r="FZ290" s="468"/>
      <c r="GA290" s="468"/>
      <c r="GB290" s="468"/>
      <c r="GC290" s="468"/>
      <c r="GD290" s="468"/>
      <c r="GE290" s="468"/>
      <c r="GF290" s="468"/>
      <c r="GG290" s="468"/>
      <c r="GH290" s="468"/>
      <c r="GI290" s="468"/>
      <c r="GJ290" s="468"/>
      <c r="GK290" s="468"/>
      <c r="GL290" s="468"/>
      <c r="GM290" s="468"/>
      <c r="GN290" s="468"/>
      <c r="GO290" s="468"/>
      <c r="GP290" s="468"/>
      <c r="GQ290" s="468"/>
      <c r="GR290" s="468"/>
      <c r="GS290" s="468"/>
      <c r="GT290" s="468"/>
      <c r="GU290" s="468"/>
      <c r="GV290" s="468"/>
      <c r="GW290" s="468"/>
      <c r="GX290" s="468"/>
      <c r="GY290" s="468"/>
      <c r="GZ290" s="468"/>
      <c r="HA290" s="468"/>
      <c r="HB290" s="468"/>
      <c r="HC290" s="468"/>
      <c r="HD290" s="468"/>
      <c r="HE290" s="468"/>
      <c r="HF290" s="468"/>
      <c r="HG290" s="468"/>
      <c r="HH290" s="468"/>
      <c r="HI290" s="468"/>
      <c r="HJ290" s="468"/>
      <c r="HK290" s="468"/>
      <c r="HL290" s="468"/>
      <c r="HM290" s="468"/>
      <c r="HN290" s="468"/>
      <c r="HO290" s="468"/>
      <c r="HP290" s="468"/>
      <c r="HQ290" s="468"/>
      <c r="HR290" s="468"/>
      <c r="HS290" s="468"/>
      <c r="HT290" s="468"/>
      <c r="HU290" s="468"/>
      <c r="HV290" s="468"/>
      <c r="HW290" s="468"/>
      <c r="HX290" s="468"/>
      <c r="HY290" s="468"/>
      <c r="HZ290" s="468"/>
      <c r="IA290" s="468"/>
      <c r="IB290" s="468"/>
      <c r="IC290" s="468"/>
      <c r="ID290" s="468"/>
      <c r="IE290" s="468"/>
      <c r="IF290" s="468"/>
      <c r="IG290" s="468"/>
      <c r="IH290" s="468"/>
      <c r="II290" s="468"/>
      <c r="IJ290" s="468"/>
      <c r="IK290" s="468"/>
      <c r="IL290" s="468"/>
      <c r="IM290" s="468"/>
      <c r="IN290" s="468"/>
      <c r="IO290" s="468"/>
      <c r="IP290" s="468"/>
      <c r="IQ290" s="468"/>
      <c r="IR290" s="468"/>
      <c r="IS290" s="468"/>
      <c r="IT290" s="468"/>
      <c r="IU290" s="468"/>
      <c r="IV290" s="468"/>
    </row>
    <row r="291" spans="1:256">
      <c r="A291" s="385"/>
      <c r="B291" s="385"/>
      <c r="C291" s="385"/>
      <c r="M291" s="385"/>
      <c r="N291" s="735"/>
      <c r="O291" s="735"/>
      <c r="P291" s="468"/>
      <c r="Q291" s="468"/>
      <c r="R291" s="468"/>
      <c r="S291" s="468"/>
      <c r="T291" s="468"/>
      <c r="U291" s="468"/>
      <c r="V291" s="468"/>
      <c r="W291" s="468"/>
      <c r="X291" s="468"/>
      <c r="Y291" s="468"/>
      <c r="Z291" s="468"/>
      <c r="AA291" s="468"/>
      <c r="AB291" s="468"/>
      <c r="AC291" s="468"/>
      <c r="AD291" s="468"/>
      <c r="AE291" s="468"/>
      <c r="AF291" s="468"/>
      <c r="AG291" s="468"/>
      <c r="AH291" s="468"/>
      <c r="AI291" s="468"/>
      <c r="AJ291" s="468"/>
      <c r="AK291" s="468"/>
      <c r="AL291" s="468"/>
      <c r="AM291" s="468"/>
      <c r="AN291" s="468"/>
      <c r="AO291" s="468"/>
      <c r="AP291" s="468"/>
      <c r="AQ291" s="468"/>
      <c r="AR291" s="468"/>
      <c r="AS291" s="468"/>
      <c r="AT291" s="468"/>
      <c r="AU291" s="468"/>
      <c r="AV291" s="468"/>
      <c r="AW291" s="468"/>
      <c r="AX291" s="468"/>
      <c r="AY291" s="468"/>
      <c r="AZ291" s="468"/>
      <c r="BA291" s="468"/>
      <c r="BB291" s="468"/>
      <c r="BC291" s="468"/>
      <c r="BD291" s="468"/>
      <c r="BE291" s="468"/>
      <c r="BF291" s="468"/>
      <c r="BG291" s="468"/>
      <c r="BH291" s="468"/>
      <c r="BI291" s="468"/>
      <c r="BJ291" s="468"/>
      <c r="BK291" s="468"/>
      <c r="BL291" s="468"/>
      <c r="BM291" s="468"/>
      <c r="BN291" s="468"/>
      <c r="BO291" s="468"/>
      <c r="BP291" s="468"/>
      <c r="BQ291" s="468"/>
      <c r="BR291" s="468"/>
      <c r="BS291" s="468"/>
      <c r="BT291" s="468"/>
      <c r="BU291" s="468"/>
      <c r="BV291" s="468"/>
      <c r="BW291" s="468"/>
      <c r="BX291" s="468"/>
      <c r="BY291" s="468"/>
      <c r="BZ291" s="468"/>
      <c r="CA291" s="468"/>
      <c r="CB291" s="468"/>
      <c r="CC291" s="468"/>
      <c r="CD291" s="468"/>
      <c r="CE291" s="468"/>
      <c r="CF291" s="468"/>
      <c r="CG291" s="468"/>
      <c r="CH291" s="468"/>
      <c r="CI291" s="468"/>
      <c r="CJ291" s="468"/>
      <c r="CK291" s="468"/>
      <c r="CL291" s="468"/>
      <c r="CM291" s="468"/>
      <c r="CN291" s="468"/>
      <c r="CO291" s="468"/>
      <c r="CP291" s="468"/>
      <c r="CQ291" s="468"/>
      <c r="CR291" s="468"/>
      <c r="CS291" s="468"/>
      <c r="CT291" s="468"/>
      <c r="CU291" s="468"/>
      <c r="CV291" s="468"/>
      <c r="CW291" s="468"/>
      <c r="CX291" s="468"/>
      <c r="CY291" s="468"/>
      <c r="CZ291" s="468"/>
      <c r="DA291" s="468"/>
      <c r="DB291" s="468"/>
      <c r="DC291" s="468"/>
      <c r="DD291" s="468"/>
      <c r="DE291" s="468"/>
      <c r="DF291" s="468"/>
      <c r="DG291" s="468"/>
      <c r="DH291" s="468"/>
      <c r="DI291" s="468"/>
      <c r="DJ291" s="468"/>
      <c r="DK291" s="468"/>
      <c r="DL291" s="468"/>
      <c r="DM291" s="468"/>
      <c r="DN291" s="468"/>
      <c r="DO291" s="468"/>
      <c r="DP291" s="468"/>
      <c r="DQ291" s="468"/>
      <c r="DR291" s="468"/>
      <c r="DS291" s="468"/>
      <c r="DT291" s="468"/>
      <c r="DU291" s="468"/>
      <c r="DV291" s="468"/>
      <c r="DW291" s="468"/>
      <c r="DX291" s="468"/>
      <c r="DY291" s="468"/>
      <c r="DZ291" s="468"/>
      <c r="EA291" s="468"/>
      <c r="EB291" s="468"/>
      <c r="EC291" s="468"/>
      <c r="ED291" s="468"/>
      <c r="EE291" s="468"/>
      <c r="EF291" s="468"/>
      <c r="EG291" s="468"/>
      <c r="EH291" s="468"/>
      <c r="EI291" s="468"/>
      <c r="EJ291" s="468"/>
      <c r="EK291" s="468"/>
      <c r="EL291" s="468"/>
      <c r="EM291" s="468"/>
      <c r="EN291" s="468"/>
      <c r="EO291" s="468"/>
      <c r="EP291" s="468"/>
      <c r="EQ291" s="468"/>
      <c r="ER291" s="468"/>
      <c r="ES291" s="468"/>
      <c r="ET291" s="468"/>
      <c r="EU291" s="468"/>
      <c r="EV291" s="468"/>
      <c r="EW291" s="468"/>
      <c r="EX291" s="468"/>
      <c r="EY291" s="468"/>
      <c r="EZ291" s="468"/>
      <c r="FA291" s="468"/>
      <c r="FB291" s="468"/>
      <c r="FC291" s="468"/>
      <c r="FD291" s="468"/>
      <c r="FE291" s="468"/>
      <c r="FF291" s="468"/>
      <c r="FG291" s="468"/>
      <c r="FH291" s="468"/>
      <c r="FI291" s="468"/>
      <c r="FJ291" s="468"/>
      <c r="FK291" s="468"/>
      <c r="FL291" s="468"/>
      <c r="FM291" s="468"/>
      <c r="FN291" s="468"/>
      <c r="FO291" s="468"/>
      <c r="FP291" s="468"/>
      <c r="FQ291" s="468"/>
      <c r="FR291" s="468"/>
      <c r="FS291" s="468"/>
      <c r="FT291" s="468"/>
      <c r="FU291" s="468"/>
      <c r="FV291" s="468"/>
      <c r="FW291" s="468"/>
      <c r="FX291" s="468"/>
      <c r="FY291" s="468"/>
      <c r="FZ291" s="468"/>
      <c r="GA291" s="468"/>
      <c r="GB291" s="468"/>
      <c r="GC291" s="468"/>
      <c r="GD291" s="468"/>
      <c r="GE291" s="468"/>
      <c r="GF291" s="468"/>
      <c r="GG291" s="468"/>
      <c r="GH291" s="468"/>
      <c r="GI291" s="468"/>
      <c r="GJ291" s="468"/>
      <c r="GK291" s="468"/>
      <c r="GL291" s="468"/>
      <c r="GM291" s="468"/>
      <c r="GN291" s="468"/>
      <c r="GO291" s="468"/>
      <c r="GP291" s="468"/>
      <c r="GQ291" s="468"/>
      <c r="GR291" s="468"/>
      <c r="GS291" s="468"/>
      <c r="GT291" s="468"/>
      <c r="GU291" s="468"/>
      <c r="GV291" s="468"/>
      <c r="GW291" s="468"/>
      <c r="GX291" s="468"/>
      <c r="GY291" s="468"/>
      <c r="GZ291" s="468"/>
      <c r="HA291" s="468"/>
      <c r="HB291" s="468"/>
      <c r="HC291" s="468"/>
      <c r="HD291" s="468"/>
      <c r="HE291" s="468"/>
      <c r="HF291" s="468"/>
      <c r="HG291" s="468"/>
      <c r="HH291" s="468"/>
      <c r="HI291" s="468"/>
      <c r="HJ291" s="468"/>
      <c r="HK291" s="468"/>
      <c r="HL291" s="468"/>
      <c r="HM291" s="468"/>
      <c r="HN291" s="468"/>
      <c r="HO291" s="468"/>
      <c r="HP291" s="468"/>
      <c r="HQ291" s="468"/>
      <c r="HR291" s="468"/>
      <c r="HS291" s="468"/>
      <c r="HT291" s="468"/>
      <c r="HU291" s="468"/>
      <c r="HV291" s="468"/>
      <c r="HW291" s="468"/>
      <c r="HX291" s="468"/>
      <c r="HY291" s="468"/>
      <c r="HZ291" s="468"/>
      <c r="IA291" s="468"/>
      <c r="IB291" s="468"/>
      <c r="IC291" s="468"/>
      <c r="ID291" s="468"/>
      <c r="IE291" s="468"/>
      <c r="IF291" s="468"/>
      <c r="IG291" s="468"/>
      <c r="IH291" s="468"/>
      <c r="II291" s="468"/>
      <c r="IJ291" s="468"/>
      <c r="IK291" s="468"/>
      <c r="IL291" s="468"/>
      <c r="IM291" s="468"/>
      <c r="IN291" s="468"/>
      <c r="IO291" s="468"/>
      <c r="IP291" s="468"/>
      <c r="IQ291" s="468"/>
      <c r="IR291" s="468"/>
      <c r="IS291" s="468"/>
      <c r="IT291" s="468"/>
      <c r="IU291" s="468"/>
      <c r="IV291" s="468"/>
    </row>
    <row r="292" spans="1:256">
      <c r="A292" s="385"/>
      <c r="B292" s="385"/>
      <c r="C292" s="385"/>
      <c r="M292" s="385"/>
      <c r="N292" s="735"/>
      <c r="O292" s="735"/>
      <c r="P292" s="468"/>
      <c r="Q292" s="468"/>
      <c r="R292" s="468"/>
      <c r="S292" s="468"/>
      <c r="T292" s="468"/>
      <c r="U292" s="468"/>
      <c r="V292" s="468"/>
      <c r="W292" s="468"/>
      <c r="X292" s="468"/>
      <c r="Y292" s="468"/>
      <c r="Z292" s="468"/>
      <c r="AA292" s="468"/>
      <c r="AB292" s="468"/>
      <c r="AC292" s="468"/>
      <c r="AD292" s="468"/>
      <c r="AE292" s="468"/>
      <c r="AF292" s="468"/>
      <c r="AG292" s="468"/>
      <c r="AH292" s="468"/>
      <c r="AI292" s="468"/>
      <c r="AJ292" s="468"/>
      <c r="AK292" s="468"/>
      <c r="AL292" s="468"/>
      <c r="AM292" s="468"/>
      <c r="AN292" s="468"/>
      <c r="AO292" s="468"/>
      <c r="AP292" s="468"/>
      <c r="AQ292" s="468"/>
      <c r="AR292" s="468"/>
      <c r="AS292" s="468"/>
      <c r="AT292" s="468"/>
      <c r="AU292" s="468"/>
      <c r="AV292" s="468"/>
      <c r="AW292" s="468"/>
      <c r="AX292" s="468"/>
      <c r="AY292" s="468"/>
      <c r="AZ292" s="468"/>
      <c r="BA292" s="468"/>
      <c r="BB292" s="468"/>
      <c r="BC292" s="468"/>
      <c r="BD292" s="468"/>
      <c r="BE292" s="468"/>
      <c r="BF292" s="468"/>
      <c r="BG292" s="468"/>
      <c r="BH292" s="468"/>
      <c r="BI292" s="468"/>
      <c r="BJ292" s="468"/>
      <c r="BK292" s="468"/>
      <c r="BL292" s="468"/>
      <c r="BM292" s="468"/>
      <c r="BN292" s="468"/>
      <c r="BO292" s="468"/>
      <c r="BP292" s="468"/>
      <c r="BQ292" s="468"/>
      <c r="BR292" s="468"/>
      <c r="BS292" s="468"/>
      <c r="BT292" s="468"/>
      <c r="BU292" s="468"/>
      <c r="BV292" s="468"/>
      <c r="BW292" s="468"/>
      <c r="BX292" s="468"/>
      <c r="BY292" s="468"/>
      <c r="BZ292" s="468"/>
      <c r="CA292" s="468"/>
      <c r="CB292" s="468"/>
      <c r="CC292" s="468"/>
      <c r="CD292" s="468"/>
      <c r="CE292" s="468"/>
      <c r="CF292" s="468"/>
      <c r="CG292" s="468"/>
      <c r="CH292" s="468"/>
      <c r="CI292" s="468"/>
      <c r="CJ292" s="468"/>
      <c r="CK292" s="468"/>
      <c r="CL292" s="468"/>
      <c r="CM292" s="468"/>
      <c r="CN292" s="468"/>
      <c r="CO292" s="468"/>
      <c r="CP292" s="468"/>
      <c r="CQ292" s="468"/>
      <c r="CR292" s="468"/>
      <c r="CS292" s="468"/>
      <c r="CT292" s="468"/>
      <c r="CU292" s="468"/>
      <c r="CV292" s="468"/>
      <c r="CW292" s="468"/>
      <c r="CX292" s="468"/>
      <c r="CY292" s="468"/>
      <c r="CZ292" s="468"/>
      <c r="DA292" s="468"/>
      <c r="DB292" s="468"/>
      <c r="DC292" s="468"/>
      <c r="DD292" s="468"/>
      <c r="DE292" s="468"/>
      <c r="DF292" s="468"/>
      <c r="DG292" s="468"/>
      <c r="DH292" s="468"/>
      <c r="DI292" s="468"/>
      <c r="DJ292" s="468"/>
      <c r="DK292" s="468"/>
      <c r="DL292" s="468"/>
      <c r="DM292" s="468"/>
      <c r="DN292" s="468"/>
      <c r="DO292" s="468"/>
      <c r="DP292" s="468"/>
      <c r="DQ292" s="468"/>
      <c r="DR292" s="468"/>
      <c r="DS292" s="468"/>
      <c r="DT292" s="468"/>
      <c r="DU292" s="468"/>
      <c r="DV292" s="468"/>
      <c r="DW292" s="468"/>
      <c r="DX292" s="468"/>
      <c r="DY292" s="468"/>
      <c r="DZ292" s="468"/>
      <c r="EA292" s="468"/>
      <c r="EB292" s="468"/>
      <c r="EC292" s="468"/>
      <c r="ED292" s="468"/>
      <c r="EE292" s="468"/>
      <c r="EF292" s="468"/>
      <c r="EG292" s="468"/>
      <c r="EH292" s="468"/>
      <c r="EI292" s="468"/>
      <c r="EJ292" s="468"/>
      <c r="EK292" s="468"/>
      <c r="EL292" s="468"/>
      <c r="EM292" s="468"/>
      <c r="EN292" s="468"/>
      <c r="EO292" s="468"/>
      <c r="EP292" s="468"/>
      <c r="EQ292" s="468"/>
      <c r="ER292" s="468"/>
      <c r="ES292" s="468"/>
      <c r="ET292" s="468"/>
      <c r="EU292" s="468"/>
      <c r="EV292" s="468"/>
      <c r="EW292" s="468"/>
      <c r="EX292" s="468"/>
      <c r="EY292" s="468"/>
      <c r="EZ292" s="468"/>
      <c r="FA292" s="468"/>
      <c r="FB292" s="468"/>
      <c r="FC292" s="468"/>
      <c r="FD292" s="468"/>
      <c r="FE292" s="468"/>
      <c r="FF292" s="468"/>
      <c r="FG292" s="468"/>
      <c r="FH292" s="468"/>
      <c r="FI292" s="468"/>
      <c r="FJ292" s="468"/>
      <c r="FK292" s="468"/>
      <c r="FL292" s="468"/>
      <c r="FM292" s="468"/>
      <c r="FN292" s="468"/>
      <c r="FO292" s="468"/>
      <c r="FP292" s="468"/>
      <c r="FQ292" s="468"/>
      <c r="FR292" s="468"/>
      <c r="FS292" s="468"/>
      <c r="FT292" s="468"/>
      <c r="FU292" s="468"/>
      <c r="FV292" s="468"/>
      <c r="FW292" s="468"/>
      <c r="FX292" s="468"/>
      <c r="FY292" s="468"/>
      <c r="FZ292" s="468"/>
      <c r="GA292" s="468"/>
      <c r="GB292" s="468"/>
      <c r="GC292" s="468"/>
      <c r="GD292" s="468"/>
      <c r="GE292" s="468"/>
      <c r="GF292" s="468"/>
      <c r="GG292" s="468"/>
      <c r="GH292" s="468"/>
      <c r="GI292" s="468"/>
      <c r="GJ292" s="468"/>
      <c r="GK292" s="468"/>
      <c r="GL292" s="468"/>
      <c r="GM292" s="468"/>
      <c r="GN292" s="468"/>
      <c r="GO292" s="468"/>
      <c r="GP292" s="468"/>
      <c r="GQ292" s="468"/>
      <c r="GR292" s="468"/>
      <c r="GS292" s="468"/>
      <c r="GT292" s="468"/>
      <c r="GU292" s="468"/>
      <c r="GV292" s="468"/>
      <c r="GW292" s="468"/>
      <c r="GX292" s="468"/>
      <c r="GY292" s="468"/>
      <c r="GZ292" s="468"/>
      <c r="HA292" s="468"/>
      <c r="HB292" s="468"/>
      <c r="HC292" s="468"/>
      <c r="HD292" s="468"/>
      <c r="HE292" s="468"/>
      <c r="HF292" s="468"/>
      <c r="HG292" s="468"/>
      <c r="HH292" s="468"/>
      <c r="HI292" s="468"/>
      <c r="HJ292" s="468"/>
      <c r="HK292" s="468"/>
      <c r="HL292" s="468"/>
      <c r="HM292" s="468"/>
      <c r="HN292" s="468"/>
      <c r="HO292" s="468"/>
      <c r="HP292" s="468"/>
      <c r="HQ292" s="468"/>
      <c r="HR292" s="468"/>
      <c r="HS292" s="468"/>
      <c r="HT292" s="468"/>
      <c r="HU292" s="468"/>
      <c r="HV292" s="468"/>
      <c r="HW292" s="468"/>
      <c r="HX292" s="468"/>
      <c r="HY292" s="468"/>
      <c r="HZ292" s="468"/>
      <c r="IA292" s="468"/>
      <c r="IB292" s="468"/>
      <c r="IC292" s="468"/>
      <c r="ID292" s="468"/>
      <c r="IE292" s="468"/>
      <c r="IF292" s="468"/>
      <c r="IG292" s="468"/>
      <c r="IH292" s="468"/>
      <c r="II292" s="468"/>
      <c r="IJ292" s="468"/>
      <c r="IK292" s="468"/>
      <c r="IL292" s="468"/>
      <c r="IM292" s="468"/>
      <c r="IN292" s="468"/>
      <c r="IO292" s="468"/>
      <c r="IP292" s="468"/>
      <c r="IQ292" s="468"/>
      <c r="IR292" s="468"/>
      <c r="IS292" s="468"/>
      <c r="IT292" s="468"/>
      <c r="IU292" s="468"/>
      <c r="IV292" s="468"/>
    </row>
    <row r="293" spans="1:256">
      <c r="A293" s="385"/>
      <c r="B293" s="385"/>
      <c r="C293" s="385"/>
      <c r="M293" s="385"/>
      <c r="N293" s="735"/>
      <c r="O293" s="735"/>
      <c r="P293" s="468"/>
      <c r="Q293" s="468"/>
      <c r="R293" s="468"/>
      <c r="S293" s="468"/>
      <c r="T293" s="468"/>
      <c r="U293" s="468"/>
      <c r="V293" s="468"/>
      <c r="W293" s="468"/>
      <c r="X293" s="468"/>
      <c r="Y293" s="468"/>
      <c r="Z293" s="468"/>
      <c r="AA293" s="468"/>
      <c r="AB293" s="468"/>
      <c r="AC293" s="468"/>
      <c r="AD293" s="468"/>
      <c r="AE293" s="468"/>
      <c r="AF293" s="468"/>
      <c r="AG293" s="468"/>
      <c r="AH293" s="468"/>
      <c r="AI293" s="468"/>
      <c r="AJ293" s="468"/>
      <c r="AK293" s="468"/>
      <c r="AL293" s="468"/>
      <c r="AM293" s="468"/>
      <c r="AN293" s="468"/>
      <c r="AO293" s="468"/>
      <c r="AP293" s="468"/>
      <c r="AQ293" s="468"/>
      <c r="AR293" s="468"/>
      <c r="AS293" s="468"/>
      <c r="AT293" s="468"/>
      <c r="AU293" s="468"/>
      <c r="AV293" s="468"/>
      <c r="AW293" s="468"/>
      <c r="AX293" s="468"/>
      <c r="AY293" s="468"/>
      <c r="AZ293" s="468"/>
      <c r="BA293" s="468"/>
      <c r="BB293" s="468"/>
      <c r="BC293" s="468"/>
      <c r="BD293" s="468"/>
      <c r="BE293" s="468"/>
      <c r="BF293" s="468"/>
      <c r="BG293" s="468"/>
      <c r="BH293" s="468"/>
      <c r="BI293" s="468"/>
      <c r="BJ293" s="468"/>
      <c r="BK293" s="468"/>
      <c r="BL293" s="468"/>
      <c r="BM293" s="468"/>
      <c r="BN293" s="468"/>
      <c r="BO293" s="468"/>
      <c r="BP293" s="468"/>
      <c r="BQ293" s="468"/>
      <c r="BR293" s="468"/>
      <c r="BS293" s="468"/>
      <c r="BT293" s="468"/>
      <c r="BU293" s="468"/>
      <c r="BV293" s="468"/>
      <c r="BW293" s="468"/>
      <c r="BX293" s="468"/>
      <c r="BY293" s="468"/>
      <c r="BZ293" s="468"/>
      <c r="CA293" s="468"/>
      <c r="CB293" s="468"/>
      <c r="CC293" s="468"/>
      <c r="CD293" s="468"/>
      <c r="CE293" s="468"/>
      <c r="CF293" s="468"/>
      <c r="CG293" s="468"/>
      <c r="CH293" s="468"/>
      <c r="CI293" s="468"/>
      <c r="CJ293" s="468"/>
      <c r="CK293" s="468"/>
      <c r="CL293" s="468"/>
      <c r="CM293" s="468"/>
      <c r="CN293" s="468"/>
      <c r="CO293" s="468"/>
      <c r="CP293" s="468"/>
      <c r="CQ293" s="468"/>
      <c r="CR293" s="468"/>
      <c r="CS293" s="468"/>
      <c r="CT293" s="468"/>
      <c r="CU293" s="468"/>
      <c r="CV293" s="468"/>
      <c r="CW293" s="468"/>
      <c r="CX293" s="468"/>
      <c r="CY293" s="468"/>
      <c r="CZ293" s="468"/>
      <c r="DA293" s="468"/>
      <c r="DB293" s="468"/>
      <c r="DC293" s="468"/>
      <c r="DD293" s="468"/>
      <c r="DE293" s="468"/>
      <c r="DF293" s="468"/>
      <c r="DG293" s="468"/>
      <c r="DH293" s="468"/>
      <c r="DI293" s="468"/>
      <c r="DJ293" s="468"/>
      <c r="DK293" s="468"/>
      <c r="DL293" s="468"/>
      <c r="DM293" s="468"/>
      <c r="DN293" s="468"/>
      <c r="DO293" s="468"/>
      <c r="DP293" s="468"/>
      <c r="DQ293" s="468"/>
      <c r="DR293" s="468"/>
      <c r="DS293" s="468"/>
      <c r="DT293" s="468"/>
      <c r="DU293" s="468"/>
      <c r="DV293" s="468"/>
      <c r="DW293" s="468"/>
      <c r="DX293" s="468"/>
      <c r="DY293" s="468"/>
      <c r="DZ293" s="468"/>
      <c r="EA293" s="468"/>
      <c r="EB293" s="468"/>
      <c r="EC293" s="468"/>
      <c r="ED293" s="468"/>
      <c r="EE293" s="468"/>
      <c r="EF293" s="468"/>
      <c r="EG293" s="468"/>
      <c r="EH293" s="468"/>
      <c r="EI293" s="468"/>
      <c r="EJ293" s="468"/>
      <c r="EK293" s="468"/>
      <c r="EL293" s="468"/>
      <c r="EM293" s="468"/>
      <c r="EN293" s="468"/>
      <c r="EO293" s="468"/>
      <c r="EP293" s="468"/>
      <c r="EQ293" s="468"/>
      <c r="ER293" s="468"/>
      <c r="ES293" s="468"/>
      <c r="ET293" s="468"/>
      <c r="EU293" s="468"/>
      <c r="EV293" s="468"/>
      <c r="EW293" s="468"/>
      <c r="EX293" s="468"/>
      <c r="EY293" s="468"/>
      <c r="EZ293" s="468"/>
      <c r="FA293" s="468"/>
      <c r="FB293" s="468"/>
      <c r="FC293" s="468"/>
      <c r="FD293" s="468"/>
      <c r="FE293" s="468"/>
      <c r="FF293" s="468"/>
      <c r="FG293" s="468"/>
      <c r="FH293" s="468"/>
      <c r="FI293" s="468"/>
      <c r="FJ293" s="468"/>
      <c r="FK293" s="468"/>
      <c r="FL293" s="468"/>
      <c r="FM293" s="468"/>
      <c r="FN293" s="468"/>
      <c r="FO293" s="468"/>
      <c r="FP293" s="468"/>
      <c r="FQ293" s="468"/>
      <c r="FR293" s="468"/>
      <c r="FS293" s="468"/>
      <c r="FT293" s="468"/>
      <c r="FU293" s="468"/>
      <c r="FV293" s="468"/>
      <c r="FW293" s="468"/>
      <c r="FX293" s="468"/>
      <c r="FY293" s="468"/>
      <c r="FZ293" s="468"/>
      <c r="GA293" s="468"/>
      <c r="GB293" s="468"/>
      <c r="GC293" s="468"/>
      <c r="GD293" s="468"/>
      <c r="GE293" s="468"/>
      <c r="GF293" s="468"/>
      <c r="GG293" s="468"/>
      <c r="GH293" s="468"/>
      <c r="GI293" s="468"/>
      <c r="GJ293" s="468"/>
      <c r="GK293" s="468"/>
      <c r="GL293" s="468"/>
      <c r="GM293" s="468"/>
      <c r="GN293" s="468"/>
      <c r="GO293" s="468"/>
      <c r="GP293" s="468"/>
      <c r="GQ293" s="468"/>
      <c r="GR293" s="468"/>
      <c r="GS293" s="468"/>
      <c r="GT293" s="468"/>
      <c r="GU293" s="468"/>
      <c r="GV293" s="468"/>
      <c r="GW293" s="468"/>
      <c r="GX293" s="468"/>
      <c r="GY293" s="468"/>
      <c r="GZ293" s="468"/>
      <c r="HA293" s="468"/>
      <c r="HB293" s="468"/>
      <c r="HC293" s="468"/>
      <c r="HD293" s="468"/>
      <c r="HE293" s="468"/>
      <c r="HF293" s="468"/>
      <c r="HG293" s="468"/>
      <c r="HH293" s="468"/>
      <c r="HI293" s="468"/>
      <c r="HJ293" s="468"/>
      <c r="HK293" s="468"/>
      <c r="HL293" s="468"/>
      <c r="HM293" s="468"/>
      <c r="HN293" s="468"/>
      <c r="HO293" s="468"/>
      <c r="HP293" s="468"/>
      <c r="HQ293" s="468"/>
      <c r="HR293" s="468"/>
      <c r="HS293" s="468"/>
      <c r="HT293" s="468"/>
      <c r="HU293" s="468"/>
      <c r="HV293" s="468"/>
      <c r="HW293" s="468"/>
      <c r="HX293" s="468"/>
      <c r="HY293" s="468"/>
      <c r="HZ293" s="468"/>
      <c r="IA293" s="468"/>
      <c r="IB293" s="468"/>
      <c r="IC293" s="468"/>
      <c r="ID293" s="468"/>
      <c r="IE293" s="468"/>
      <c r="IF293" s="468"/>
      <c r="IG293" s="468"/>
      <c r="IH293" s="468"/>
      <c r="II293" s="468"/>
      <c r="IJ293" s="468"/>
      <c r="IK293" s="468"/>
      <c r="IL293" s="468"/>
      <c r="IM293" s="468"/>
      <c r="IN293" s="468"/>
      <c r="IO293" s="468"/>
      <c r="IP293" s="468"/>
      <c r="IQ293" s="468"/>
      <c r="IR293" s="468"/>
      <c r="IS293" s="468"/>
      <c r="IT293" s="468"/>
      <c r="IU293" s="468"/>
      <c r="IV293" s="468"/>
    </row>
    <row r="294" spans="1:256">
      <c r="A294" s="385"/>
      <c r="B294" s="385"/>
      <c r="C294" s="385"/>
      <c r="M294" s="385"/>
      <c r="N294" s="735"/>
      <c r="O294" s="735"/>
      <c r="P294" s="468"/>
      <c r="Q294" s="468"/>
      <c r="R294" s="468"/>
      <c r="S294" s="468"/>
      <c r="T294" s="468"/>
      <c r="U294" s="468"/>
      <c r="V294" s="468"/>
      <c r="W294" s="468"/>
      <c r="X294" s="468"/>
      <c r="Y294" s="468"/>
      <c r="Z294" s="468"/>
      <c r="AA294" s="468"/>
      <c r="AB294" s="468"/>
      <c r="AC294" s="468"/>
      <c r="AD294" s="468"/>
      <c r="AE294" s="468"/>
      <c r="AF294" s="468"/>
      <c r="AG294" s="468"/>
      <c r="AH294" s="468"/>
      <c r="AI294" s="468"/>
      <c r="AJ294" s="468"/>
      <c r="AK294" s="468"/>
      <c r="AL294" s="468"/>
      <c r="AM294" s="468"/>
      <c r="AN294" s="468"/>
      <c r="AO294" s="468"/>
      <c r="AP294" s="468"/>
      <c r="AQ294" s="468"/>
      <c r="AR294" s="468"/>
      <c r="AS294" s="468"/>
      <c r="AT294" s="468"/>
      <c r="AU294" s="468"/>
      <c r="AV294" s="468"/>
      <c r="AW294" s="468"/>
      <c r="AX294" s="468"/>
      <c r="AY294" s="468"/>
      <c r="AZ294" s="468"/>
      <c r="BA294" s="468"/>
      <c r="BB294" s="468"/>
      <c r="BC294" s="468"/>
      <c r="BD294" s="468"/>
      <c r="BE294" s="468"/>
      <c r="BF294" s="468"/>
      <c r="BG294" s="468"/>
      <c r="BH294" s="468"/>
      <c r="BI294" s="468"/>
      <c r="BJ294" s="468"/>
      <c r="BK294" s="468"/>
      <c r="BL294" s="468"/>
      <c r="BM294" s="468"/>
      <c r="BN294" s="468"/>
      <c r="BO294" s="468"/>
      <c r="BP294" s="468"/>
      <c r="BQ294" s="468"/>
      <c r="BR294" s="468"/>
      <c r="BS294" s="468"/>
      <c r="BT294" s="468"/>
      <c r="BU294" s="468"/>
      <c r="BV294" s="468"/>
      <c r="BW294" s="468"/>
      <c r="BX294" s="468"/>
      <c r="BY294" s="468"/>
      <c r="BZ294" s="468"/>
      <c r="CA294" s="468"/>
      <c r="CB294" s="468"/>
      <c r="CC294" s="468"/>
      <c r="CD294" s="468"/>
      <c r="CE294" s="468"/>
      <c r="CF294" s="468"/>
      <c r="CG294" s="468"/>
      <c r="CH294" s="468"/>
      <c r="CI294" s="468"/>
      <c r="CJ294" s="468"/>
      <c r="CK294" s="468"/>
      <c r="CL294" s="468"/>
      <c r="CM294" s="468"/>
      <c r="CN294" s="468"/>
      <c r="CO294" s="468"/>
      <c r="CP294" s="468"/>
      <c r="CQ294" s="468"/>
      <c r="CR294" s="468"/>
      <c r="CS294" s="468"/>
      <c r="CT294" s="468"/>
      <c r="CU294" s="468"/>
      <c r="CV294" s="468"/>
      <c r="CW294" s="468"/>
      <c r="CX294" s="468"/>
      <c r="CY294" s="468"/>
      <c r="CZ294" s="468"/>
      <c r="DA294" s="468"/>
      <c r="DB294" s="468"/>
      <c r="DC294" s="468"/>
      <c r="DD294" s="468"/>
      <c r="DE294" s="468"/>
      <c r="DF294" s="468"/>
      <c r="DG294" s="468"/>
      <c r="DH294" s="468"/>
      <c r="DI294" s="468"/>
      <c r="DJ294" s="468"/>
      <c r="DK294" s="468"/>
      <c r="DL294" s="468"/>
      <c r="DM294" s="468"/>
      <c r="DN294" s="468"/>
      <c r="DO294" s="468"/>
      <c r="DP294" s="468"/>
      <c r="DQ294" s="468"/>
      <c r="DR294" s="468"/>
      <c r="DS294" s="468"/>
      <c r="DT294" s="468"/>
      <c r="DU294" s="468"/>
      <c r="DV294" s="468"/>
      <c r="DW294" s="468"/>
      <c r="DX294" s="468"/>
      <c r="DY294" s="468"/>
      <c r="DZ294" s="468"/>
      <c r="EA294" s="468"/>
      <c r="EB294" s="468"/>
      <c r="EC294" s="468"/>
      <c r="ED294" s="468"/>
      <c r="EE294" s="468"/>
      <c r="EF294" s="468"/>
      <c r="EG294" s="468"/>
      <c r="EH294" s="468"/>
      <c r="EI294" s="468"/>
      <c r="EJ294" s="468"/>
      <c r="EK294" s="468"/>
      <c r="EL294" s="468"/>
      <c r="EM294" s="468"/>
      <c r="EN294" s="468"/>
      <c r="EO294" s="468"/>
      <c r="EP294" s="468"/>
      <c r="EQ294" s="468"/>
      <c r="ER294" s="468"/>
      <c r="ES294" s="468"/>
      <c r="ET294" s="468"/>
      <c r="EU294" s="468"/>
      <c r="EV294" s="468"/>
      <c r="EW294" s="468"/>
      <c r="EX294" s="468"/>
      <c r="EY294" s="468"/>
      <c r="EZ294" s="468"/>
      <c r="FA294" s="468"/>
      <c r="FB294" s="468"/>
      <c r="FC294" s="468"/>
      <c r="FD294" s="468"/>
      <c r="FE294" s="468"/>
      <c r="FF294" s="468"/>
      <c r="FG294" s="468"/>
      <c r="FH294" s="468"/>
      <c r="FI294" s="468"/>
      <c r="FJ294" s="468"/>
      <c r="FK294" s="468"/>
      <c r="FL294" s="468"/>
      <c r="FM294" s="468"/>
      <c r="FN294" s="468"/>
      <c r="FO294" s="468"/>
      <c r="FP294" s="468"/>
      <c r="FQ294" s="468"/>
      <c r="FR294" s="468"/>
      <c r="FS294" s="468"/>
      <c r="FT294" s="468"/>
      <c r="FU294" s="468"/>
      <c r="FV294" s="468"/>
      <c r="FW294" s="468"/>
      <c r="FX294" s="468"/>
      <c r="FY294" s="468"/>
      <c r="FZ294" s="468"/>
      <c r="GA294" s="468"/>
      <c r="GB294" s="468"/>
      <c r="GC294" s="468"/>
      <c r="GD294" s="468"/>
      <c r="GE294" s="468"/>
      <c r="GF294" s="468"/>
      <c r="GG294" s="468"/>
      <c r="GH294" s="468"/>
      <c r="GI294" s="468"/>
      <c r="GJ294" s="468"/>
      <c r="GK294" s="468"/>
      <c r="GL294" s="468"/>
      <c r="GM294" s="468"/>
      <c r="GN294" s="468"/>
      <c r="GO294" s="468"/>
      <c r="GP294" s="468"/>
      <c r="GQ294" s="468"/>
      <c r="GR294" s="468"/>
      <c r="GS294" s="468"/>
      <c r="GT294" s="468"/>
      <c r="GU294" s="468"/>
      <c r="GV294" s="468"/>
      <c r="GW294" s="468"/>
      <c r="GX294" s="468"/>
      <c r="GY294" s="468"/>
      <c r="GZ294" s="468"/>
      <c r="HA294" s="468"/>
      <c r="HB294" s="468"/>
      <c r="HC294" s="468"/>
      <c r="HD294" s="468"/>
      <c r="HE294" s="468"/>
      <c r="HF294" s="468"/>
      <c r="HG294" s="468"/>
      <c r="HH294" s="468"/>
      <c r="HI294" s="468"/>
      <c r="HJ294" s="468"/>
      <c r="HK294" s="468"/>
      <c r="HL294" s="468"/>
      <c r="HM294" s="468"/>
      <c r="HN294" s="468"/>
      <c r="HO294" s="468"/>
      <c r="HP294" s="468"/>
      <c r="HQ294" s="468"/>
      <c r="HR294" s="468"/>
      <c r="HS294" s="468"/>
      <c r="HT294" s="468"/>
      <c r="HU294" s="468"/>
      <c r="HV294" s="468"/>
      <c r="HW294" s="468"/>
      <c r="HX294" s="468"/>
      <c r="HY294" s="468"/>
      <c r="HZ294" s="468"/>
      <c r="IA294" s="468"/>
      <c r="IB294" s="468"/>
      <c r="IC294" s="468"/>
      <c r="ID294" s="468"/>
      <c r="IE294" s="468"/>
      <c r="IF294" s="468"/>
      <c r="IG294" s="468"/>
      <c r="IH294" s="468"/>
      <c r="II294" s="468"/>
      <c r="IJ294" s="468"/>
      <c r="IK294" s="468"/>
      <c r="IL294" s="468"/>
      <c r="IM294" s="468"/>
      <c r="IN294" s="468"/>
      <c r="IO294" s="468"/>
      <c r="IP294" s="468"/>
      <c r="IQ294" s="468"/>
      <c r="IR294" s="468"/>
      <c r="IS294" s="468"/>
      <c r="IT294" s="468"/>
      <c r="IU294" s="468"/>
      <c r="IV294" s="468"/>
    </row>
    <row r="295" spans="1:256">
      <c r="A295" s="385"/>
      <c r="B295" s="385"/>
      <c r="C295" s="385"/>
      <c r="M295" s="385"/>
      <c r="N295" s="735"/>
      <c r="O295" s="735"/>
      <c r="P295" s="468"/>
      <c r="Q295" s="468"/>
      <c r="R295" s="468"/>
      <c r="S295" s="468"/>
      <c r="T295" s="468"/>
      <c r="U295" s="468"/>
      <c r="V295" s="468"/>
      <c r="W295" s="468"/>
      <c r="X295" s="468"/>
      <c r="Y295" s="468"/>
      <c r="Z295" s="468"/>
      <c r="AA295" s="468"/>
      <c r="AB295" s="468"/>
      <c r="AC295" s="468"/>
      <c r="AD295" s="468"/>
      <c r="AE295" s="468"/>
      <c r="AF295" s="468"/>
      <c r="AG295" s="468"/>
      <c r="AH295" s="468"/>
      <c r="AI295" s="468"/>
      <c r="AJ295" s="468"/>
      <c r="AK295" s="468"/>
      <c r="AL295" s="468"/>
      <c r="AM295" s="468"/>
      <c r="AN295" s="468"/>
      <c r="AO295" s="468"/>
      <c r="AP295" s="468"/>
      <c r="AQ295" s="468"/>
      <c r="AR295" s="468"/>
      <c r="AS295" s="468"/>
      <c r="AT295" s="468"/>
      <c r="AU295" s="468"/>
      <c r="AV295" s="468"/>
      <c r="AW295" s="468"/>
      <c r="AX295" s="468"/>
      <c r="AY295" s="468"/>
      <c r="AZ295" s="468"/>
      <c r="BA295" s="468"/>
      <c r="BB295" s="468"/>
      <c r="BC295" s="468"/>
      <c r="BD295" s="468"/>
      <c r="BE295" s="468"/>
      <c r="BF295" s="468"/>
      <c r="BG295" s="468"/>
      <c r="BH295" s="468"/>
      <c r="BI295" s="468"/>
      <c r="BJ295" s="468"/>
      <c r="BK295" s="468"/>
      <c r="BL295" s="468"/>
      <c r="BM295" s="468"/>
      <c r="BN295" s="468"/>
      <c r="BO295" s="468"/>
      <c r="BP295" s="468"/>
      <c r="BQ295" s="468"/>
      <c r="BR295" s="468"/>
      <c r="BS295" s="468"/>
      <c r="BT295" s="468"/>
      <c r="BU295" s="468"/>
      <c r="BV295" s="468"/>
      <c r="BW295" s="468"/>
      <c r="BX295" s="468"/>
      <c r="BY295" s="468"/>
      <c r="BZ295" s="468"/>
      <c r="CA295" s="468"/>
      <c r="CB295" s="468"/>
      <c r="CC295" s="468"/>
      <c r="CD295" s="468"/>
      <c r="CE295" s="468"/>
      <c r="CF295" s="468"/>
      <c r="CG295" s="468"/>
      <c r="CH295" s="468"/>
      <c r="CI295" s="468"/>
      <c r="CJ295" s="468"/>
      <c r="CK295" s="468"/>
      <c r="CL295" s="468"/>
      <c r="CM295" s="468"/>
      <c r="CN295" s="468"/>
      <c r="CO295" s="468"/>
      <c r="CP295" s="468"/>
      <c r="CQ295" s="468"/>
      <c r="CR295" s="468"/>
      <c r="CS295" s="468"/>
      <c r="CT295" s="468"/>
      <c r="CU295" s="468"/>
      <c r="CV295" s="468"/>
      <c r="CW295" s="468"/>
      <c r="CX295" s="468"/>
      <c r="CY295" s="468"/>
      <c r="CZ295" s="468"/>
      <c r="DA295" s="468"/>
      <c r="DB295" s="468"/>
      <c r="DC295" s="468"/>
      <c r="DD295" s="468"/>
      <c r="DE295" s="468"/>
      <c r="DF295" s="468"/>
      <c r="DG295" s="468"/>
      <c r="DH295" s="468"/>
      <c r="DI295" s="468"/>
      <c r="DJ295" s="468"/>
      <c r="DK295" s="468"/>
      <c r="DL295" s="468"/>
      <c r="DM295" s="468"/>
      <c r="DN295" s="468"/>
      <c r="DO295" s="468"/>
      <c r="DP295" s="468"/>
      <c r="DQ295" s="468"/>
      <c r="DR295" s="468"/>
      <c r="DS295" s="468"/>
      <c r="DT295" s="468"/>
      <c r="DU295" s="468"/>
      <c r="DV295" s="468"/>
      <c r="DW295" s="468"/>
      <c r="DX295" s="468"/>
      <c r="DY295" s="468"/>
      <c r="DZ295" s="468"/>
      <c r="EA295" s="468"/>
      <c r="EB295" s="468"/>
      <c r="EC295" s="468"/>
      <c r="ED295" s="468"/>
      <c r="EE295" s="468"/>
      <c r="EF295" s="468"/>
      <c r="EG295" s="468"/>
      <c r="EH295" s="468"/>
      <c r="EI295" s="468"/>
      <c r="EJ295" s="468"/>
      <c r="EK295" s="468"/>
      <c r="EL295" s="468"/>
      <c r="EM295" s="468"/>
      <c r="EN295" s="468"/>
      <c r="EO295" s="468"/>
      <c r="EP295" s="468"/>
      <c r="EQ295" s="468"/>
      <c r="ER295" s="468"/>
      <c r="ES295" s="468"/>
      <c r="ET295" s="468"/>
      <c r="EU295" s="468"/>
      <c r="EV295" s="468"/>
      <c r="EW295" s="468"/>
      <c r="EX295" s="468"/>
      <c r="EY295" s="468"/>
      <c r="EZ295" s="468"/>
      <c r="FA295" s="468"/>
      <c r="FB295" s="468"/>
      <c r="FC295" s="468"/>
      <c r="FD295" s="468"/>
      <c r="FE295" s="468"/>
      <c r="FF295" s="468"/>
      <c r="FG295" s="468"/>
      <c r="FH295" s="468"/>
      <c r="FI295" s="468"/>
      <c r="FJ295" s="468"/>
      <c r="FK295" s="468"/>
      <c r="FL295" s="468"/>
      <c r="FM295" s="468"/>
      <c r="FN295" s="468"/>
      <c r="FO295" s="468"/>
      <c r="FP295" s="468"/>
      <c r="FQ295" s="468"/>
      <c r="FR295" s="468"/>
      <c r="FS295" s="468"/>
      <c r="FT295" s="468"/>
      <c r="FU295" s="468"/>
      <c r="FV295" s="468"/>
      <c r="FW295" s="468"/>
      <c r="FX295" s="468"/>
      <c r="FY295" s="468"/>
      <c r="FZ295" s="468"/>
      <c r="GA295" s="468"/>
      <c r="GB295" s="468"/>
      <c r="GC295" s="468"/>
      <c r="GD295" s="468"/>
      <c r="GE295" s="468"/>
      <c r="GF295" s="468"/>
      <c r="GG295" s="468"/>
      <c r="GH295" s="468"/>
      <c r="GI295" s="468"/>
      <c r="GJ295" s="468"/>
      <c r="GK295" s="468"/>
      <c r="GL295" s="468"/>
      <c r="GM295" s="468"/>
      <c r="GN295" s="468"/>
      <c r="GO295" s="468"/>
      <c r="GP295" s="468"/>
      <c r="GQ295" s="468"/>
      <c r="GR295" s="468"/>
      <c r="GS295" s="468"/>
      <c r="GT295" s="468"/>
      <c r="GU295" s="468"/>
      <c r="GV295" s="468"/>
      <c r="GW295" s="468"/>
      <c r="GX295" s="468"/>
      <c r="GY295" s="468"/>
      <c r="GZ295" s="468"/>
      <c r="HA295" s="468"/>
      <c r="HB295" s="468"/>
      <c r="HC295" s="468"/>
      <c r="HD295" s="468"/>
      <c r="HE295" s="468"/>
      <c r="HF295" s="468"/>
      <c r="HG295" s="468"/>
      <c r="HH295" s="468"/>
      <c r="HI295" s="468"/>
      <c r="HJ295" s="468"/>
      <c r="HK295" s="468"/>
      <c r="HL295" s="468"/>
      <c r="HM295" s="468"/>
      <c r="HN295" s="468"/>
      <c r="HO295" s="468"/>
      <c r="HP295" s="468"/>
      <c r="HQ295" s="468"/>
      <c r="HR295" s="468"/>
      <c r="HS295" s="468"/>
      <c r="HT295" s="468"/>
      <c r="HU295" s="468"/>
      <c r="HV295" s="468"/>
      <c r="HW295" s="468"/>
      <c r="HX295" s="468"/>
      <c r="HY295" s="468"/>
      <c r="HZ295" s="468"/>
      <c r="IA295" s="468"/>
      <c r="IB295" s="468"/>
      <c r="IC295" s="468"/>
      <c r="ID295" s="468"/>
      <c r="IE295" s="468"/>
      <c r="IF295" s="468"/>
      <c r="IG295" s="468"/>
      <c r="IH295" s="468"/>
      <c r="II295" s="468"/>
      <c r="IJ295" s="468"/>
      <c r="IK295" s="468"/>
      <c r="IL295" s="468"/>
      <c r="IM295" s="468"/>
      <c r="IN295" s="468"/>
      <c r="IO295" s="468"/>
      <c r="IP295" s="468"/>
      <c r="IQ295" s="468"/>
      <c r="IR295" s="468"/>
      <c r="IS295" s="468"/>
      <c r="IT295" s="468"/>
      <c r="IU295" s="468"/>
      <c r="IV295" s="468"/>
    </row>
    <row r="296" spans="1:256">
      <c r="A296" s="385"/>
      <c r="B296" s="385"/>
      <c r="C296" s="385"/>
      <c r="M296" s="385"/>
      <c r="N296" s="735"/>
      <c r="O296" s="735"/>
      <c r="P296" s="468"/>
      <c r="Q296" s="468"/>
      <c r="R296" s="468"/>
      <c r="S296" s="468"/>
      <c r="T296" s="468"/>
      <c r="U296" s="468"/>
      <c r="V296" s="468"/>
      <c r="W296" s="468"/>
      <c r="X296" s="468"/>
      <c r="Y296" s="468"/>
      <c r="Z296" s="468"/>
      <c r="AA296" s="468"/>
      <c r="AB296" s="468"/>
      <c r="AC296" s="468"/>
      <c r="AD296" s="468"/>
      <c r="AE296" s="468"/>
      <c r="AF296" s="468"/>
      <c r="AG296" s="468"/>
      <c r="AH296" s="468"/>
      <c r="AI296" s="468"/>
      <c r="AJ296" s="468"/>
      <c r="AK296" s="468"/>
      <c r="AL296" s="468"/>
      <c r="AM296" s="468"/>
      <c r="AN296" s="468"/>
      <c r="AO296" s="468"/>
      <c r="AP296" s="468"/>
      <c r="AQ296" s="468"/>
      <c r="AR296" s="468"/>
      <c r="AS296" s="468"/>
      <c r="AT296" s="468"/>
      <c r="AU296" s="468"/>
      <c r="AV296" s="468"/>
      <c r="AW296" s="468"/>
      <c r="AX296" s="468"/>
      <c r="AY296" s="468"/>
      <c r="AZ296" s="468"/>
      <c r="BA296" s="468"/>
      <c r="BB296" s="468"/>
      <c r="BC296" s="468"/>
      <c r="BD296" s="468"/>
      <c r="BE296" s="468"/>
      <c r="BF296" s="468"/>
      <c r="BG296" s="468"/>
      <c r="BH296" s="468"/>
      <c r="BI296" s="468"/>
      <c r="BJ296" s="468"/>
      <c r="BK296" s="468"/>
      <c r="BL296" s="468"/>
      <c r="BM296" s="468"/>
      <c r="BN296" s="468"/>
      <c r="BO296" s="468"/>
      <c r="BP296" s="468"/>
      <c r="BQ296" s="468"/>
      <c r="BR296" s="468"/>
      <c r="BS296" s="468"/>
      <c r="BT296" s="468"/>
      <c r="BU296" s="468"/>
      <c r="BV296" s="468"/>
      <c r="BW296" s="468"/>
      <c r="BX296" s="468"/>
      <c r="BY296" s="468"/>
      <c r="BZ296" s="468"/>
      <c r="CA296" s="468"/>
      <c r="CB296" s="468"/>
      <c r="CC296" s="468"/>
      <c r="CD296" s="468"/>
      <c r="CE296" s="468"/>
      <c r="CF296" s="468"/>
      <c r="CG296" s="468"/>
      <c r="CH296" s="468"/>
      <c r="CI296" s="468"/>
      <c r="CJ296" s="468"/>
      <c r="CK296" s="468"/>
      <c r="CL296" s="468"/>
      <c r="CM296" s="468"/>
      <c r="CN296" s="468"/>
      <c r="CO296" s="468"/>
      <c r="CP296" s="468"/>
      <c r="CQ296" s="468"/>
      <c r="CR296" s="468"/>
      <c r="CS296" s="468"/>
      <c r="CT296" s="468"/>
      <c r="CU296" s="468"/>
      <c r="CV296" s="468"/>
      <c r="CW296" s="468"/>
      <c r="CX296" s="468"/>
      <c r="CY296" s="468"/>
      <c r="CZ296" s="468"/>
      <c r="DA296" s="468"/>
      <c r="DB296" s="468"/>
      <c r="DC296" s="468"/>
      <c r="DD296" s="468"/>
      <c r="DE296" s="468"/>
      <c r="DF296" s="468"/>
      <c r="DG296" s="468"/>
      <c r="DH296" s="468"/>
      <c r="DI296" s="468"/>
      <c r="DJ296" s="468"/>
      <c r="DK296" s="468"/>
      <c r="DL296" s="468"/>
      <c r="DM296" s="468"/>
      <c r="DN296" s="468"/>
      <c r="DO296" s="468"/>
      <c r="DP296" s="468"/>
      <c r="DQ296" s="468"/>
      <c r="DR296" s="468"/>
      <c r="DS296" s="468"/>
      <c r="DT296" s="468"/>
      <c r="DU296" s="468"/>
      <c r="DV296" s="468"/>
      <c r="DW296" s="468"/>
      <c r="DX296" s="468"/>
      <c r="DY296" s="468"/>
      <c r="DZ296" s="468"/>
      <c r="EA296" s="468"/>
      <c r="EB296" s="468"/>
      <c r="EC296" s="468"/>
      <c r="ED296" s="468"/>
      <c r="EE296" s="468"/>
      <c r="EF296" s="468"/>
      <c r="EG296" s="468"/>
      <c r="EH296" s="468"/>
      <c r="EI296" s="468"/>
      <c r="EJ296" s="468"/>
      <c r="EK296" s="468"/>
      <c r="EL296" s="468"/>
      <c r="EM296" s="468"/>
      <c r="EN296" s="468"/>
      <c r="EO296" s="468"/>
      <c r="EP296" s="468"/>
      <c r="EQ296" s="468"/>
      <c r="ER296" s="468"/>
      <c r="ES296" s="468"/>
      <c r="ET296" s="468"/>
      <c r="EU296" s="468"/>
      <c r="EV296" s="468"/>
      <c r="EW296" s="468"/>
      <c r="EX296" s="468"/>
      <c r="EY296" s="468"/>
      <c r="EZ296" s="468"/>
      <c r="FA296" s="468"/>
      <c r="FB296" s="468"/>
      <c r="FC296" s="468"/>
      <c r="FD296" s="468"/>
      <c r="FE296" s="468"/>
      <c r="FF296" s="468"/>
      <c r="FG296" s="468"/>
      <c r="FH296" s="468"/>
      <c r="FI296" s="468"/>
      <c r="FJ296" s="468"/>
      <c r="FK296" s="468"/>
      <c r="FL296" s="468"/>
      <c r="FM296" s="468"/>
      <c r="FN296" s="468"/>
      <c r="FO296" s="468"/>
      <c r="FP296" s="468"/>
      <c r="FQ296" s="468"/>
      <c r="FR296" s="468"/>
      <c r="FS296" s="468"/>
      <c r="FT296" s="468"/>
      <c r="FU296" s="468"/>
      <c r="FV296" s="468"/>
      <c r="FW296" s="468"/>
      <c r="FX296" s="468"/>
      <c r="FY296" s="468"/>
      <c r="FZ296" s="468"/>
      <c r="GA296" s="468"/>
      <c r="GB296" s="468"/>
      <c r="GC296" s="468"/>
      <c r="GD296" s="468"/>
      <c r="GE296" s="468"/>
      <c r="GF296" s="468"/>
      <c r="GG296" s="468"/>
      <c r="GH296" s="468"/>
      <c r="GI296" s="468"/>
      <c r="GJ296" s="468"/>
      <c r="GK296" s="468"/>
      <c r="GL296" s="468"/>
      <c r="GM296" s="468"/>
      <c r="GN296" s="468"/>
      <c r="GO296" s="468"/>
      <c r="GP296" s="468"/>
      <c r="GQ296" s="468"/>
      <c r="GR296" s="468"/>
      <c r="GS296" s="468"/>
      <c r="GT296" s="468"/>
      <c r="GU296" s="468"/>
      <c r="GV296" s="468"/>
      <c r="GW296" s="468"/>
      <c r="GX296" s="468"/>
      <c r="GY296" s="468"/>
      <c r="GZ296" s="468"/>
      <c r="HA296" s="468"/>
      <c r="HB296" s="468"/>
      <c r="HC296" s="468"/>
      <c r="HD296" s="468"/>
      <c r="HE296" s="468"/>
      <c r="HF296" s="468"/>
      <c r="HG296" s="468"/>
      <c r="HH296" s="468"/>
      <c r="HI296" s="468"/>
      <c r="HJ296" s="468"/>
      <c r="HK296" s="468"/>
      <c r="HL296" s="468"/>
      <c r="HM296" s="468"/>
      <c r="HN296" s="468"/>
      <c r="HO296" s="468"/>
      <c r="HP296" s="468"/>
      <c r="HQ296" s="468"/>
      <c r="HR296" s="468"/>
      <c r="HS296" s="468"/>
      <c r="HT296" s="468"/>
      <c r="HU296" s="468"/>
      <c r="HV296" s="468"/>
      <c r="HW296" s="468"/>
      <c r="HX296" s="468"/>
      <c r="HY296" s="468"/>
      <c r="HZ296" s="468"/>
      <c r="IA296" s="468"/>
      <c r="IB296" s="468"/>
      <c r="IC296" s="468"/>
      <c r="ID296" s="468"/>
      <c r="IE296" s="468"/>
      <c r="IF296" s="468"/>
      <c r="IG296" s="468"/>
      <c r="IH296" s="468"/>
      <c r="II296" s="468"/>
      <c r="IJ296" s="468"/>
      <c r="IK296" s="468"/>
      <c r="IL296" s="468"/>
      <c r="IM296" s="468"/>
      <c r="IN296" s="468"/>
      <c r="IO296" s="468"/>
      <c r="IP296" s="468"/>
      <c r="IQ296" s="468"/>
      <c r="IR296" s="468"/>
      <c r="IS296" s="468"/>
      <c r="IT296" s="468"/>
      <c r="IU296" s="468"/>
      <c r="IV296" s="468"/>
    </row>
    <row r="297" spans="1:256">
      <c r="A297" s="385"/>
      <c r="B297" s="385"/>
      <c r="C297" s="385"/>
      <c r="M297" s="385"/>
      <c r="N297" s="735"/>
      <c r="O297" s="735"/>
      <c r="P297" s="468"/>
      <c r="Q297" s="468"/>
      <c r="R297" s="468"/>
      <c r="S297" s="468"/>
      <c r="T297" s="468"/>
      <c r="U297" s="468"/>
      <c r="V297" s="468"/>
      <c r="W297" s="468"/>
      <c r="X297" s="468"/>
      <c r="Y297" s="468"/>
      <c r="Z297" s="468"/>
      <c r="AA297" s="468"/>
      <c r="AB297" s="468"/>
      <c r="AC297" s="468"/>
      <c r="AD297" s="468"/>
      <c r="AE297" s="468"/>
      <c r="AF297" s="468"/>
      <c r="AG297" s="468"/>
      <c r="AH297" s="468"/>
      <c r="AI297" s="468"/>
      <c r="AJ297" s="468"/>
      <c r="AK297" s="468"/>
      <c r="AL297" s="468"/>
      <c r="AM297" s="468"/>
      <c r="AN297" s="468"/>
      <c r="AO297" s="468"/>
      <c r="AP297" s="468"/>
      <c r="AQ297" s="468"/>
      <c r="AR297" s="468"/>
      <c r="AS297" s="468"/>
      <c r="AT297" s="468"/>
      <c r="AU297" s="468"/>
      <c r="AV297" s="468"/>
      <c r="AW297" s="468"/>
      <c r="AX297" s="468"/>
      <c r="AY297" s="468"/>
      <c r="AZ297" s="468"/>
      <c r="BA297" s="468"/>
      <c r="BB297" s="468"/>
      <c r="BC297" s="468"/>
      <c r="BD297" s="468"/>
      <c r="BE297" s="468"/>
      <c r="BF297" s="468"/>
      <c r="BG297" s="468"/>
      <c r="BH297" s="468"/>
      <c r="BI297" s="468"/>
      <c r="BJ297" s="468"/>
      <c r="BK297" s="468"/>
      <c r="BL297" s="468"/>
      <c r="BM297" s="468"/>
      <c r="BN297" s="468"/>
      <c r="BO297" s="468"/>
      <c r="BP297" s="468"/>
      <c r="BQ297" s="468"/>
      <c r="BR297" s="468"/>
      <c r="BS297" s="468"/>
      <c r="BT297" s="468"/>
      <c r="BU297" s="468"/>
      <c r="BV297" s="468"/>
      <c r="BW297" s="468"/>
      <c r="BX297" s="468"/>
      <c r="BY297" s="468"/>
      <c r="BZ297" s="468"/>
      <c r="CA297" s="468"/>
      <c r="CB297" s="468"/>
      <c r="CC297" s="468"/>
      <c r="CD297" s="468"/>
      <c r="CE297" s="468"/>
      <c r="CF297" s="468"/>
      <c r="CG297" s="468"/>
      <c r="CH297" s="468"/>
      <c r="CI297" s="468"/>
      <c r="CJ297" s="468"/>
      <c r="CK297" s="468"/>
      <c r="CL297" s="468"/>
      <c r="CM297" s="468"/>
      <c r="CN297" s="468"/>
      <c r="CO297" s="468"/>
      <c r="CP297" s="468"/>
      <c r="CQ297" s="468"/>
      <c r="CR297" s="468"/>
      <c r="CS297" s="468"/>
      <c r="CT297" s="468"/>
      <c r="CU297" s="468"/>
      <c r="CV297" s="468"/>
      <c r="CW297" s="468"/>
      <c r="CX297" s="468"/>
      <c r="CY297" s="468"/>
      <c r="CZ297" s="468"/>
      <c r="DA297" s="468"/>
      <c r="DB297" s="468"/>
      <c r="DC297" s="468"/>
      <c r="DD297" s="468"/>
      <c r="DE297" s="468"/>
      <c r="DF297" s="468"/>
      <c r="DG297" s="468"/>
      <c r="DH297" s="468"/>
      <c r="DI297" s="468"/>
      <c r="DJ297" s="468"/>
      <c r="DK297" s="468"/>
      <c r="DL297" s="468"/>
      <c r="DM297" s="468"/>
      <c r="DN297" s="468"/>
      <c r="DO297" s="468"/>
      <c r="DP297" s="468"/>
      <c r="DQ297" s="468"/>
      <c r="DR297" s="468"/>
      <c r="DS297" s="468"/>
      <c r="DT297" s="468"/>
      <c r="DU297" s="468"/>
      <c r="DV297" s="468"/>
      <c r="DW297" s="468"/>
      <c r="DX297" s="468"/>
      <c r="DY297" s="468"/>
      <c r="DZ297" s="468"/>
      <c r="EA297" s="468"/>
      <c r="EB297" s="468"/>
      <c r="EC297" s="468"/>
      <c r="ED297" s="468"/>
      <c r="EE297" s="468"/>
      <c r="EF297" s="468"/>
      <c r="EG297" s="468"/>
      <c r="EH297" s="468"/>
      <c r="EI297" s="468"/>
      <c r="EJ297" s="468"/>
      <c r="EK297" s="468"/>
      <c r="EL297" s="468"/>
      <c r="EM297" s="468"/>
      <c r="EN297" s="468"/>
      <c r="EO297" s="468"/>
      <c r="EP297" s="468"/>
      <c r="EQ297" s="468"/>
      <c r="ER297" s="468"/>
      <c r="ES297" s="468"/>
      <c r="ET297" s="468"/>
      <c r="EU297" s="468"/>
      <c r="EV297" s="468"/>
      <c r="EW297" s="468"/>
      <c r="EX297" s="468"/>
      <c r="EY297" s="468"/>
      <c r="EZ297" s="468"/>
      <c r="FA297" s="468"/>
      <c r="FB297" s="468"/>
      <c r="FC297" s="468"/>
      <c r="FD297" s="468"/>
      <c r="FE297" s="468"/>
      <c r="FF297" s="468"/>
      <c r="FG297" s="468"/>
      <c r="FH297" s="468"/>
      <c r="FI297" s="468"/>
      <c r="FJ297" s="468"/>
      <c r="FK297" s="468"/>
      <c r="FL297" s="468"/>
      <c r="FM297" s="468"/>
      <c r="FN297" s="468"/>
      <c r="FO297" s="468"/>
      <c r="FP297" s="468"/>
      <c r="FQ297" s="468"/>
      <c r="FR297" s="468"/>
      <c r="FS297" s="468"/>
      <c r="FT297" s="468"/>
      <c r="FU297" s="468"/>
      <c r="FV297" s="468"/>
      <c r="FW297" s="468"/>
      <c r="FX297" s="468"/>
      <c r="FY297" s="468"/>
      <c r="FZ297" s="468"/>
      <c r="GA297" s="468"/>
      <c r="GB297" s="468"/>
      <c r="GC297" s="468"/>
      <c r="GD297" s="468"/>
      <c r="GE297" s="468"/>
      <c r="GF297" s="468"/>
      <c r="GG297" s="468"/>
      <c r="GH297" s="468"/>
      <c r="GI297" s="468"/>
      <c r="GJ297" s="468"/>
      <c r="GK297" s="468"/>
      <c r="GL297" s="468"/>
      <c r="GM297" s="468"/>
      <c r="GN297" s="468"/>
      <c r="GO297" s="468"/>
      <c r="GP297" s="468"/>
      <c r="GQ297" s="468"/>
      <c r="GR297" s="468"/>
      <c r="GS297" s="468"/>
      <c r="GT297" s="468"/>
      <c r="GU297" s="468"/>
      <c r="GV297" s="468"/>
      <c r="GW297" s="468"/>
      <c r="GX297" s="468"/>
      <c r="GY297" s="468"/>
      <c r="GZ297" s="468"/>
      <c r="HA297" s="468"/>
      <c r="HB297" s="468"/>
      <c r="HC297" s="468"/>
      <c r="HD297" s="468"/>
      <c r="HE297" s="468"/>
      <c r="HF297" s="468"/>
      <c r="HG297" s="468"/>
      <c r="HH297" s="468"/>
      <c r="HI297" s="468"/>
      <c r="HJ297" s="468"/>
      <c r="HK297" s="468"/>
      <c r="HL297" s="468"/>
      <c r="HM297" s="468"/>
      <c r="HN297" s="468"/>
      <c r="HO297" s="468"/>
      <c r="HP297" s="468"/>
      <c r="HQ297" s="468"/>
      <c r="HR297" s="468"/>
      <c r="HS297" s="468"/>
      <c r="HT297" s="468"/>
      <c r="HU297" s="468"/>
      <c r="HV297" s="468"/>
      <c r="HW297" s="468"/>
      <c r="HX297" s="468"/>
      <c r="HY297" s="468"/>
      <c r="HZ297" s="468"/>
      <c r="IA297" s="468"/>
      <c r="IB297" s="468"/>
      <c r="IC297" s="468"/>
      <c r="ID297" s="468"/>
      <c r="IE297" s="468"/>
      <c r="IF297" s="468"/>
      <c r="IG297" s="468"/>
      <c r="IH297" s="468"/>
      <c r="II297" s="468"/>
      <c r="IJ297" s="468"/>
      <c r="IK297" s="468"/>
      <c r="IL297" s="468"/>
      <c r="IM297" s="468"/>
      <c r="IN297" s="468"/>
      <c r="IO297" s="468"/>
      <c r="IP297" s="468"/>
      <c r="IQ297" s="468"/>
      <c r="IR297" s="468"/>
      <c r="IS297" s="468"/>
      <c r="IT297" s="468"/>
      <c r="IU297" s="468"/>
      <c r="IV297" s="468"/>
    </row>
    <row r="298" spans="1:256">
      <c r="A298" s="385"/>
      <c r="B298" s="385"/>
      <c r="C298" s="385"/>
      <c r="M298" s="385"/>
      <c r="N298" s="735"/>
      <c r="O298" s="735"/>
      <c r="P298" s="468"/>
      <c r="Q298" s="468"/>
      <c r="R298" s="468"/>
      <c r="S298" s="468"/>
      <c r="T298" s="468"/>
      <c r="U298" s="468"/>
      <c r="V298" s="468"/>
      <c r="W298" s="468"/>
      <c r="X298" s="468"/>
      <c r="Y298" s="468"/>
      <c r="Z298" s="468"/>
      <c r="AA298" s="468"/>
      <c r="AB298" s="468"/>
      <c r="AC298" s="468"/>
      <c r="AD298" s="468"/>
      <c r="AE298" s="468"/>
      <c r="AF298" s="468"/>
      <c r="AG298" s="468"/>
      <c r="AH298" s="468"/>
      <c r="AI298" s="468"/>
      <c r="AJ298" s="468"/>
      <c r="AK298" s="468"/>
      <c r="AL298" s="468"/>
      <c r="AM298" s="468"/>
      <c r="AN298" s="468"/>
      <c r="AO298" s="468"/>
      <c r="AP298" s="468"/>
      <c r="AQ298" s="468"/>
      <c r="AR298" s="468"/>
      <c r="AS298" s="468"/>
      <c r="AT298" s="468"/>
      <c r="AU298" s="468"/>
      <c r="AV298" s="468"/>
      <c r="AW298" s="468"/>
      <c r="AX298" s="468"/>
      <c r="AY298" s="468"/>
      <c r="AZ298" s="468"/>
      <c r="BA298" s="468"/>
      <c r="BB298" s="468"/>
      <c r="BC298" s="468"/>
      <c r="BD298" s="468"/>
      <c r="BE298" s="468"/>
      <c r="BF298" s="468"/>
      <c r="BG298" s="468"/>
      <c r="BH298" s="468"/>
      <c r="BI298" s="468"/>
      <c r="BJ298" s="468"/>
      <c r="BK298" s="468"/>
      <c r="BL298" s="468"/>
      <c r="BM298" s="468"/>
      <c r="BN298" s="468"/>
      <c r="BO298" s="468"/>
      <c r="BP298" s="468"/>
      <c r="BQ298" s="468"/>
      <c r="BR298" s="468"/>
      <c r="BS298" s="468"/>
      <c r="BT298" s="468"/>
      <c r="BU298" s="468"/>
      <c r="BV298" s="468"/>
      <c r="BW298" s="468"/>
      <c r="BX298" s="468"/>
      <c r="BY298" s="468"/>
      <c r="BZ298" s="468"/>
      <c r="CA298" s="468"/>
      <c r="CB298" s="468"/>
      <c r="CC298" s="468"/>
      <c r="CD298" s="468"/>
      <c r="CE298" s="468"/>
      <c r="CF298" s="468"/>
      <c r="CG298" s="468"/>
      <c r="CH298" s="468"/>
      <c r="CI298" s="468"/>
      <c r="CJ298" s="468"/>
      <c r="CK298" s="468"/>
      <c r="CL298" s="468"/>
      <c r="CM298" s="468"/>
      <c r="CN298" s="468"/>
      <c r="CO298" s="468"/>
      <c r="CP298" s="468"/>
      <c r="CQ298" s="468"/>
      <c r="CR298" s="468"/>
      <c r="CS298" s="468"/>
      <c r="CT298" s="468"/>
      <c r="CU298" s="468"/>
      <c r="CV298" s="468"/>
      <c r="CW298" s="468"/>
      <c r="CX298" s="468"/>
      <c r="CY298" s="468"/>
      <c r="CZ298" s="468"/>
      <c r="DA298" s="468"/>
      <c r="DB298" s="468"/>
      <c r="DC298" s="468"/>
      <c r="DD298" s="468"/>
      <c r="DE298" s="468"/>
      <c r="DF298" s="468"/>
      <c r="DG298" s="468"/>
      <c r="DH298" s="468"/>
      <c r="DI298" s="468"/>
      <c r="DJ298" s="468"/>
      <c r="DK298" s="468"/>
      <c r="DL298" s="468"/>
      <c r="DM298" s="468"/>
      <c r="DN298" s="468"/>
      <c r="DO298" s="468"/>
      <c r="DP298" s="468"/>
      <c r="DQ298" s="468"/>
      <c r="DR298" s="468"/>
      <c r="DS298" s="468"/>
      <c r="DT298" s="468"/>
      <c r="DU298" s="468"/>
      <c r="DV298" s="468"/>
      <c r="DW298" s="468"/>
      <c r="DX298" s="468"/>
      <c r="DY298" s="468"/>
      <c r="DZ298" s="468"/>
      <c r="EA298" s="468"/>
      <c r="EB298" s="468"/>
      <c r="EC298" s="468"/>
      <c r="ED298" s="468"/>
      <c r="EE298" s="468"/>
      <c r="EF298" s="468"/>
      <c r="EG298" s="468"/>
      <c r="EH298" s="468"/>
      <c r="EI298" s="468"/>
      <c r="EJ298" s="468"/>
      <c r="EK298" s="468"/>
      <c r="EL298" s="468"/>
      <c r="EM298" s="468"/>
      <c r="EN298" s="468"/>
      <c r="EO298" s="468"/>
      <c r="EP298" s="468"/>
      <c r="EQ298" s="468"/>
      <c r="ER298" s="468"/>
      <c r="ES298" s="468"/>
      <c r="ET298" s="468"/>
      <c r="EU298" s="468"/>
      <c r="EV298" s="468"/>
      <c r="EW298" s="468"/>
      <c r="EX298" s="468"/>
      <c r="EY298" s="468"/>
      <c r="EZ298" s="468"/>
      <c r="FA298" s="468"/>
      <c r="FB298" s="468"/>
      <c r="FC298" s="468"/>
      <c r="FD298" s="468"/>
      <c r="FE298" s="468"/>
      <c r="FF298" s="468"/>
      <c r="FG298" s="468"/>
      <c r="FH298" s="468"/>
      <c r="FI298" s="468"/>
      <c r="FJ298" s="468"/>
      <c r="FK298" s="468"/>
      <c r="FL298" s="468"/>
      <c r="FM298" s="468"/>
      <c r="FN298" s="468"/>
      <c r="FO298" s="468"/>
      <c r="FP298" s="468"/>
      <c r="FQ298" s="468"/>
      <c r="FR298" s="468"/>
      <c r="FS298" s="468"/>
      <c r="FT298" s="468"/>
      <c r="FU298" s="468"/>
      <c r="FV298" s="468"/>
      <c r="FW298" s="468"/>
      <c r="FX298" s="468"/>
      <c r="FY298" s="468"/>
      <c r="FZ298" s="468"/>
      <c r="GA298" s="468"/>
      <c r="GB298" s="468"/>
      <c r="GC298" s="468"/>
      <c r="GD298" s="468"/>
      <c r="GE298" s="468"/>
      <c r="GF298" s="468"/>
      <c r="GG298" s="468"/>
      <c r="GH298" s="468"/>
      <c r="GI298" s="468"/>
      <c r="GJ298" s="468"/>
      <c r="GK298" s="468"/>
      <c r="GL298" s="468"/>
      <c r="GM298" s="468"/>
      <c r="GN298" s="468"/>
      <c r="GO298" s="468"/>
      <c r="GP298" s="468"/>
      <c r="GQ298" s="468"/>
      <c r="GR298" s="468"/>
      <c r="GS298" s="468"/>
      <c r="GT298" s="468"/>
      <c r="GU298" s="468"/>
      <c r="GV298" s="468"/>
      <c r="GW298" s="468"/>
      <c r="GX298" s="468"/>
      <c r="GY298" s="468"/>
      <c r="GZ298" s="468"/>
      <c r="HA298" s="468"/>
      <c r="HB298" s="468"/>
      <c r="HC298" s="468"/>
      <c r="HD298" s="468"/>
      <c r="HE298" s="468"/>
      <c r="HF298" s="468"/>
      <c r="HG298" s="468"/>
      <c r="HH298" s="468"/>
      <c r="HI298" s="468"/>
      <c r="HJ298" s="468"/>
      <c r="HK298" s="468"/>
      <c r="HL298" s="468"/>
      <c r="HM298" s="468"/>
      <c r="HN298" s="468"/>
      <c r="HO298" s="468"/>
      <c r="HP298" s="468"/>
      <c r="HQ298" s="468"/>
      <c r="HR298" s="468"/>
      <c r="HS298" s="468"/>
      <c r="HT298" s="468"/>
      <c r="HU298" s="468"/>
      <c r="HV298" s="468"/>
      <c r="HW298" s="468"/>
      <c r="HX298" s="468"/>
      <c r="HY298" s="468"/>
      <c r="HZ298" s="468"/>
      <c r="IA298" s="468"/>
      <c r="IB298" s="468"/>
      <c r="IC298" s="468"/>
      <c r="ID298" s="468"/>
      <c r="IE298" s="468"/>
      <c r="IF298" s="468"/>
      <c r="IG298" s="468"/>
      <c r="IH298" s="468"/>
      <c r="II298" s="468"/>
      <c r="IJ298" s="468"/>
      <c r="IK298" s="468"/>
      <c r="IL298" s="468"/>
      <c r="IM298" s="468"/>
      <c r="IN298" s="468"/>
      <c r="IO298" s="468"/>
      <c r="IP298" s="468"/>
      <c r="IQ298" s="468"/>
      <c r="IR298" s="468"/>
      <c r="IS298" s="468"/>
      <c r="IT298" s="468"/>
      <c r="IU298" s="468"/>
      <c r="IV298" s="468"/>
    </row>
    <row r="299" spans="1:256">
      <c r="A299" s="385"/>
      <c r="B299" s="385"/>
      <c r="C299" s="385"/>
      <c r="M299" s="385"/>
      <c r="N299" s="735"/>
      <c r="O299" s="735"/>
      <c r="P299" s="468"/>
      <c r="Q299" s="468"/>
      <c r="R299" s="468"/>
      <c r="S299" s="468"/>
      <c r="T299" s="468"/>
      <c r="U299" s="468"/>
      <c r="V299" s="468"/>
      <c r="W299" s="468"/>
      <c r="X299" s="468"/>
      <c r="Y299" s="468"/>
      <c r="Z299" s="468"/>
      <c r="AA299" s="468"/>
      <c r="AB299" s="468"/>
      <c r="AC299" s="468"/>
      <c r="AD299" s="468"/>
      <c r="AE299" s="468"/>
      <c r="AF299" s="468"/>
      <c r="AG299" s="468"/>
      <c r="AH299" s="468"/>
      <c r="AI299" s="468"/>
      <c r="AJ299" s="468"/>
      <c r="AK299" s="468"/>
      <c r="AL299" s="468"/>
      <c r="AM299" s="468"/>
      <c r="AN299" s="468"/>
      <c r="AO299" s="468"/>
      <c r="AP299" s="468"/>
      <c r="AQ299" s="468"/>
      <c r="AR299" s="468"/>
      <c r="AS299" s="468"/>
      <c r="AT299" s="468"/>
      <c r="AU299" s="468"/>
      <c r="AV299" s="468"/>
      <c r="AW299" s="468"/>
      <c r="AX299" s="468"/>
      <c r="AY299" s="468"/>
      <c r="AZ299" s="468"/>
      <c r="BA299" s="468"/>
      <c r="BB299" s="468"/>
      <c r="BC299" s="468"/>
      <c r="BD299" s="468"/>
      <c r="BE299" s="468"/>
      <c r="BF299" s="468"/>
      <c r="BG299" s="468"/>
      <c r="BH299" s="468"/>
      <c r="BI299" s="468"/>
      <c r="BJ299" s="468"/>
      <c r="BK299" s="468"/>
      <c r="BL299" s="468"/>
      <c r="BM299" s="468"/>
      <c r="BN299" s="468"/>
      <c r="BO299" s="468"/>
      <c r="BP299" s="468"/>
      <c r="BQ299" s="468"/>
      <c r="BR299" s="468"/>
      <c r="BS299" s="468"/>
      <c r="BT299" s="468"/>
      <c r="BU299" s="468"/>
      <c r="BV299" s="468"/>
      <c r="BW299" s="468"/>
      <c r="BX299" s="468"/>
      <c r="BY299" s="468"/>
      <c r="BZ299" s="468"/>
      <c r="CA299" s="468"/>
      <c r="CB299" s="468"/>
      <c r="CC299" s="468"/>
      <c r="CD299" s="468"/>
      <c r="CE299" s="468"/>
      <c r="CF299" s="468"/>
      <c r="CG299" s="468"/>
      <c r="CH299" s="468"/>
      <c r="CI299" s="468"/>
      <c r="CJ299" s="468"/>
      <c r="CK299" s="468"/>
      <c r="CL299" s="468"/>
      <c r="CM299" s="468"/>
      <c r="CN299" s="468"/>
      <c r="CO299" s="468"/>
      <c r="CP299" s="468"/>
      <c r="CQ299" s="468"/>
      <c r="CR299" s="468"/>
      <c r="CS299" s="468"/>
      <c r="CT299" s="468"/>
      <c r="CU299" s="468"/>
      <c r="CV299" s="468"/>
      <c r="CW299" s="468"/>
      <c r="CX299" s="468"/>
      <c r="CY299" s="468"/>
      <c r="CZ299" s="468"/>
      <c r="DA299" s="468"/>
      <c r="DB299" s="468"/>
      <c r="DC299" s="468"/>
      <c r="DD299" s="468"/>
      <c r="DE299" s="468"/>
      <c r="DF299" s="468"/>
      <c r="DG299" s="468"/>
      <c r="DH299" s="468"/>
      <c r="DI299" s="468"/>
      <c r="DJ299" s="468"/>
      <c r="DK299" s="468"/>
      <c r="DL299" s="468"/>
      <c r="DM299" s="468"/>
      <c r="DN299" s="468"/>
      <c r="DO299" s="468"/>
      <c r="DP299" s="468"/>
      <c r="DQ299" s="468"/>
      <c r="DR299" s="468"/>
      <c r="DS299" s="468"/>
      <c r="DT299" s="468"/>
      <c r="DU299" s="468"/>
      <c r="DV299" s="468"/>
      <c r="DW299" s="468"/>
      <c r="DX299" s="468"/>
      <c r="DY299" s="468"/>
      <c r="DZ299" s="468"/>
      <c r="EA299" s="468"/>
      <c r="EB299" s="468"/>
      <c r="EC299" s="468"/>
      <c r="ED299" s="468"/>
      <c r="EE299" s="468"/>
      <c r="EF299" s="468"/>
      <c r="EG299" s="468"/>
      <c r="EH299" s="468"/>
      <c r="EI299" s="468"/>
      <c r="EJ299" s="468"/>
      <c r="EK299" s="468"/>
      <c r="EL299" s="468"/>
      <c r="EM299" s="468"/>
      <c r="EN299" s="468"/>
      <c r="EO299" s="468"/>
      <c r="EP299" s="468"/>
      <c r="EQ299" s="468"/>
      <c r="ER299" s="468"/>
      <c r="ES299" s="468"/>
      <c r="ET299" s="468"/>
      <c r="EU299" s="468"/>
      <c r="EV299" s="468"/>
      <c r="EW299" s="468"/>
      <c r="EX299" s="468"/>
      <c r="EY299" s="468"/>
      <c r="EZ299" s="468"/>
      <c r="FA299" s="468"/>
      <c r="FB299" s="468"/>
      <c r="FC299" s="468"/>
      <c r="FD299" s="468"/>
      <c r="FE299" s="468"/>
      <c r="FF299" s="468"/>
      <c r="FG299" s="468"/>
      <c r="FH299" s="468"/>
      <c r="FI299" s="468"/>
      <c r="FJ299" s="468"/>
      <c r="FK299" s="468"/>
      <c r="FL299" s="468"/>
      <c r="FM299" s="468"/>
      <c r="FN299" s="468"/>
      <c r="FO299" s="468"/>
      <c r="FP299" s="468"/>
      <c r="FQ299" s="468"/>
      <c r="FR299" s="468"/>
      <c r="FS299" s="468"/>
      <c r="FT299" s="468"/>
      <c r="FU299" s="468"/>
      <c r="FV299" s="468"/>
      <c r="FW299" s="468"/>
      <c r="FX299" s="468"/>
      <c r="FY299" s="468"/>
      <c r="FZ299" s="468"/>
      <c r="GA299" s="468"/>
      <c r="GB299" s="468"/>
      <c r="GC299" s="468"/>
      <c r="GD299" s="468"/>
      <c r="GE299" s="468"/>
      <c r="GF299" s="468"/>
      <c r="GG299" s="468"/>
      <c r="GH299" s="468"/>
      <c r="GI299" s="468"/>
      <c r="GJ299" s="468"/>
      <c r="GK299" s="468"/>
      <c r="GL299" s="468"/>
      <c r="GM299" s="468"/>
      <c r="GN299" s="468"/>
      <c r="GO299" s="468"/>
      <c r="GP299" s="468"/>
      <c r="GQ299" s="468"/>
      <c r="GR299" s="468"/>
      <c r="GS299" s="468"/>
      <c r="GT299" s="468"/>
      <c r="GU299" s="468"/>
      <c r="GV299" s="468"/>
      <c r="GW299" s="468"/>
      <c r="GX299" s="468"/>
      <c r="GY299" s="468"/>
      <c r="GZ299" s="468"/>
      <c r="HA299" s="468"/>
      <c r="HB299" s="468"/>
      <c r="HC299" s="468"/>
      <c r="HD299" s="468"/>
      <c r="HE299" s="468"/>
      <c r="HF299" s="468"/>
      <c r="HG299" s="468"/>
      <c r="HH299" s="468"/>
      <c r="HI299" s="468"/>
      <c r="HJ299" s="468"/>
      <c r="HK299" s="468"/>
      <c r="HL299" s="468"/>
      <c r="HM299" s="468"/>
      <c r="HN299" s="468"/>
      <c r="HO299" s="468"/>
      <c r="HP299" s="468"/>
      <c r="HQ299" s="468"/>
      <c r="HR299" s="468"/>
      <c r="HS299" s="468"/>
      <c r="HT299" s="468"/>
      <c r="HU299" s="468"/>
      <c r="HV299" s="468"/>
      <c r="HW299" s="468"/>
      <c r="HX299" s="468"/>
      <c r="HY299" s="468"/>
      <c r="HZ299" s="468"/>
      <c r="IA299" s="468"/>
      <c r="IB299" s="468"/>
      <c r="IC299" s="468"/>
      <c r="ID299" s="468"/>
      <c r="IE299" s="468"/>
      <c r="IF299" s="468"/>
      <c r="IG299" s="468"/>
      <c r="IH299" s="468"/>
      <c r="II299" s="468"/>
      <c r="IJ299" s="468"/>
      <c r="IK299" s="468"/>
      <c r="IL299" s="468"/>
      <c r="IM299" s="468"/>
      <c r="IN299" s="468"/>
      <c r="IO299" s="468"/>
      <c r="IP299" s="468"/>
      <c r="IQ299" s="468"/>
      <c r="IR299" s="468"/>
      <c r="IS299" s="468"/>
      <c r="IT299" s="468"/>
      <c r="IU299" s="468"/>
      <c r="IV299" s="468"/>
    </row>
    <row r="300" spans="1:256">
      <c r="A300" s="385"/>
      <c r="B300" s="385"/>
      <c r="C300" s="385"/>
      <c r="M300" s="385"/>
      <c r="N300" s="735"/>
      <c r="O300" s="735"/>
      <c r="P300" s="468"/>
      <c r="Q300" s="468"/>
      <c r="R300" s="468"/>
      <c r="S300" s="468"/>
      <c r="T300" s="468"/>
      <c r="U300" s="468"/>
      <c r="V300" s="468"/>
      <c r="W300" s="468"/>
      <c r="X300" s="468"/>
      <c r="Y300" s="468"/>
      <c r="Z300" s="468"/>
      <c r="AA300" s="468"/>
      <c r="AB300" s="468"/>
      <c r="AC300" s="468"/>
      <c r="AD300" s="468"/>
      <c r="AE300" s="468"/>
      <c r="AF300" s="468"/>
      <c r="AG300" s="468"/>
      <c r="AH300" s="468"/>
      <c r="AI300" s="468"/>
      <c r="AJ300" s="468"/>
      <c r="AK300" s="468"/>
      <c r="AL300" s="468"/>
      <c r="AM300" s="468"/>
      <c r="AN300" s="468"/>
      <c r="AO300" s="468"/>
      <c r="AP300" s="468"/>
      <c r="AQ300" s="468"/>
      <c r="AR300" s="468"/>
      <c r="AS300" s="468"/>
      <c r="AT300" s="468"/>
      <c r="AU300" s="468"/>
      <c r="AV300" s="468"/>
      <c r="AW300" s="468"/>
      <c r="AX300" s="468"/>
      <c r="AY300" s="468"/>
      <c r="AZ300" s="468"/>
      <c r="BA300" s="468"/>
      <c r="BB300" s="468"/>
      <c r="BC300" s="468"/>
      <c r="BD300" s="468"/>
      <c r="BE300" s="468"/>
      <c r="BF300" s="468"/>
      <c r="BG300" s="468"/>
      <c r="BH300" s="468"/>
      <c r="BI300" s="468"/>
      <c r="BJ300" s="468"/>
      <c r="BK300" s="468"/>
      <c r="BL300" s="468"/>
      <c r="BM300" s="468"/>
      <c r="BN300" s="468"/>
      <c r="BO300" s="468"/>
      <c r="BP300" s="468"/>
      <c r="BQ300" s="468"/>
      <c r="BR300" s="468"/>
      <c r="BS300" s="468"/>
      <c r="BT300" s="468"/>
      <c r="BU300" s="468"/>
      <c r="BV300" s="468"/>
      <c r="BW300" s="468"/>
      <c r="BX300" s="468"/>
      <c r="BY300" s="468"/>
      <c r="BZ300" s="468"/>
      <c r="CA300" s="468"/>
      <c r="CB300" s="468"/>
      <c r="CC300" s="468"/>
      <c r="CD300" s="468"/>
      <c r="CE300" s="468"/>
      <c r="CF300" s="468"/>
      <c r="CG300" s="468"/>
      <c r="CH300" s="468"/>
      <c r="CI300" s="468"/>
      <c r="CJ300" s="468"/>
      <c r="CK300" s="468"/>
      <c r="CL300" s="468"/>
      <c r="CM300" s="468"/>
      <c r="CN300" s="468"/>
      <c r="CO300" s="468"/>
      <c r="CP300" s="468"/>
      <c r="CQ300" s="468"/>
      <c r="CR300" s="468"/>
      <c r="CS300" s="468"/>
      <c r="CT300" s="468"/>
      <c r="CU300" s="468"/>
      <c r="CV300" s="468"/>
      <c r="CW300" s="468"/>
      <c r="CX300" s="468"/>
      <c r="CY300" s="468"/>
      <c r="CZ300" s="468"/>
      <c r="DA300" s="468"/>
      <c r="DB300" s="468"/>
      <c r="DC300" s="468"/>
      <c r="DD300" s="468"/>
      <c r="DE300" s="468"/>
      <c r="DF300" s="468"/>
      <c r="DG300" s="468"/>
      <c r="DH300" s="468"/>
      <c r="DI300" s="468"/>
      <c r="DJ300" s="468"/>
      <c r="DK300" s="468"/>
      <c r="DL300" s="468"/>
      <c r="DM300" s="468"/>
      <c r="DN300" s="468"/>
      <c r="DO300" s="468"/>
      <c r="DP300" s="468"/>
      <c r="DQ300" s="468"/>
      <c r="DR300" s="468"/>
      <c r="DS300" s="468"/>
      <c r="DT300" s="468"/>
      <c r="DU300" s="468"/>
      <c r="DV300" s="468"/>
      <c r="DW300" s="468"/>
      <c r="DX300" s="468"/>
      <c r="DY300" s="468"/>
      <c r="DZ300" s="468"/>
      <c r="EA300" s="468"/>
      <c r="EB300" s="468"/>
      <c r="EC300" s="468"/>
      <c r="ED300" s="468"/>
      <c r="EE300" s="468"/>
      <c r="EF300" s="468"/>
      <c r="EG300" s="468"/>
      <c r="EH300" s="468"/>
      <c r="EI300" s="468"/>
      <c r="EJ300" s="468"/>
      <c r="EK300" s="468"/>
      <c r="EL300" s="468"/>
      <c r="EM300" s="468"/>
      <c r="EN300" s="468"/>
      <c r="EO300" s="468"/>
      <c r="EP300" s="468"/>
      <c r="EQ300" s="468"/>
      <c r="ER300" s="468"/>
      <c r="ES300" s="468"/>
      <c r="ET300" s="468"/>
      <c r="EU300" s="468"/>
      <c r="EV300" s="468"/>
      <c r="EW300" s="468"/>
      <c r="EX300" s="468"/>
      <c r="EY300" s="468"/>
      <c r="EZ300" s="468"/>
      <c r="FA300" s="468"/>
      <c r="FB300" s="468"/>
      <c r="FC300" s="468"/>
      <c r="FD300" s="468"/>
      <c r="FE300" s="468"/>
      <c r="FF300" s="468"/>
      <c r="FG300" s="468"/>
      <c r="FH300" s="468"/>
      <c r="FI300" s="468"/>
      <c r="FJ300" s="468"/>
      <c r="FK300" s="468"/>
      <c r="FL300" s="468"/>
      <c r="FM300" s="468"/>
      <c r="FN300" s="468"/>
      <c r="FO300" s="468"/>
      <c r="FP300" s="468"/>
      <c r="FQ300" s="468"/>
      <c r="FR300" s="468"/>
      <c r="FS300" s="468"/>
      <c r="FT300" s="468"/>
      <c r="FU300" s="468"/>
      <c r="FV300" s="468"/>
      <c r="FW300" s="468"/>
      <c r="FX300" s="468"/>
      <c r="FY300" s="468"/>
      <c r="FZ300" s="468"/>
      <c r="GA300" s="468"/>
      <c r="GB300" s="468"/>
      <c r="GC300" s="468"/>
      <c r="GD300" s="468"/>
      <c r="GE300" s="468"/>
      <c r="GF300" s="468"/>
      <c r="GG300" s="468"/>
      <c r="GH300" s="468"/>
      <c r="GI300" s="468"/>
      <c r="GJ300" s="468"/>
      <c r="GK300" s="468"/>
      <c r="GL300" s="468"/>
      <c r="GM300" s="468"/>
      <c r="GN300" s="468"/>
      <c r="GO300" s="468"/>
      <c r="GP300" s="468"/>
      <c r="GQ300" s="468"/>
      <c r="GR300" s="468"/>
      <c r="GS300" s="468"/>
      <c r="GT300" s="468"/>
      <c r="GU300" s="468"/>
      <c r="GV300" s="468"/>
      <c r="GW300" s="468"/>
      <c r="GX300" s="468"/>
      <c r="GY300" s="468"/>
      <c r="GZ300" s="468"/>
      <c r="HA300" s="468"/>
      <c r="HB300" s="468"/>
      <c r="HC300" s="468"/>
      <c r="HD300" s="468"/>
      <c r="HE300" s="468"/>
      <c r="HF300" s="468"/>
      <c r="HG300" s="468"/>
      <c r="HH300" s="468"/>
      <c r="HI300" s="468"/>
      <c r="HJ300" s="468"/>
      <c r="HK300" s="468"/>
      <c r="HL300" s="468"/>
      <c r="HM300" s="468"/>
      <c r="HN300" s="468"/>
      <c r="HO300" s="468"/>
      <c r="HP300" s="468"/>
      <c r="HQ300" s="468"/>
      <c r="HR300" s="468"/>
      <c r="HS300" s="468"/>
      <c r="HT300" s="468"/>
      <c r="HU300" s="468"/>
      <c r="HV300" s="468"/>
      <c r="HW300" s="468"/>
      <c r="HX300" s="468"/>
      <c r="HY300" s="468"/>
      <c r="HZ300" s="468"/>
      <c r="IA300" s="468"/>
      <c r="IB300" s="468"/>
      <c r="IC300" s="468"/>
      <c r="ID300" s="468"/>
      <c r="IE300" s="468"/>
      <c r="IF300" s="468"/>
      <c r="IG300" s="468"/>
      <c r="IH300" s="468"/>
      <c r="II300" s="468"/>
      <c r="IJ300" s="468"/>
      <c r="IK300" s="468"/>
      <c r="IL300" s="468"/>
      <c r="IM300" s="468"/>
      <c r="IN300" s="468"/>
      <c r="IO300" s="468"/>
      <c r="IP300" s="468"/>
      <c r="IQ300" s="468"/>
      <c r="IR300" s="468"/>
      <c r="IS300" s="468"/>
      <c r="IT300" s="468"/>
      <c r="IU300" s="468"/>
      <c r="IV300" s="468"/>
    </row>
    <row r="301" spans="1:256">
      <c r="A301" s="385"/>
      <c r="B301" s="385"/>
      <c r="C301" s="385"/>
      <c r="M301" s="385"/>
      <c r="N301" s="735"/>
      <c r="O301" s="735"/>
      <c r="P301" s="468"/>
      <c r="Q301" s="468"/>
      <c r="R301" s="468"/>
      <c r="S301" s="468"/>
      <c r="T301" s="468"/>
      <c r="U301" s="468"/>
      <c r="V301" s="468"/>
      <c r="W301" s="468"/>
      <c r="X301" s="468"/>
      <c r="Y301" s="468"/>
      <c r="Z301" s="468"/>
      <c r="AA301" s="468"/>
      <c r="AB301" s="468"/>
      <c r="AC301" s="468"/>
      <c r="AD301" s="468"/>
      <c r="AE301" s="468"/>
      <c r="AF301" s="468"/>
      <c r="AG301" s="468"/>
      <c r="AH301" s="468"/>
      <c r="AI301" s="468"/>
      <c r="AJ301" s="468"/>
      <c r="AK301" s="468"/>
      <c r="AL301" s="468"/>
      <c r="AM301" s="468"/>
      <c r="AN301" s="468"/>
      <c r="AO301" s="468"/>
      <c r="AP301" s="468"/>
      <c r="AQ301" s="468"/>
      <c r="AR301" s="468"/>
      <c r="AS301" s="468"/>
      <c r="AT301" s="468"/>
      <c r="AU301" s="468"/>
      <c r="AV301" s="468"/>
      <c r="AW301" s="468"/>
      <c r="AX301" s="468"/>
      <c r="AY301" s="468"/>
      <c r="AZ301" s="468"/>
      <c r="BA301" s="468"/>
      <c r="BB301" s="468"/>
      <c r="BC301" s="468"/>
      <c r="BD301" s="468"/>
      <c r="BE301" s="468"/>
      <c r="BF301" s="468"/>
      <c r="BG301" s="468"/>
      <c r="BH301" s="468"/>
      <c r="BI301" s="468"/>
      <c r="BJ301" s="468"/>
      <c r="BK301" s="468"/>
      <c r="BL301" s="468"/>
      <c r="BM301" s="468"/>
      <c r="BN301" s="468"/>
      <c r="BO301" s="468"/>
      <c r="BP301" s="468"/>
      <c r="BQ301" s="468"/>
      <c r="BR301" s="468"/>
      <c r="BS301" s="468"/>
      <c r="BT301" s="468"/>
      <c r="BU301" s="468"/>
      <c r="BV301" s="468"/>
      <c r="BW301" s="468"/>
      <c r="BX301" s="468"/>
      <c r="BY301" s="468"/>
      <c r="BZ301" s="468"/>
      <c r="CA301" s="468"/>
      <c r="CB301" s="468"/>
      <c r="CC301" s="468"/>
      <c r="CD301" s="468"/>
      <c r="CE301" s="468"/>
      <c r="CF301" s="468"/>
      <c r="CG301" s="468"/>
      <c r="CH301" s="468"/>
      <c r="CI301" s="468"/>
      <c r="CJ301" s="468"/>
      <c r="CK301" s="468"/>
      <c r="CL301" s="468"/>
      <c r="CM301" s="468"/>
      <c r="CN301" s="468"/>
      <c r="CO301" s="468"/>
      <c r="CP301" s="468"/>
      <c r="CQ301" s="468"/>
      <c r="CR301" s="468"/>
      <c r="CS301" s="468"/>
      <c r="CT301" s="468"/>
      <c r="CU301" s="468"/>
      <c r="CV301" s="468"/>
      <c r="CW301" s="468"/>
      <c r="CX301" s="468"/>
      <c r="CY301" s="468"/>
      <c r="CZ301" s="468"/>
      <c r="DA301" s="468"/>
      <c r="DB301" s="468"/>
      <c r="DC301" s="468"/>
      <c r="DD301" s="468"/>
      <c r="DE301" s="468"/>
      <c r="DF301" s="468"/>
      <c r="DG301" s="468"/>
      <c r="DH301" s="468"/>
      <c r="DI301" s="468"/>
      <c r="DJ301" s="468"/>
      <c r="DK301" s="468"/>
      <c r="DL301" s="468"/>
      <c r="DM301" s="468"/>
      <c r="DN301" s="468"/>
      <c r="DO301" s="468"/>
      <c r="DP301" s="468"/>
      <c r="DQ301" s="468"/>
      <c r="DR301" s="468"/>
      <c r="DS301" s="468"/>
      <c r="DT301" s="468"/>
      <c r="DU301" s="468"/>
      <c r="DV301" s="468"/>
      <c r="DW301" s="468"/>
      <c r="DX301" s="468"/>
      <c r="DY301" s="468"/>
      <c r="DZ301" s="468"/>
      <c r="EA301" s="468"/>
      <c r="EB301" s="468"/>
      <c r="EC301" s="468"/>
      <c r="ED301" s="468"/>
      <c r="EE301" s="468"/>
      <c r="EF301" s="468"/>
      <c r="EG301" s="468"/>
      <c r="EH301" s="468"/>
      <c r="EI301" s="468"/>
      <c r="EJ301" s="468"/>
      <c r="EK301" s="468"/>
      <c r="EL301" s="468"/>
      <c r="EM301" s="468"/>
      <c r="EN301" s="468"/>
      <c r="EO301" s="468"/>
      <c r="EP301" s="468"/>
      <c r="EQ301" s="468"/>
      <c r="ER301" s="468"/>
      <c r="ES301" s="468"/>
      <c r="ET301" s="468"/>
      <c r="EU301" s="468"/>
      <c r="EV301" s="468"/>
      <c r="EW301" s="468"/>
      <c r="EX301" s="468"/>
      <c r="EY301" s="468"/>
      <c r="EZ301" s="468"/>
      <c r="FA301" s="468"/>
      <c r="FB301" s="468"/>
      <c r="FC301" s="468"/>
      <c r="FD301" s="468"/>
      <c r="FE301" s="468"/>
      <c r="FF301" s="468"/>
      <c r="FG301" s="468"/>
      <c r="FH301" s="468"/>
      <c r="FI301" s="468"/>
      <c r="FJ301" s="468"/>
      <c r="FK301" s="468"/>
      <c r="FL301" s="468"/>
      <c r="FM301" s="468"/>
      <c r="FN301" s="468"/>
      <c r="FO301" s="468"/>
      <c r="FP301" s="468"/>
      <c r="FQ301" s="468"/>
      <c r="FR301" s="468"/>
      <c r="FS301" s="468"/>
      <c r="FT301" s="468"/>
      <c r="FU301" s="468"/>
      <c r="FV301" s="468"/>
      <c r="FW301" s="468"/>
      <c r="FX301" s="468"/>
      <c r="FY301" s="468"/>
      <c r="FZ301" s="468"/>
      <c r="GA301" s="468"/>
      <c r="GB301" s="468"/>
      <c r="GC301" s="468"/>
      <c r="GD301" s="468"/>
      <c r="GE301" s="468"/>
      <c r="GF301" s="468"/>
      <c r="GG301" s="468"/>
      <c r="GH301" s="468"/>
      <c r="GI301" s="468"/>
      <c r="GJ301" s="468"/>
      <c r="GK301" s="468"/>
      <c r="GL301" s="468"/>
      <c r="GM301" s="468"/>
      <c r="GN301" s="468"/>
      <c r="GO301" s="468"/>
      <c r="GP301" s="468"/>
      <c r="GQ301" s="468"/>
      <c r="GR301" s="468"/>
      <c r="GS301" s="468"/>
      <c r="GT301" s="468"/>
      <c r="GU301" s="468"/>
      <c r="GV301" s="468"/>
      <c r="GW301" s="468"/>
      <c r="GX301" s="468"/>
      <c r="GY301" s="468"/>
      <c r="GZ301" s="468"/>
      <c r="HA301" s="468"/>
      <c r="HB301" s="468"/>
      <c r="HC301" s="468"/>
      <c r="HD301" s="468"/>
      <c r="HE301" s="468"/>
      <c r="HF301" s="468"/>
      <c r="HG301" s="468"/>
      <c r="HH301" s="468"/>
      <c r="HI301" s="468"/>
      <c r="HJ301" s="468"/>
      <c r="HK301" s="468"/>
      <c r="HL301" s="468"/>
      <c r="HM301" s="468"/>
      <c r="HN301" s="468"/>
      <c r="HO301" s="468"/>
      <c r="HP301" s="468"/>
      <c r="HQ301" s="468"/>
      <c r="HR301" s="468"/>
      <c r="HS301" s="468"/>
      <c r="HT301" s="468"/>
      <c r="HU301" s="468"/>
      <c r="HV301" s="468"/>
      <c r="HW301" s="468"/>
      <c r="HX301" s="468"/>
      <c r="HY301" s="468"/>
      <c r="HZ301" s="468"/>
      <c r="IA301" s="468"/>
      <c r="IB301" s="468"/>
      <c r="IC301" s="468"/>
      <c r="ID301" s="468"/>
      <c r="IE301" s="468"/>
      <c r="IF301" s="468"/>
      <c r="IG301" s="468"/>
      <c r="IH301" s="468"/>
      <c r="II301" s="468"/>
      <c r="IJ301" s="468"/>
      <c r="IK301" s="468"/>
      <c r="IL301" s="468"/>
      <c r="IM301" s="468"/>
      <c r="IN301" s="468"/>
      <c r="IO301" s="468"/>
      <c r="IP301" s="468"/>
      <c r="IQ301" s="468"/>
      <c r="IR301" s="468"/>
      <c r="IS301" s="468"/>
      <c r="IT301" s="468"/>
      <c r="IU301" s="468"/>
      <c r="IV301" s="468"/>
    </row>
    <row r="302" spans="1:256">
      <c r="A302" s="385"/>
      <c r="B302" s="385"/>
      <c r="C302" s="385"/>
      <c r="M302" s="385"/>
      <c r="N302" s="735"/>
      <c r="O302" s="735"/>
      <c r="P302" s="468"/>
      <c r="Q302" s="468"/>
      <c r="R302" s="468"/>
      <c r="S302" s="468"/>
      <c r="T302" s="468"/>
      <c r="U302" s="468"/>
      <c r="V302" s="468"/>
      <c r="W302" s="468"/>
      <c r="X302" s="468"/>
      <c r="Y302" s="468"/>
      <c r="Z302" s="468"/>
      <c r="AA302" s="468"/>
      <c r="AB302" s="468"/>
      <c r="AC302" s="468"/>
      <c r="AD302" s="468"/>
      <c r="AE302" s="468"/>
      <c r="AF302" s="468"/>
      <c r="AG302" s="468"/>
      <c r="AH302" s="468"/>
      <c r="AI302" s="468"/>
      <c r="AJ302" s="468"/>
      <c r="AK302" s="468"/>
      <c r="AL302" s="468"/>
      <c r="AM302" s="468"/>
      <c r="AN302" s="468"/>
      <c r="AO302" s="468"/>
      <c r="AP302" s="468"/>
      <c r="AQ302" s="468"/>
      <c r="AR302" s="468"/>
      <c r="AS302" s="468"/>
      <c r="AT302" s="468"/>
      <c r="AU302" s="468"/>
      <c r="AV302" s="468"/>
      <c r="AW302" s="468"/>
      <c r="AX302" s="468"/>
      <c r="AY302" s="468"/>
      <c r="AZ302" s="468"/>
      <c r="BA302" s="468"/>
      <c r="BB302" s="468"/>
      <c r="BC302" s="468"/>
      <c r="BD302" s="468"/>
      <c r="BE302" s="468"/>
      <c r="BF302" s="468"/>
      <c r="BG302" s="468"/>
      <c r="BH302" s="468"/>
      <c r="BI302" s="468"/>
      <c r="BJ302" s="468"/>
      <c r="BK302" s="468"/>
      <c r="BL302" s="468"/>
      <c r="BM302" s="468"/>
      <c r="BN302" s="468"/>
      <c r="BO302" s="468"/>
      <c r="BP302" s="468"/>
      <c r="BQ302" s="468"/>
      <c r="BR302" s="468"/>
      <c r="BS302" s="468"/>
      <c r="BT302" s="468"/>
      <c r="BU302" s="468"/>
      <c r="BV302" s="468"/>
      <c r="BW302" s="468"/>
      <c r="BX302" s="468"/>
      <c r="BY302" s="468"/>
      <c r="BZ302" s="468"/>
      <c r="CA302" s="468"/>
      <c r="CB302" s="468"/>
      <c r="CC302" s="468"/>
      <c r="CD302" s="468"/>
      <c r="CE302" s="468"/>
      <c r="CF302" s="468"/>
      <c r="CG302" s="468"/>
      <c r="CH302" s="468"/>
      <c r="CI302" s="468"/>
      <c r="CJ302" s="468"/>
      <c r="CK302" s="468"/>
      <c r="CL302" s="468"/>
      <c r="CM302" s="468"/>
      <c r="CN302" s="468"/>
      <c r="CO302" s="468"/>
      <c r="CP302" s="468"/>
      <c r="CQ302" s="468"/>
      <c r="CR302" s="468"/>
      <c r="CS302" s="468"/>
      <c r="CT302" s="468"/>
      <c r="CU302" s="468"/>
      <c r="CV302" s="468"/>
      <c r="CW302" s="468"/>
      <c r="CX302" s="468"/>
      <c r="CY302" s="468"/>
      <c r="CZ302" s="468"/>
      <c r="DA302" s="468"/>
      <c r="DB302" s="468"/>
      <c r="DC302" s="468"/>
      <c r="DD302" s="468"/>
      <c r="DE302" s="468"/>
      <c r="DF302" s="468"/>
      <c r="DG302" s="468"/>
      <c r="DH302" s="468"/>
      <c r="DI302" s="468"/>
      <c r="DJ302" s="468"/>
      <c r="DK302" s="468"/>
      <c r="DL302" s="468"/>
      <c r="DM302" s="468"/>
      <c r="DN302" s="468"/>
      <c r="DO302" s="468"/>
      <c r="DP302" s="468"/>
      <c r="DQ302" s="468"/>
      <c r="DR302" s="468"/>
      <c r="DS302" s="468"/>
      <c r="DT302" s="468"/>
      <c r="DU302" s="468"/>
      <c r="DV302" s="468"/>
      <c r="DW302" s="468"/>
      <c r="DX302" s="468"/>
      <c r="DY302" s="468"/>
      <c r="DZ302" s="468"/>
      <c r="EA302" s="468"/>
      <c r="EB302" s="468"/>
      <c r="EC302" s="468"/>
      <c r="ED302" s="468"/>
      <c r="EE302" s="468"/>
      <c r="EF302" s="468"/>
      <c r="EG302" s="468"/>
      <c r="EH302" s="468"/>
      <c r="EI302" s="468"/>
      <c r="EJ302" s="468"/>
      <c r="EK302" s="468"/>
      <c r="EL302" s="468"/>
      <c r="EM302" s="468"/>
      <c r="EN302" s="468"/>
      <c r="EO302" s="468"/>
      <c r="EP302" s="468"/>
      <c r="EQ302" s="468"/>
      <c r="ER302" s="468"/>
      <c r="ES302" s="468"/>
      <c r="ET302" s="468"/>
      <c r="EU302" s="468"/>
      <c r="EV302" s="468"/>
      <c r="EW302" s="468"/>
      <c r="EX302" s="468"/>
      <c r="EY302" s="468"/>
      <c r="EZ302" s="468"/>
      <c r="FA302" s="468"/>
      <c r="FB302" s="468"/>
      <c r="FC302" s="468"/>
      <c r="FD302" s="468"/>
      <c r="FE302" s="468"/>
      <c r="FF302" s="468"/>
      <c r="FG302" s="468"/>
      <c r="FH302" s="468"/>
      <c r="FI302" s="468"/>
      <c r="FJ302" s="468"/>
      <c r="FK302" s="468"/>
      <c r="FL302" s="468"/>
      <c r="FM302" s="468"/>
      <c r="FN302" s="468"/>
      <c r="FO302" s="468"/>
      <c r="FP302" s="468"/>
      <c r="FQ302" s="468"/>
      <c r="FR302" s="468"/>
      <c r="FS302" s="468"/>
      <c r="FT302" s="468"/>
      <c r="FU302" s="468"/>
      <c r="FV302" s="468"/>
      <c r="FW302" s="468"/>
      <c r="FX302" s="468"/>
      <c r="FY302" s="468"/>
      <c r="FZ302" s="468"/>
      <c r="GA302" s="468"/>
      <c r="GB302" s="468"/>
      <c r="GC302" s="468"/>
      <c r="GD302" s="468"/>
      <c r="GE302" s="468"/>
      <c r="GF302" s="468"/>
      <c r="GG302" s="468"/>
      <c r="GH302" s="468"/>
      <c r="GI302" s="468"/>
      <c r="GJ302" s="468"/>
      <c r="GK302" s="468"/>
      <c r="GL302" s="468"/>
      <c r="GM302" s="468"/>
      <c r="GN302" s="468"/>
      <c r="GO302" s="468"/>
      <c r="GP302" s="468"/>
      <c r="GQ302" s="468"/>
      <c r="GR302" s="468"/>
      <c r="GS302" s="468"/>
      <c r="GT302" s="468"/>
      <c r="GU302" s="468"/>
      <c r="GV302" s="468"/>
      <c r="GW302" s="468"/>
      <c r="GX302" s="468"/>
      <c r="GY302" s="468"/>
      <c r="GZ302" s="468"/>
      <c r="HA302" s="468"/>
      <c r="HB302" s="468"/>
      <c r="HC302" s="468"/>
      <c r="HD302" s="468"/>
      <c r="HE302" s="468"/>
      <c r="HF302" s="468"/>
      <c r="HG302" s="468"/>
      <c r="HH302" s="468"/>
      <c r="HI302" s="468"/>
      <c r="HJ302" s="468"/>
      <c r="HK302" s="468"/>
      <c r="HL302" s="468"/>
      <c r="HM302" s="468"/>
      <c r="HN302" s="468"/>
      <c r="HO302" s="468"/>
      <c r="HP302" s="468"/>
      <c r="HQ302" s="468"/>
      <c r="HR302" s="468"/>
      <c r="HS302" s="468"/>
      <c r="HT302" s="468"/>
      <c r="HU302" s="468"/>
      <c r="HV302" s="468"/>
      <c r="HW302" s="468"/>
      <c r="HX302" s="468"/>
      <c r="HY302" s="468"/>
      <c r="HZ302" s="468"/>
      <c r="IA302" s="468"/>
      <c r="IB302" s="468"/>
      <c r="IC302" s="468"/>
      <c r="ID302" s="468"/>
      <c r="IE302" s="468"/>
      <c r="IF302" s="468"/>
      <c r="IG302" s="468"/>
      <c r="IH302" s="468"/>
      <c r="II302" s="468"/>
      <c r="IJ302" s="468"/>
      <c r="IK302" s="468"/>
      <c r="IL302" s="468"/>
      <c r="IM302" s="468"/>
      <c r="IN302" s="468"/>
      <c r="IO302" s="468"/>
      <c r="IP302" s="468"/>
      <c r="IQ302" s="468"/>
      <c r="IR302" s="468"/>
      <c r="IS302" s="468"/>
      <c r="IT302" s="468"/>
      <c r="IU302" s="468"/>
      <c r="IV302" s="468"/>
    </row>
    <row r="303" spans="1:256">
      <c r="A303" s="385"/>
      <c r="B303" s="385"/>
      <c r="C303" s="385"/>
      <c r="M303" s="385"/>
      <c r="N303" s="735"/>
      <c r="O303" s="735"/>
      <c r="P303" s="468"/>
      <c r="Q303" s="468"/>
      <c r="R303" s="468"/>
      <c r="S303" s="468"/>
      <c r="T303" s="468"/>
      <c r="U303" s="468"/>
      <c r="V303" s="468"/>
      <c r="W303" s="468"/>
      <c r="X303" s="468"/>
      <c r="Y303" s="468"/>
      <c r="Z303" s="468"/>
      <c r="AA303" s="468"/>
      <c r="AB303" s="468"/>
      <c r="AC303" s="468"/>
      <c r="AD303" s="468"/>
      <c r="AE303" s="468"/>
      <c r="AF303" s="468"/>
      <c r="AG303" s="468"/>
      <c r="AH303" s="468"/>
      <c r="AI303" s="468"/>
      <c r="AJ303" s="468"/>
      <c r="AK303" s="468"/>
      <c r="AL303" s="468"/>
      <c r="AM303" s="468"/>
      <c r="AN303" s="468"/>
      <c r="AO303" s="468"/>
      <c r="AP303" s="468"/>
      <c r="AQ303" s="468"/>
      <c r="AR303" s="468"/>
      <c r="AS303" s="468"/>
      <c r="AT303" s="468"/>
      <c r="AU303" s="468"/>
      <c r="AV303" s="468"/>
      <c r="AW303" s="468"/>
      <c r="AX303" s="468"/>
      <c r="AY303" s="468"/>
      <c r="AZ303" s="468"/>
      <c r="BA303" s="468"/>
      <c r="BB303" s="468"/>
      <c r="BC303" s="468"/>
      <c r="BD303" s="468"/>
      <c r="BE303" s="468"/>
      <c r="BF303" s="468"/>
      <c r="BG303" s="468"/>
      <c r="BH303" s="468"/>
      <c r="BI303" s="468"/>
      <c r="BJ303" s="468"/>
      <c r="BK303" s="468"/>
      <c r="BL303" s="468"/>
      <c r="BM303" s="468"/>
      <c r="BN303" s="468"/>
      <c r="BO303" s="468"/>
      <c r="BP303" s="468"/>
      <c r="BQ303" s="468"/>
      <c r="BR303" s="468"/>
      <c r="BS303" s="468"/>
      <c r="BT303" s="468"/>
      <c r="BU303" s="468"/>
      <c r="BV303" s="468"/>
      <c r="BW303" s="468"/>
      <c r="BX303" s="468"/>
      <c r="BY303" s="468"/>
      <c r="BZ303" s="468"/>
      <c r="CA303" s="468"/>
      <c r="CB303" s="468"/>
      <c r="CC303" s="468"/>
      <c r="CD303" s="468"/>
      <c r="CE303" s="468"/>
      <c r="CF303" s="468"/>
      <c r="CG303" s="468"/>
      <c r="CH303" s="468"/>
      <c r="CI303" s="468"/>
      <c r="CJ303" s="468"/>
      <c r="CK303" s="468"/>
      <c r="CL303" s="468"/>
      <c r="CM303" s="468"/>
      <c r="CN303" s="468"/>
      <c r="CO303" s="468"/>
      <c r="CP303" s="468"/>
      <c r="CQ303" s="468"/>
      <c r="CR303" s="468"/>
      <c r="CS303" s="468"/>
      <c r="CT303" s="468"/>
      <c r="CU303" s="468"/>
      <c r="CV303" s="468"/>
      <c r="CW303" s="468"/>
      <c r="CX303" s="468"/>
      <c r="CY303" s="468"/>
      <c r="CZ303" s="468"/>
      <c r="DA303" s="468"/>
      <c r="DB303" s="468"/>
      <c r="DC303" s="468"/>
      <c r="DD303" s="468"/>
      <c r="DE303" s="468"/>
      <c r="DF303" s="468"/>
      <c r="DG303" s="468"/>
      <c r="DH303" s="468"/>
      <c r="DI303" s="468"/>
      <c r="DJ303" s="468"/>
      <c r="DK303" s="468"/>
      <c r="DL303" s="468"/>
      <c r="DM303" s="468"/>
      <c r="DN303" s="468"/>
      <c r="DO303" s="468"/>
      <c r="DP303" s="468"/>
      <c r="DQ303" s="468"/>
      <c r="DR303" s="468"/>
      <c r="DS303" s="468"/>
      <c r="DT303" s="468"/>
      <c r="DU303" s="468"/>
      <c r="DV303" s="468"/>
      <c r="DW303" s="468"/>
      <c r="DX303" s="468"/>
      <c r="DY303" s="468"/>
      <c r="DZ303" s="468"/>
      <c r="EA303" s="468"/>
      <c r="EB303" s="468"/>
      <c r="EC303" s="468"/>
      <c r="ED303" s="468"/>
      <c r="EE303" s="468"/>
      <c r="EF303" s="468"/>
      <c r="EG303" s="468"/>
      <c r="EH303" s="468"/>
      <c r="EI303" s="468"/>
      <c r="EJ303" s="468"/>
      <c r="EK303" s="468"/>
      <c r="EL303" s="468"/>
      <c r="EM303" s="468"/>
      <c r="EN303" s="468"/>
      <c r="EO303" s="468"/>
      <c r="EP303" s="468"/>
      <c r="EQ303" s="468"/>
      <c r="ER303" s="468"/>
      <c r="ES303" s="468"/>
      <c r="ET303" s="468"/>
      <c r="EU303" s="468"/>
      <c r="EV303" s="468"/>
      <c r="EW303" s="468"/>
      <c r="EX303" s="468"/>
      <c r="EY303" s="468"/>
      <c r="EZ303" s="468"/>
      <c r="FA303" s="468"/>
      <c r="FB303" s="468"/>
      <c r="FC303" s="468"/>
      <c r="FD303" s="468"/>
      <c r="FE303" s="468"/>
      <c r="FF303" s="468"/>
      <c r="FG303" s="468"/>
      <c r="FH303" s="468"/>
      <c r="FI303" s="468"/>
      <c r="FJ303" s="468"/>
      <c r="FK303" s="468"/>
      <c r="FL303" s="468"/>
      <c r="FM303" s="468"/>
      <c r="FN303" s="468"/>
      <c r="FO303" s="468"/>
      <c r="FP303" s="468"/>
      <c r="FQ303" s="468"/>
      <c r="FR303" s="468"/>
      <c r="FS303" s="468"/>
      <c r="FT303" s="468"/>
      <c r="FU303" s="468"/>
      <c r="FV303" s="468"/>
      <c r="FW303" s="468"/>
      <c r="FX303" s="468"/>
      <c r="FY303" s="468"/>
      <c r="FZ303" s="468"/>
      <c r="GA303" s="468"/>
      <c r="GB303" s="468"/>
      <c r="GC303" s="468"/>
      <c r="GD303" s="468"/>
      <c r="GE303" s="468"/>
      <c r="GF303" s="468"/>
      <c r="GG303" s="468"/>
      <c r="GH303" s="468"/>
      <c r="GI303" s="468"/>
      <c r="GJ303" s="468"/>
      <c r="GK303" s="468"/>
      <c r="GL303" s="468"/>
      <c r="GM303" s="468"/>
      <c r="GN303" s="468"/>
      <c r="GO303" s="468"/>
      <c r="GP303" s="468"/>
      <c r="GQ303" s="468"/>
      <c r="GR303" s="468"/>
      <c r="GS303" s="468"/>
      <c r="GT303" s="468"/>
      <c r="GU303" s="468"/>
      <c r="GV303" s="468"/>
      <c r="GW303" s="468"/>
      <c r="GX303" s="468"/>
      <c r="GY303" s="468"/>
      <c r="GZ303" s="468"/>
      <c r="HA303" s="468"/>
      <c r="HB303" s="468"/>
      <c r="HC303" s="468"/>
      <c r="HD303" s="468"/>
      <c r="HE303" s="468"/>
      <c r="HF303" s="468"/>
      <c r="HG303" s="468"/>
      <c r="HH303" s="468"/>
      <c r="HI303" s="468"/>
      <c r="HJ303" s="468"/>
      <c r="HK303" s="468"/>
      <c r="HL303" s="468"/>
      <c r="HM303" s="468"/>
      <c r="HN303" s="468"/>
      <c r="HO303" s="468"/>
      <c r="HP303" s="468"/>
      <c r="HQ303" s="468"/>
      <c r="HR303" s="468"/>
      <c r="HS303" s="468"/>
      <c r="HT303" s="468"/>
      <c r="HU303" s="468"/>
      <c r="HV303" s="468"/>
      <c r="HW303" s="468"/>
      <c r="HX303" s="468"/>
      <c r="HY303" s="468"/>
      <c r="HZ303" s="468"/>
      <c r="IA303" s="468"/>
      <c r="IB303" s="468"/>
      <c r="IC303" s="468"/>
      <c r="ID303" s="468"/>
      <c r="IE303" s="468"/>
      <c r="IF303" s="468"/>
      <c r="IG303" s="468"/>
      <c r="IH303" s="468"/>
      <c r="II303" s="468"/>
      <c r="IJ303" s="468"/>
      <c r="IK303" s="468"/>
      <c r="IL303" s="468"/>
      <c r="IM303" s="468"/>
      <c r="IN303" s="468"/>
      <c r="IO303" s="468"/>
      <c r="IP303" s="468"/>
      <c r="IQ303" s="468"/>
      <c r="IR303" s="468"/>
      <c r="IS303" s="468"/>
      <c r="IT303" s="468"/>
      <c r="IU303" s="468"/>
      <c r="IV303" s="468"/>
    </row>
    <row r="304" spans="1:256">
      <c r="A304" s="385"/>
      <c r="B304" s="385"/>
      <c r="C304" s="385"/>
      <c r="M304" s="385"/>
      <c r="N304" s="735"/>
      <c r="O304" s="735"/>
      <c r="P304" s="468"/>
      <c r="Q304" s="468"/>
      <c r="R304" s="468"/>
      <c r="S304" s="468"/>
      <c r="T304" s="468"/>
      <c r="U304" s="468"/>
      <c r="V304" s="468"/>
      <c r="W304" s="468"/>
      <c r="X304" s="468"/>
      <c r="Y304" s="468"/>
      <c r="Z304" s="468"/>
      <c r="AA304" s="468"/>
      <c r="AB304" s="468"/>
      <c r="AC304" s="468"/>
      <c r="AD304" s="468"/>
      <c r="AE304" s="468"/>
      <c r="AF304" s="468"/>
      <c r="AG304" s="468"/>
      <c r="AH304" s="468"/>
      <c r="AI304" s="468"/>
      <c r="AJ304" s="468"/>
      <c r="AK304" s="468"/>
      <c r="AL304" s="468"/>
      <c r="AM304" s="468"/>
      <c r="AN304" s="468"/>
      <c r="AO304" s="468"/>
      <c r="AP304" s="468"/>
      <c r="AQ304" s="468"/>
      <c r="AR304" s="468"/>
      <c r="AS304" s="468"/>
      <c r="AT304" s="468"/>
      <c r="AU304" s="468"/>
      <c r="AV304" s="468"/>
      <c r="AW304" s="468"/>
      <c r="AX304" s="468"/>
      <c r="AY304" s="468"/>
      <c r="AZ304" s="468"/>
      <c r="BA304" s="468"/>
      <c r="BB304" s="468"/>
      <c r="BC304" s="468"/>
      <c r="BD304" s="468"/>
      <c r="BE304" s="468"/>
      <c r="BF304" s="468"/>
      <c r="BG304" s="468"/>
      <c r="BH304" s="468"/>
      <c r="BI304" s="468"/>
      <c r="BJ304" s="468"/>
      <c r="BK304" s="468"/>
      <c r="BL304" s="468"/>
      <c r="BM304" s="468"/>
      <c r="BN304" s="468"/>
      <c r="BO304" s="468"/>
      <c r="BP304" s="468"/>
      <c r="BQ304" s="468"/>
      <c r="BR304" s="468"/>
      <c r="BS304" s="468"/>
      <c r="BT304" s="468"/>
      <c r="BU304" s="468"/>
      <c r="BV304" s="468"/>
      <c r="BW304" s="468"/>
      <c r="BX304" s="468"/>
      <c r="BY304" s="468"/>
      <c r="BZ304" s="468"/>
      <c r="CA304" s="468"/>
      <c r="CB304" s="468"/>
      <c r="CC304" s="468"/>
      <c r="CD304" s="468"/>
      <c r="CE304" s="468"/>
      <c r="CF304" s="468"/>
      <c r="CG304" s="468"/>
      <c r="CH304" s="468"/>
      <c r="CI304" s="468"/>
      <c r="CJ304" s="468"/>
      <c r="CK304" s="468"/>
      <c r="CL304" s="468"/>
      <c r="CM304" s="468"/>
      <c r="CN304" s="468"/>
      <c r="CO304" s="468"/>
      <c r="CP304" s="468"/>
      <c r="CQ304" s="468"/>
      <c r="CR304" s="468"/>
      <c r="CS304" s="468"/>
      <c r="CT304" s="468"/>
      <c r="CU304" s="468"/>
      <c r="CV304" s="468"/>
      <c r="CW304" s="468"/>
      <c r="CX304" s="468"/>
      <c r="CY304" s="468"/>
      <c r="CZ304" s="468"/>
      <c r="DA304" s="468"/>
      <c r="DB304" s="468"/>
      <c r="DC304" s="468"/>
      <c r="DD304" s="468"/>
      <c r="DE304" s="468"/>
      <c r="DF304" s="468"/>
      <c r="DG304" s="468"/>
      <c r="DH304" s="468"/>
      <c r="DI304" s="468"/>
      <c r="DJ304" s="468"/>
      <c r="DK304" s="468"/>
      <c r="DL304" s="468"/>
      <c r="DM304" s="468"/>
      <c r="DN304" s="468"/>
      <c r="DO304" s="468"/>
      <c r="DP304" s="468"/>
      <c r="DQ304" s="468"/>
      <c r="DR304" s="468"/>
      <c r="DS304" s="468"/>
      <c r="DT304" s="468"/>
      <c r="DU304" s="468"/>
      <c r="DV304" s="468"/>
      <c r="DW304" s="468"/>
      <c r="DX304" s="468"/>
      <c r="DY304" s="468"/>
      <c r="DZ304" s="468"/>
      <c r="EA304" s="468"/>
      <c r="EB304" s="468"/>
      <c r="EC304" s="468"/>
      <c r="ED304" s="468"/>
      <c r="EE304" s="468"/>
      <c r="EF304" s="468"/>
      <c r="EG304" s="468"/>
      <c r="EH304" s="468"/>
      <c r="EI304" s="468"/>
      <c r="EJ304" s="468"/>
      <c r="EK304" s="468"/>
      <c r="EL304" s="468"/>
      <c r="EM304" s="468"/>
      <c r="EN304" s="468"/>
      <c r="EO304" s="468"/>
      <c r="EP304" s="468"/>
      <c r="EQ304" s="468"/>
      <c r="ER304" s="468"/>
      <c r="ES304" s="468"/>
      <c r="ET304" s="468"/>
      <c r="EU304" s="468"/>
      <c r="EV304" s="468"/>
      <c r="EW304" s="468"/>
      <c r="EX304" s="468"/>
      <c r="EY304" s="468"/>
      <c r="EZ304" s="468"/>
      <c r="FA304" s="468"/>
      <c r="FB304" s="468"/>
      <c r="FC304" s="468"/>
      <c r="FD304" s="468"/>
      <c r="FE304" s="468"/>
      <c r="FF304" s="468"/>
      <c r="FG304" s="468"/>
      <c r="FH304" s="468"/>
      <c r="FI304" s="468"/>
      <c r="FJ304" s="468"/>
      <c r="FK304" s="468"/>
      <c r="FL304" s="468"/>
      <c r="FM304" s="468"/>
      <c r="FN304" s="468"/>
      <c r="FO304" s="468"/>
      <c r="FP304" s="468"/>
      <c r="FQ304" s="468"/>
      <c r="FR304" s="468"/>
      <c r="FS304" s="468"/>
      <c r="FT304" s="468"/>
      <c r="FU304" s="468"/>
      <c r="FV304" s="468"/>
      <c r="FW304" s="468"/>
      <c r="FX304" s="468"/>
      <c r="FY304" s="468"/>
      <c r="FZ304" s="468"/>
      <c r="GA304" s="468"/>
      <c r="GB304" s="468"/>
      <c r="GC304" s="468"/>
      <c r="GD304" s="468"/>
      <c r="GE304" s="468"/>
      <c r="GF304" s="468"/>
      <c r="GG304" s="468"/>
      <c r="GH304" s="468"/>
      <c r="GI304" s="468"/>
      <c r="GJ304" s="468"/>
      <c r="GK304" s="468"/>
      <c r="GL304" s="468"/>
      <c r="GM304" s="468"/>
      <c r="GN304" s="468"/>
      <c r="GO304" s="468"/>
      <c r="GP304" s="468"/>
      <c r="GQ304" s="468"/>
      <c r="GR304" s="468"/>
      <c r="GS304" s="468"/>
      <c r="GT304" s="468"/>
      <c r="GU304" s="468"/>
      <c r="GV304" s="468"/>
      <c r="GW304" s="468"/>
      <c r="GX304" s="468"/>
      <c r="GY304" s="468"/>
      <c r="GZ304" s="468"/>
      <c r="HA304" s="468"/>
      <c r="HB304" s="468"/>
      <c r="HC304" s="468"/>
      <c r="HD304" s="468"/>
      <c r="HE304" s="468"/>
      <c r="HF304" s="468"/>
      <c r="HG304" s="468"/>
      <c r="HH304" s="468"/>
      <c r="HI304" s="468"/>
      <c r="HJ304" s="468"/>
      <c r="HK304" s="468"/>
      <c r="HL304" s="468"/>
      <c r="HM304" s="468"/>
      <c r="HN304" s="468"/>
      <c r="HO304" s="468"/>
      <c r="HP304" s="468"/>
      <c r="HQ304" s="468"/>
      <c r="HR304" s="468"/>
      <c r="HS304" s="468"/>
      <c r="HT304" s="468"/>
      <c r="HU304" s="468"/>
      <c r="HV304" s="468"/>
      <c r="HW304" s="468"/>
      <c r="HX304" s="468"/>
      <c r="HY304" s="468"/>
      <c r="HZ304" s="468"/>
      <c r="IA304" s="468"/>
      <c r="IB304" s="468"/>
      <c r="IC304" s="468"/>
      <c r="ID304" s="468"/>
      <c r="IE304" s="468"/>
      <c r="IF304" s="468"/>
      <c r="IG304" s="468"/>
      <c r="IH304" s="468"/>
      <c r="II304" s="468"/>
      <c r="IJ304" s="468"/>
      <c r="IK304" s="468"/>
      <c r="IL304" s="468"/>
      <c r="IM304" s="468"/>
      <c r="IN304" s="468"/>
      <c r="IO304" s="468"/>
      <c r="IP304" s="468"/>
      <c r="IQ304" s="468"/>
      <c r="IR304" s="468"/>
      <c r="IS304" s="468"/>
      <c r="IT304" s="468"/>
      <c r="IU304" s="468"/>
      <c r="IV304" s="468"/>
    </row>
    <row r="305" spans="1:256">
      <c r="A305" s="385"/>
      <c r="B305" s="385"/>
      <c r="C305" s="385"/>
      <c r="M305" s="385"/>
      <c r="N305" s="735"/>
      <c r="O305" s="735"/>
      <c r="P305" s="468"/>
      <c r="Q305" s="468"/>
      <c r="R305" s="468"/>
      <c r="S305" s="468"/>
      <c r="T305" s="468"/>
      <c r="U305" s="468"/>
      <c r="V305" s="468"/>
      <c r="W305" s="468"/>
      <c r="X305" s="468"/>
      <c r="Y305" s="468"/>
      <c r="Z305" s="468"/>
      <c r="AA305" s="468"/>
      <c r="AB305" s="468"/>
      <c r="AC305" s="468"/>
      <c r="AD305" s="468"/>
      <c r="AE305" s="468"/>
      <c r="AF305" s="468"/>
      <c r="AG305" s="468"/>
      <c r="AH305" s="468"/>
      <c r="AI305" s="468"/>
      <c r="AJ305" s="468"/>
      <c r="AK305" s="468"/>
      <c r="AL305" s="468"/>
      <c r="AM305" s="468"/>
      <c r="AN305" s="468"/>
      <c r="AO305" s="468"/>
      <c r="AP305" s="468"/>
      <c r="AQ305" s="468"/>
      <c r="AR305" s="468"/>
      <c r="AS305" s="468"/>
      <c r="AT305" s="468"/>
      <c r="AU305" s="468"/>
      <c r="AV305" s="468"/>
      <c r="AW305" s="468"/>
      <c r="AX305" s="468"/>
      <c r="AY305" s="468"/>
      <c r="AZ305" s="468"/>
      <c r="BA305" s="468"/>
      <c r="BB305" s="468"/>
      <c r="BC305" s="468"/>
      <c r="BD305" s="468"/>
      <c r="BE305" s="468"/>
      <c r="BF305" s="468"/>
      <c r="BG305" s="468"/>
      <c r="BH305" s="468"/>
      <c r="BI305" s="468"/>
      <c r="BJ305" s="468"/>
      <c r="BK305" s="468"/>
      <c r="BL305" s="468"/>
      <c r="BM305" s="468"/>
      <c r="BN305" s="468"/>
      <c r="BO305" s="468"/>
      <c r="BP305" s="468"/>
      <c r="BQ305" s="468"/>
      <c r="BR305" s="468"/>
      <c r="BS305" s="468"/>
      <c r="BT305" s="468"/>
      <c r="BU305" s="468"/>
      <c r="BV305" s="468"/>
      <c r="BW305" s="468"/>
      <c r="BX305" s="468"/>
      <c r="BY305" s="468"/>
      <c r="BZ305" s="468"/>
      <c r="CA305" s="468"/>
      <c r="CB305" s="468"/>
      <c r="CC305" s="468"/>
      <c r="CD305" s="468"/>
      <c r="CE305" s="468"/>
      <c r="CF305" s="468"/>
      <c r="CG305" s="468"/>
      <c r="CH305" s="468"/>
      <c r="CI305" s="468"/>
      <c r="CJ305" s="468"/>
      <c r="CK305" s="468"/>
      <c r="CL305" s="468"/>
      <c r="CM305" s="468"/>
      <c r="CN305" s="468"/>
      <c r="CO305" s="468"/>
      <c r="CP305" s="468"/>
      <c r="CQ305" s="468"/>
      <c r="CR305" s="468"/>
      <c r="CS305" s="468"/>
      <c r="CT305" s="468"/>
      <c r="CU305" s="468"/>
      <c r="CV305" s="468"/>
      <c r="CW305" s="468"/>
      <c r="CX305" s="468"/>
      <c r="CY305" s="468"/>
      <c r="CZ305" s="468"/>
      <c r="DA305" s="468"/>
      <c r="DB305" s="468"/>
      <c r="DC305" s="468"/>
      <c r="DD305" s="468"/>
      <c r="DE305" s="468"/>
      <c r="DF305" s="468"/>
      <c r="DG305" s="468"/>
      <c r="DH305" s="468"/>
      <c r="DI305" s="468"/>
      <c r="DJ305" s="468"/>
      <c r="DK305" s="468"/>
      <c r="DL305" s="468"/>
      <c r="DM305" s="468"/>
      <c r="DN305" s="468"/>
      <c r="DO305" s="468"/>
      <c r="DP305" s="468"/>
      <c r="DQ305" s="468"/>
      <c r="DR305" s="468"/>
      <c r="DS305" s="468"/>
      <c r="DT305" s="468"/>
      <c r="DU305" s="468"/>
      <c r="DV305" s="468"/>
      <c r="DW305" s="468"/>
      <c r="DX305" s="468"/>
      <c r="DY305" s="468"/>
      <c r="DZ305" s="468"/>
      <c r="EA305" s="468"/>
      <c r="EB305" s="468"/>
      <c r="EC305" s="468"/>
      <c r="ED305" s="468"/>
      <c r="EE305" s="468"/>
      <c r="EF305" s="468"/>
      <c r="EG305" s="468"/>
      <c r="EH305" s="468"/>
      <c r="EI305" s="468"/>
      <c r="EJ305" s="468"/>
      <c r="EK305" s="468"/>
      <c r="EL305" s="468"/>
      <c r="EM305" s="468"/>
      <c r="EN305" s="468"/>
      <c r="EO305" s="468"/>
      <c r="EP305" s="468"/>
      <c r="EQ305" s="468"/>
      <c r="ER305" s="468"/>
      <c r="ES305" s="468"/>
      <c r="ET305" s="468"/>
      <c r="EU305" s="468"/>
      <c r="EV305" s="468"/>
      <c r="EW305" s="468"/>
      <c r="EX305" s="468"/>
      <c r="EY305" s="468"/>
      <c r="EZ305" s="468"/>
      <c r="FA305" s="468"/>
      <c r="FB305" s="468"/>
      <c r="FC305" s="468"/>
      <c r="FD305" s="468"/>
      <c r="FE305" s="468"/>
      <c r="FF305" s="468"/>
      <c r="FG305" s="468"/>
      <c r="FH305" s="468"/>
      <c r="FI305" s="468"/>
      <c r="FJ305" s="468"/>
      <c r="FK305" s="468"/>
      <c r="FL305" s="468"/>
      <c r="FM305" s="468"/>
      <c r="FN305" s="468"/>
      <c r="FO305" s="468"/>
      <c r="FP305" s="468"/>
      <c r="FQ305" s="468"/>
      <c r="FR305" s="468"/>
      <c r="FS305" s="468"/>
      <c r="FT305" s="468"/>
      <c r="FU305" s="468"/>
      <c r="FV305" s="468"/>
      <c r="FW305" s="468"/>
      <c r="FX305" s="468"/>
      <c r="FY305" s="468"/>
      <c r="FZ305" s="468"/>
      <c r="GA305" s="468"/>
      <c r="GB305" s="468"/>
      <c r="GC305" s="468"/>
      <c r="GD305" s="468"/>
      <c r="GE305" s="468"/>
      <c r="GF305" s="468"/>
      <c r="GG305" s="468"/>
      <c r="GH305" s="468"/>
      <c r="GI305" s="468"/>
      <c r="GJ305" s="468"/>
      <c r="GK305" s="468"/>
      <c r="GL305" s="468"/>
      <c r="GM305" s="468"/>
      <c r="GN305" s="468"/>
      <c r="GO305" s="468"/>
      <c r="GP305" s="468"/>
      <c r="GQ305" s="468"/>
      <c r="GR305" s="468"/>
      <c r="GS305" s="468"/>
      <c r="GT305" s="468"/>
      <c r="GU305" s="468"/>
      <c r="GV305" s="468"/>
      <c r="GW305" s="468"/>
      <c r="GX305" s="468"/>
      <c r="GY305" s="468"/>
      <c r="GZ305" s="468"/>
      <c r="HA305" s="468"/>
      <c r="HB305" s="468"/>
      <c r="HC305" s="468"/>
      <c r="HD305" s="468"/>
      <c r="HE305" s="468"/>
      <c r="HF305" s="468"/>
      <c r="HG305" s="468"/>
      <c r="HH305" s="468"/>
      <c r="HI305" s="468"/>
      <c r="HJ305" s="468"/>
      <c r="HK305" s="468"/>
      <c r="HL305" s="468"/>
      <c r="HM305" s="468"/>
      <c r="HN305" s="468"/>
      <c r="HO305" s="468"/>
      <c r="HP305" s="468"/>
      <c r="HQ305" s="468"/>
      <c r="HR305" s="468"/>
      <c r="HS305" s="468"/>
      <c r="HT305" s="468"/>
      <c r="HU305" s="468"/>
      <c r="HV305" s="468"/>
      <c r="HW305" s="468"/>
      <c r="HX305" s="468"/>
      <c r="HY305" s="468"/>
      <c r="HZ305" s="468"/>
      <c r="IA305" s="468"/>
      <c r="IB305" s="468"/>
      <c r="IC305" s="468"/>
      <c r="ID305" s="468"/>
      <c r="IE305" s="468"/>
      <c r="IF305" s="468"/>
      <c r="IG305" s="468"/>
      <c r="IH305" s="468"/>
      <c r="II305" s="468"/>
      <c r="IJ305" s="468"/>
      <c r="IK305" s="468"/>
      <c r="IL305" s="468"/>
      <c r="IM305" s="468"/>
      <c r="IN305" s="468"/>
      <c r="IO305" s="468"/>
      <c r="IP305" s="468"/>
      <c r="IQ305" s="468"/>
      <c r="IR305" s="468"/>
      <c r="IS305" s="468"/>
      <c r="IT305" s="468"/>
      <c r="IU305" s="468"/>
      <c r="IV305" s="468"/>
    </row>
    <row r="306" spans="1:256">
      <c r="A306" s="385"/>
      <c r="B306" s="385"/>
      <c r="C306" s="385"/>
      <c r="M306" s="385"/>
      <c r="N306" s="735"/>
      <c r="O306" s="735"/>
      <c r="P306" s="468"/>
      <c r="Q306" s="468"/>
      <c r="R306" s="468"/>
      <c r="S306" s="468"/>
      <c r="T306" s="468"/>
      <c r="U306" s="468"/>
      <c r="V306" s="468"/>
      <c r="W306" s="468"/>
      <c r="X306" s="468"/>
      <c r="Y306" s="468"/>
      <c r="Z306" s="468"/>
      <c r="AA306" s="468"/>
      <c r="AB306" s="468"/>
      <c r="AC306" s="468"/>
      <c r="AD306" s="468"/>
      <c r="AE306" s="468"/>
      <c r="AF306" s="468"/>
      <c r="AG306" s="468"/>
      <c r="AH306" s="468"/>
      <c r="AI306" s="468"/>
      <c r="AJ306" s="468"/>
      <c r="AK306" s="468"/>
      <c r="AL306" s="468"/>
      <c r="AM306" s="468"/>
      <c r="AN306" s="468"/>
      <c r="AO306" s="468"/>
      <c r="AP306" s="468"/>
      <c r="AQ306" s="468"/>
      <c r="AR306" s="468"/>
      <c r="AS306" s="468"/>
      <c r="AT306" s="468"/>
      <c r="AU306" s="468"/>
      <c r="AV306" s="468"/>
      <c r="AW306" s="468"/>
      <c r="AX306" s="468"/>
      <c r="AY306" s="468"/>
      <c r="AZ306" s="468"/>
      <c r="BA306" s="468"/>
      <c r="BB306" s="468"/>
      <c r="BC306" s="468"/>
      <c r="BD306" s="468"/>
      <c r="BE306" s="468"/>
      <c r="BF306" s="468"/>
      <c r="BG306" s="468"/>
      <c r="BH306" s="468"/>
      <c r="BI306" s="468"/>
      <c r="BJ306" s="468"/>
      <c r="BK306" s="468"/>
      <c r="BL306" s="468"/>
      <c r="BM306" s="468"/>
      <c r="BN306" s="468"/>
      <c r="BO306" s="468"/>
      <c r="BP306" s="468"/>
      <c r="BQ306" s="468"/>
      <c r="BR306" s="468"/>
      <c r="BS306" s="468"/>
      <c r="BT306" s="468"/>
      <c r="BU306" s="468"/>
      <c r="BV306" s="468"/>
      <c r="BW306" s="468"/>
      <c r="BX306" s="468"/>
      <c r="BY306" s="468"/>
      <c r="BZ306" s="468"/>
      <c r="CA306" s="468"/>
      <c r="CB306" s="468"/>
      <c r="CC306" s="468"/>
      <c r="CD306" s="468"/>
      <c r="CE306" s="468"/>
      <c r="CF306" s="468"/>
      <c r="CG306" s="468"/>
      <c r="CH306" s="468"/>
      <c r="CI306" s="468"/>
      <c r="CJ306" s="468"/>
      <c r="CK306" s="468"/>
      <c r="CL306" s="468"/>
      <c r="CM306" s="468"/>
      <c r="CN306" s="468"/>
      <c r="CO306" s="468"/>
      <c r="CP306" s="468"/>
      <c r="CQ306" s="468"/>
      <c r="CR306" s="468"/>
      <c r="CS306" s="468"/>
      <c r="CT306" s="468"/>
      <c r="CU306" s="468"/>
      <c r="CV306" s="468"/>
      <c r="CW306" s="468"/>
      <c r="CX306" s="468"/>
      <c r="CY306" s="468"/>
      <c r="CZ306" s="468"/>
      <c r="DA306" s="468"/>
      <c r="DB306" s="468"/>
      <c r="DC306" s="468"/>
      <c r="DD306" s="468"/>
      <c r="DE306" s="468"/>
      <c r="DF306" s="468"/>
      <c r="DG306" s="468"/>
      <c r="DH306" s="468"/>
      <c r="DI306" s="468"/>
      <c r="DJ306" s="468"/>
      <c r="DK306" s="468"/>
      <c r="DL306" s="468"/>
      <c r="DM306" s="468"/>
      <c r="DN306" s="468"/>
      <c r="DO306" s="468"/>
      <c r="DP306" s="468"/>
      <c r="DQ306" s="468"/>
      <c r="DR306" s="468"/>
      <c r="DS306" s="468"/>
      <c r="DT306" s="468"/>
      <c r="DU306" s="468"/>
      <c r="DV306" s="468"/>
      <c r="DW306" s="468"/>
      <c r="DX306" s="468"/>
      <c r="DY306" s="468"/>
      <c r="DZ306" s="468"/>
      <c r="EA306" s="468"/>
      <c r="EB306" s="468"/>
      <c r="EC306" s="468"/>
      <c r="ED306" s="468"/>
      <c r="EE306" s="468"/>
      <c r="EF306" s="468"/>
      <c r="EG306" s="468"/>
      <c r="EH306" s="468"/>
      <c r="EI306" s="468"/>
      <c r="EJ306" s="468"/>
      <c r="EK306" s="468"/>
      <c r="EL306" s="468"/>
      <c r="EM306" s="468"/>
      <c r="EN306" s="468"/>
      <c r="EO306" s="468"/>
      <c r="EP306" s="468"/>
      <c r="EQ306" s="468"/>
      <c r="ER306" s="468"/>
      <c r="ES306" s="468"/>
      <c r="ET306" s="468"/>
      <c r="EU306" s="468"/>
      <c r="EV306" s="468"/>
      <c r="EW306" s="468"/>
      <c r="EX306" s="468"/>
      <c r="EY306" s="468"/>
      <c r="EZ306" s="468"/>
      <c r="FA306" s="468"/>
      <c r="FB306" s="468"/>
      <c r="FC306" s="468"/>
      <c r="FD306" s="468"/>
      <c r="FE306" s="468"/>
      <c r="FF306" s="468"/>
      <c r="FG306" s="468"/>
      <c r="FH306" s="468"/>
      <c r="FI306" s="468"/>
      <c r="FJ306" s="468"/>
      <c r="FK306" s="468"/>
      <c r="FL306" s="468"/>
      <c r="FM306" s="468"/>
      <c r="FN306" s="468"/>
      <c r="FO306" s="468"/>
      <c r="FP306" s="468"/>
      <c r="FQ306" s="468"/>
      <c r="FR306" s="468"/>
      <c r="FS306" s="468"/>
      <c r="FT306" s="468"/>
      <c r="FU306" s="468"/>
      <c r="FV306" s="468"/>
      <c r="FW306" s="468"/>
      <c r="FX306" s="468"/>
      <c r="FY306" s="468"/>
      <c r="FZ306" s="468"/>
      <c r="GA306" s="468"/>
      <c r="GB306" s="468"/>
      <c r="GC306" s="468"/>
      <c r="GD306" s="468"/>
      <c r="GE306" s="468"/>
      <c r="GF306" s="468"/>
      <c r="GG306" s="468"/>
      <c r="GH306" s="468"/>
      <c r="GI306" s="468"/>
      <c r="GJ306" s="468"/>
      <c r="GK306" s="468"/>
      <c r="GL306" s="468"/>
      <c r="GM306" s="468"/>
      <c r="GN306" s="468"/>
      <c r="GO306" s="468"/>
      <c r="GP306" s="468"/>
      <c r="GQ306" s="468"/>
      <c r="GR306" s="468"/>
      <c r="GS306" s="468"/>
      <c r="GT306" s="468"/>
      <c r="GU306" s="468"/>
      <c r="GV306" s="468"/>
      <c r="GW306" s="468"/>
      <c r="GX306" s="468"/>
      <c r="GY306" s="468"/>
      <c r="GZ306" s="468"/>
      <c r="HA306" s="468"/>
      <c r="HB306" s="468"/>
      <c r="HC306" s="468"/>
      <c r="HD306" s="468"/>
      <c r="HE306" s="468"/>
      <c r="HF306" s="468"/>
      <c r="HG306" s="468"/>
      <c r="HH306" s="468"/>
      <c r="HI306" s="468"/>
      <c r="HJ306" s="468"/>
      <c r="HK306" s="468"/>
      <c r="HL306" s="468"/>
      <c r="HM306" s="468"/>
      <c r="HN306" s="468"/>
      <c r="HO306" s="468"/>
      <c r="HP306" s="468"/>
      <c r="HQ306" s="468"/>
      <c r="HR306" s="468"/>
      <c r="HS306" s="468"/>
      <c r="HT306" s="468"/>
      <c r="HU306" s="468"/>
      <c r="HV306" s="468"/>
      <c r="HW306" s="468"/>
      <c r="HX306" s="468"/>
      <c r="HY306" s="468"/>
      <c r="HZ306" s="468"/>
      <c r="IA306" s="468"/>
      <c r="IB306" s="468"/>
      <c r="IC306" s="468"/>
      <c r="ID306" s="468"/>
      <c r="IE306" s="468"/>
      <c r="IF306" s="468"/>
      <c r="IG306" s="468"/>
      <c r="IH306" s="468"/>
      <c r="II306" s="468"/>
      <c r="IJ306" s="468"/>
      <c r="IK306" s="468"/>
      <c r="IL306" s="468"/>
      <c r="IM306" s="468"/>
      <c r="IN306" s="468"/>
      <c r="IO306" s="468"/>
      <c r="IP306" s="468"/>
      <c r="IQ306" s="468"/>
      <c r="IR306" s="468"/>
      <c r="IS306" s="468"/>
      <c r="IT306" s="468"/>
      <c r="IU306" s="468"/>
      <c r="IV306" s="468"/>
    </row>
    <row r="307" spans="1:256">
      <c r="A307" s="385"/>
      <c r="B307" s="385"/>
      <c r="C307" s="385"/>
      <c r="M307" s="385"/>
      <c r="N307" s="735"/>
      <c r="O307" s="735"/>
      <c r="P307" s="468"/>
      <c r="Q307" s="468"/>
      <c r="R307" s="468"/>
      <c r="S307" s="468"/>
      <c r="T307" s="468"/>
      <c r="U307" s="468"/>
      <c r="V307" s="468"/>
      <c r="W307" s="468"/>
      <c r="X307" s="468"/>
      <c r="Y307" s="468"/>
      <c r="Z307" s="468"/>
      <c r="AA307" s="468"/>
      <c r="AB307" s="468"/>
      <c r="AC307" s="468"/>
      <c r="AD307" s="468"/>
      <c r="AE307" s="468"/>
      <c r="AF307" s="468"/>
      <c r="AG307" s="468"/>
      <c r="AH307" s="468"/>
      <c r="AI307" s="468"/>
      <c r="AJ307" s="468"/>
      <c r="AK307" s="468"/>
      <c r="AL307" s="468"/>
      <c r="AM307" s="468"/>
      <c r="AN307" s="468"/>
      <c r="AO307" s="468"/>
      <c r="AP307" s="468"/>
      <c r="AQ307" s="468"/>
      <c r="AR307" s="468"/>
      <c r="AS307" s="468"/>
      <c r="AT307" s="468"/>
      <c r="AU307" s="468"/>
      <c r="AV307" s="468"/>
      <c r="AW307" s="468"/>
      <c r="AX307" s="468"/>
      <c r="AY307" s="468"/>
      <c r="AZ307" s="468"/>
      <c r="BA307" s="468"/>
      <c r="BB307" s="468"/>
      <c r="BC307" s="468"/>
      <c r="BD307" s="468"/>
      <c r="BE307" s="468"/>
      <c r="BF307" s="468"/>
      <c r="BG307" s="468"/>
      <c r="BH307" s="468"/>
      <c r="BI307" s="468"/>
      <c r="BJ307" s="468"/>
      <c r="BK307" s="468"/>
      <c r="BL307" s="468"/>
      <c r="BM307" s="468"/>
      <c r="BN307" s="468"/>
      <c r="BO307" s="468"/>
      <c r="BP307" s="468"/>
      <c r="BQ307" s="468"/>
      <c r="BR307" s="468"/>
      <c r="BS307" s="468"/>
      <c r="BT307" s="468"/>
      <c r="BU307" s="468"/>
      <c r="BV307" s="468"/>
      <c r="BW307" s="468"/>
      <c r="BX307" s="468"/>
      <c r="BY307" s="468"/>
      <c r="BZ307" s="468"/>
      <c r="CA307" s="468"/>
      <c r="CB307" s="468"/>
      <c r="CC307" s="468"/>
      <c r="CD307" s="468"/>
      <c r="CE307" s="468"/>
      <c r="CF307" s="468"/>
      <c r="CG307" s="468"/>
      <c r="CH307" s="468"/>
      <c r="CI307" s="468"/>
      <c r="CJ307" s="468"/>
      <c r="CK307" s="468"/>
      <c r="CL307" s="468"/>
      <c r="CM307" s="468"/>
      <c r="CN307" s="468"/>
      <c r="CO307" s="468"/>
      <c r="CP307" s="468"/>
      <c r="CQ307" s="468"/>
      <c r="CR307" s="468"/>
      <c r="CS307" s="468"/>
      <c r="CT307" s="468"/>
      <c r="CU307" s="468"/>
      <c r="CV307" s="468"/>
      <c r="CW307" s="468"/>
      <c r="CX307" s="468"/>
      <c r="CY307" s="468"/>
      <c r="CZ307" s="468"/>
      <c r="DA307" s="468"/>
      <c r="DB307" s="468"/>
      <c r="DC307" s="468"/>
      <c r="DD307" s="468"/>
      <c r="DE307" s="468"/>
      <c r="DF307" s="468"/>
      <c r="DG307" s="468"/>
      <c r="DH307" s="468"/>
      <c r="DI307" s="468"/>
      <c r="DJ307" s="468"/>
      <c r="DK307" s="468"/>
      <c r="DL307" s="468"/>
      <c r="DM307" s="468"/>
      <c r="DN307" s="468"/>
      <c r="DO307" s="468"/>
      <c r="DP307" s="468"/>
      <c r="DQ307" s="468"/>
      <c r="DR307" s="468"/>
      <c r="DS307" s="468"/>
      <c r="DT307" s="468"/>
      <c r="DU307" s="468"/>
      <c r="DV307" s="468"/>
      <c r="DW307" s="468"/>
      <c r="DX307" s="468"/>
      <c r="DY307" s="468"/>
      <c r="DZ307" s="468"/>
      <c r="EA307" s="468"/>
      <c r="EB307" s="468"/>
      <c r="EC307" s="468"/>
      <c r="ED307" s="468"/>
      <c r="EE307" s="468"/>
      <c r="EF307" s="468"/>
      <c r="EG307" s="468"/>
      <c r="EH307" s="468"/>
      <c r="EI307" s="468"/>
      <c r="EJ307" s="468"/>
      <c r="EK307" s="468"/>
      <c r="EL307" s="468"/>
      <c r="EM307" s="468"/>
      <c r="EN307" s="468"/>
      <c r="EO307" s="468"/>
      <c r="EP307" s="468"/>
      <c r="EQ307" s="468"/>
      <c r="ER307" s="468"/>
      <c r="ES307" s="468"/>
      <c r="ET307" s="468"/>
      <c r="EU307" s="468"/>
      <c r="EV307" s="468"/>
      <c r="EW307" s="468"/>
      <c r="EX307" s="468"/>
      <c r="EY307" s="468"/>
      <c r="EZ307" s="468"/>
      <c r="FA307" s="468"/>
      <c r="FB307" s="468"/>
      <c r="FC307" s="468"/>
      <c r="FD307" s="468"/>
      <c r="FE307" s="468"/>
      <c r="FF307" s="468"/>
      <c r="FG307" s="468"/>
      <c r="FH307" s="468"/>
      <c r="FI307" s="468"/>
      <c r="FJ307" s="468"/>
      <c r="FK307" s="468"/>
      <c r="FL307" s="468"/>
      <c r="FM307" s="468"/>
      <c r="FN307" s="468"/>
      <c r="FO307" s="468"/>
      <c r="FP307" s="468"/>
      <c r="FQ307" s="468"/>
      <c r="FR307" s="468"/>
      <c r="FS307" s="468"/>
      <c r="FT307" s="468"/>
      <c r="FU307" s="468"/>
      <c r="FV307" s="468"/>
      <c r="FW307" s="468"/>
      <c r="FX307" s="468"/>
      <c r="FY307" s="468"/>
      <c r="FZ307" s="468"/>
      <c r="GA307" s="468"/>
      <c r="GB307" s="468"/>
      <c r="GC307" s="468"/>
      <c r="GD307" s="468"/>
      <c r="GE307" s="468"/>
      <c r="GF307" s="468"/>
      <c r="GG307" s="468"/>
      <c r="GH307" s="468"/>
      <c r="GI307" s="468"/>
      <c r="GJ307" s="468"/>
      <c r="GK307" s="468"/>
      <c r="GL307" s="468"/>
      <c r="GM307" s="468"/>
      <c r="GN307" s="468"/>
      <c r="GO307" s="468"/>
      <c r="GP307" s="468"/>
      <c r="GQ307" s="468"/>
      <c r="GR307" s="468"/>
      <c r="GS307" s="468"/>
      <c r="GT307" s="468"/>
      <c r="GU307" s="468"/>
      <c r="GV307" s="468"/>
      <c r="GW307" s="468"/>
      <c r="GX307" s="468"/>
      <c r="GY307" s="468"/>
      <c r="GZ307" s="468"/>
      <c r="HA307" s="468"/>
      <c r="HB307" s="468"/>
      <c r="HC307" s="468"/>
      <c r="HD307" s="468"/>
      <c r="HE307" s="468"/>
      <c r="HF307" s="468"/>
      <c r="HG307" s="468"/>
      <c r="HH307" s="468"/>
      <c r="HI307" s="468"/>
      <c r="HJ307" s="468"/>
      <c r="HK307" s="468"/>
      <c r="HL307" s="468"/>
      <c r="HM307" s="468"/>
      <c r="HN307" s="468"/>
      <c r="HO307" s="468"/>
      <c r="HP307" s="468"/>
      <c r="HQ307" s="468"/>
      <c r="HR307" s="468"/>
      <c r="HS307" s="468"/>
      <c r="HT307" s="468"/>
      <c r="HU307" s="468"/>
      <c r="HV307" s="468"/>
      <c r="HW307" s="468"/>
      <c r="HX307" s="468"/>
      <c r="HY307" s="468"/>
      <c r="HZ307" s="468"/>
      <c r="IA307" s="468"/>
      <c r="IB307" s="468"/>
      <c r="IC307" s="468"/>
      <c r="ID307" s="468"/>
      <c r="IE307" s="468"/>
      <c r="IF307" s="468"/>
      <c r="IG307" s="468"/>
      <c r="IH307" s="468"/>
      <c r="II307" s="468"/>
      <c r="IJ307" s="468"/>
      <c r="IK307" s="468"/>
      <c r="IL307" s="468"/>
      <c r="IM307" s="468"/>
      <c r="IN307" s="468"/>
      <c r="IO307" s="468"/>
      <c r="IP307" s="468"/>
      <c r="IQ307" s="468"/>
      <c r="IR307" s="468"/>
      <c r="IS307" s="468"/>
      <c r="IT307" s="468"/>
      <c r="IU307" s="468"/>
      <c r="IV307" s="468"/>
    </row>
    <row r="308" spans="1:256">
      <c r="A308" s="385"/>
      <c r="B308" s="385"/>
      <c r="C308" s="385"/>
      <c r="M308" s="385"/>
      <c r="N308" s="735"/>
      <c r="O308" s="735"/>
      <c r="P308" s="468"/>
      <c r="Q308" s="468"/>
      <c r="R308" s="468"/>
      <c r="S308" s="468"/>
      <c r="T308" s="468"/>
      <c r="U308" s="468"/>
      <c r="V308" s="468"/>
      <c r="W308" s="468"/>
      <c r="X308" s="468"/>
      <c r="Y308" s="468"/>
      <c r="Z308" s="468"/>
      <c r="AA308" s="468"/>
      <c r="AB308" s="468"/>
      <c r="AC308" s="468"/>
      <c r="AD308" s="468"/>
      <c r="AE308" s="468"/>
      <c r="AF308" s="468"/>
      <c r="AG308" s="468"/>
      <c r="AH308" s="468"/>
      <c r="AI308" s="468"/>
      <c r="AJ308" s="468"/>
      <c r="AK308" s="468"/>
      <c r="AL308" s="468"/>
      <c r="AM308" s="468"/>
      <c r="AN308" s="468"/>
      <c r="AO308" s="468"/>
      <c r="AP308" s="468"/>
      <c r="AQ308" s="468"/>
      <c r="AR308" s="468"/>
      <c r="AS308" s="468"/>
      <c r="AT308" s="468"/>
      <c r="AU308" s="468"/>
      <c r="AV308" s="468"/>
      <c r="AW308" s="468"/>
      <c r="AX308" s="468"/>
      <c r="AY308" s="468"/>
      <c r="AZ308" s="468"/>
      <c r="BA308" s="468"/>
      <c r="BB308" s="468"/>
      <c r="BC308" s="468"/>
      <c r="BD308" s="468"/>
      <c r="BE308" s="468"/>
      <c r="BF308" s="468"/>
      <c r="BG308" s="468"/>
      <c r="BH308" s="468"/>
      <c r="BI308" s="468"/>
      <c r="BJ308" s="468"/>
      <c r="BK308" s="468"/>
      <c r="BL308" s="468"/>
      <c r="BM308" s="468"/>
      <c r="BN308" s="468"/>
      <c r="BO308" s="468"/>
      <c r="BP308" s="468"/>
      <c r="BQ308" s="468"/>
      <c r="BR308" s="468"/>
      <c r="BS308" s="468"/>
      <c r="BT308" s="468"/>
      <c r="BU308" s="468"/>
      <c r="BV308" s="468"/>
      <c r="BW308" s="468"/>
      <c r="BX308" s="468"/>
      <c r="BY308" s="468"/>
      <c r="BZ308" s="468"/>
      <c r="CA308" s="468"/>
      <c r="CB308" s="468"/>
      <c r="CC308" s="468"/>
      <c r="CD308" s="468"/>
      <c r="CE308" s="468"/>
      <c r="CF308" s="468"/>
      <c r="CG308" s="468"/>
      <c r="CH308" s="468"/>
      <c r="CI308" s="468"/>
      <c r="CJ308" s="468"/>
      <c r="CK308" s="468"/>
      <c r="CL308" s="468"/>
      <c r="CM308" s="468"/>
      <c r="CN308" s="468"/>
      <c r="CO308" s="468"/>
      <c r="CP308" s="468"/>
      <c r="CQ308" s="468"/>
      <c r="CR308" s="468"/>
      <c r="CS308" s="468"/>
      <c r="CT308" s="468"/>
      <c r="CU308" s="468"/>
      <c r="CV308" s="468"/>
      <c r="CW308" s="468"/>
      <c r="CX308" s="468"/>
      <c r="CY308" s="468"/>
      <c r="CZ308" s="468"/>
      <c r="DA308" s="468"/>
      <c r="DB308" s="468"/>
      <c r="DC308" s="468"/>
      <c r="DD308" s="468"/>
      <c r="DE308" s="468"/>
      <c r="DF308" s="468"/>
      <c r="DG308" s="468"/>
      <c r="DH308" s="468"/>
      <c r="DI308" s="468"/>
      <c r="DJ308" s="468"/>
      <c r="DK308" s="468"/>
      <c r="DL308" s="468"/>
      <c r="DM308" s="468"/>
      <c r="DN308" s="468"/>
      <c r="DO308" s="468"/>
      <c r="DP308" s="468"/>
      <c r="DQ308" s="468"/>
      <c r="DR308" s="468"/>
      <c r="DS308" s="468"/>
      <c r="DT308" s="468"/>
      <c r="DU308" s="468"/>
      <c r="DV308" s="468"/>
      <c r="DW308" s="468"/>
      <c r="DX308" s="468"/>
      <c r="DY308" s="468"/>
      <c r="DZ308" s="468"/>
      <c r="EA308" s="468"/>
      <c r="EB308" s="468"/>
      <c r="EC308" s="468"/>
      <c r="ED308" s="468"/>
      <c r="EE308" s="468"/>
      <c r="EF308" s="468"/>
      <c r="EG308" s="468"/>
      <c r="EH308" s="468"/>
      <c r="EI308" s="468"/>
      <c r="EJ308" s="468"/>
      <c r="EK308" s="468"/>
      <c r="EL308" s="468"/>
      <c r="EM308" s="468"/>
      <c r="EN308" s="468"/>
      <c r="EO308" s="468"/>
      <c r="EP308" s="468"/>
      <c r="EQ308" s="468"/>
      <c r="ER308" s="468"/>
      <c r="ES308" s="468"/>
      <c r="ET308" s="468"/>
      <c r="EU308" s="468"/>
      <c r="EV308" s="468"/>
      <c r="EW308" s="468"/>
      <c r="EX308" s="468"/>
      <c r="EY308" s="468"/>
      <c r="EZ308" s="468"/>
      <c r="FA308" s="468"/>
      <c r="FB308" s="468"/>
      <c r="FC308" s="468"/>
      <c r="FD308" s="468"/>
      <c r="FE308" s="468"/>
      <c r="FF308" s="468"/>
      <c r="FG308" s="468"/>
      <c r="FH308" s="468"/>
      <c r="FI308" s="468"/>
      <c r="FJ308" s="468"/>
      <c r="FK308" s="468"/>
      <c r="FL308" s="468"/>
      <c r="FM308" s="468"/>
      <c r="FN308" s="468"/>
      <c r="FO308" s="468"/>
      <c r="FP308" s="468"/>
      <c r="FQ308" s="468"/>
      <c r="FR308" s="468"/>
      <c r="FS308" s="468"/>
      <c r="FT308" s="468"/>
      <c r="FU308" s="468"/>
      <c r="FV308" s="468"/>
      <c r="FW308" s="468"/>
      <c r="FX308" s="468"/>
      <c r="FY308" s="468"/>
      <c r="FZ308" s="468"/>
      <c r="GA308" s="468"/>
      <c r="GB308" s="468"/>
      <c r="GC308" s="468"/>
      <c r="GD308" s="468"/>
      <c r="GE308" s="468"/>
      <c r="GF308" s="468"/>
      <c r="GG308" s="468"/>
      <c r="GH308" s="468"/>
      <c r="GI308" s="468"/>
      <c r="GJ308" s="468"/>
      <c r="GK308" s="468"/>
      <c r="GL308" s="468"/>
      <c r="GM308" s="468"/>
      <c r="GN308" s="468"/>
      <c r="GO308" s="468"/>
      <c r="GP308" s="468"/>
      <c r="GQ308" s="468"/>
      <c r="GR308" s="468"/>
      <c r="GS308" s="468"/>
      <c r="GT308" s="468"/>
      <c r="GU308" s="468"/>
      <c r="GV308" s="468"/>
      <c r="GW308" s="468"/>
      <c r="GX308" s="468"/>
      <c r="GY308" s="468"/>
      <c r="GZ308" s="468"/>
      <c r="HA308" s="468"/>
      <c r="HB308" s="468"/>
      <c r="HC308" s="468"/>
      <c r="HD308" s="468"/>
      <c r="HE308" s="468"/>
      <c r="HF308" s="468"/>
      <c r="HG308" s="468"/>
      <c r="HH308" s="468"/>
      <c r="HI308" s="468"/>
      <c r="HJ308" s="468"/>
      <c r="HK308" s="468"/>
      <c r="HL308" s="468"/>
      <c r="HM308" s="468"/>
      <c r="HN308" s="468"/>
      <c r="HO308" s="468"/>
      <c r="HP308" s="468"/>
      <c r="HQ308" s="468"/>
      <c r="HR308" s="468"/>
      <c r="HS308" s="468"/>
      <c r="HT308" s="468"/>
      <c r="HU308" s="468"/>
      <c r="HV308" s="468"/>
      <c r="HW308" s="468"/>
      <c r="HX308" s="468"/>
      <c r="HY308" s="468"/>
      <c r="HZ308" s="468"/>
      <c r="IA308" s="468"/>
      <c r="IB308" s="468"/>
      <c r="IC308" s="468"/>
      <c r="ID308" s="468"/>
      <c r="IE308" s="468"/>
      <c r="IF308" s="468"/>
      <c r="IG308" s="468"/>
      <c r="IH308" s="468"/>
      <c r="II308" s="468"/>
      <c r="IJ308" s="468"/>
      <c r="IK308" s="468"/>
      <c r="IL308" s="468"/>
      <c r="IM308" s="468"/>
      <c r="IN308" s="468"/>
      <c r="IO308" s="468"/>
      <c r="IP308" s="468"/>
      <c r="IQ308" s="468"/>
      <c r="IR308" s="468"/>
      <c r="IS308" s="468"/>
      <c r="IT308" s="468"/>
      <c r="IU308" s="468"/>
      <c r="IV308" s="468"/>
    </row>
    <row r="309" spans="1:256">
      <c r="A309" s="385"/>
      <c r="B309" s="385"/>
      <c r="C309" s="385"/>
      <c r="M309" s="385"/>
      <c r="N309" s="735"/>
      <c r="O309" s="735"/>
      <c r="P309" s="468"/>
      <c r="Q309" s="468"/>
      <c r="R309" s="468"/>
      <c r="S309" s="468"/>
      <c r="T309" s="468"/>
      <c r="U309" s="468"/>
      <c r="V309" s="468"/>
      <c r="W309" s="468"/>
      <c r="X309" s="468"/>
      <c r="Y309" s="468"/>
      <c r="Z309" s="468"/>
      <c r="AA309" s="468"/>
      <c r="AB309" s="468"/>
      <c r="AC309" s="468"/>
      <c r="AD309" s="468"/>
      <c r="AE309" s="468"/>
      <c r="AF309" s="468"/>
      <c r="AG309" s="468"/>
      <c r="AH309" s="468"/>
      <c r="AI309" s="468"/>
      <c r="AJ309" s="468"/>
      <c r="AK309" s="468"/>
      <c r="AL309" s="468"/>
      <c r="AM309" s="468"/>
      <c r="AN309" s="468"/>
      <c r="AO309" s="468"/>
      <c r="AP309" s="468"/>
      <c r="AQ309" s="468"/>
      <c r="AR309" s="468"/>
      <c r="AS309" s="468"/>
      <c r="AT309" s="468"/>
      <c r="AU309" s="468"/>
      <c r="AV309" s="468"/>
      <c r="AW309" s="468"/>
      <c r="AX309" s="468"/>
      <c r="AY309" s="468"/>
      <c r="AZ309" s="468"/>
      <c r="BA309" s="468"/>
      <c r="BB309" s="468"/>
      <c r="BC309" s="468"/>
      <c r="BD309" s="468"/>
      <c r="BE309" s="468"/>
      <c r="BF309" s="468"/>
      <c r="BG309" s="468"/>
      <c r="BH309" s="468"/>
      <c r="BI309" s="468"/>
      <c r="BJ309" s="468"/>
      <c r="BK309" s="468"/>
      <c r="BL309" s="468"/>
      <c r="BM309" s="468"/>
      <c r="BN309" s="468"/>
      <c r="BO309" s="468"/>
      <c r="BP309" s="468"/>
      <c r="BQ309" s="468"/>
      <c r="BR309" s="468"/>
      <c r="BS309" s="468"/>
      <c r="BT309" s="468"/>
      <c r="BU309" s="468"/>
      <c r="BV309" s="468"/>
      <c r="BW309" s="468"/>
      <c r="BX309" s="468"/>
      <c r="BY309" s="468"/>
      <c r="BZ309" s="468"/>
      <c r="CA309" s="468"/>
      <c r="CB309" s="468"/>
      <c r="CC309" s="468"/>
      <c r="CD309" s="468"/>
      <c r="CE309" s="468"/>
      <c r="CF309" s="468"/>
      <c r="CG309" s="468"/>
      <c r="CH309" s="468"/>
      <c r="CI309" s="468"/>
      <c r="CJ309" s="468"/>
      <c r="CK309" s="468"/>
      <c r="CL309" s="468"/>
      <c r="CM309" s="468"/>
      <c r="CN309" s="468"/>
      <c r="CO309" s="468"/>
      <c r="CP309" s="468"/>
      <c r="CQ309" s="468"/>
      <c r="CR309" s="468"/>
      <c r="CS309" s="468"/>
      <c r="CT309" s="468"/>
      <c r="CU309" s="468"/>
      <c r="CV309" s="468"/>
      <c r="CW309" s="468"/>
      <c r="CX309" s="468"/>
      <c r="CY309" s="468"/>
      <c r="CZ309" s="468"/>
      <c r="DA309" s="468"/>
      <c r="DB309" s="468"/>
      <c r="DC309" s="468"/>
      <c r="DD309" s="468"/>
      <c r="DE309" s="468"/>
      <c r="DF309" s="468"/>
      <c r="DG309" s="468"/>
      <c r="DH309" s="468"/>
      <c r="DI309" s="468"/>
      <c r="DJ309" s="468"/>
      <c r="DK309" s="468"/>
      <c r="DL309" s="468"/>
      <c r="DM309" s="468"/>
      <c r="DN309" s="468"/>
      <c r="DO309" s="468"/>
      <c r="DP309" s="468"/>
      <c r="DQ309" s="468"/>
      <c r="DR309" s="468"/>
      <c r="DS309" s="468"/>
      <c r="DT309" s="468"/>
      <c r="DU309" s="468"/>
      <c r="DV309" s="468"/>
      <c r="DW309" s="468"/>
      <c r="DX309" s="468"/>
      <c r="DY309" s="468"/>
      <c r="DZ309" s="468"/>
      <c r="EA309" s="468"/>
      <c r="EB309" s="468"/>
      <c r="EC309" s="468"/>
      <c r="ED309" s="468"/>
      <c r="EE309" s="468"/>
      <c r="EF309" s="468"/>
      <c r="EG309" s="468"/>
      <c r="EH309" s="468"/>
      <c r="EI309" s="468"/>
      <c r="EJ309" s="468"/>
      <c r="EK309" s="468"/>
      <c r="EL309" s="468"/>
      <c r="EM309" s="468"/>
      <c r="EN309" s="468"/>
      <c r="EO309" s="468"/>
      <c r="EP309" s="468"/>
      <c r="EQ309" s="468"/>
      <c r="ER309" s="468"/>
      <c r="ES309" s="468"/>
      <c r="ET309" s="468"/>
      <c r="EU309" s="468"/>
      <c r="EV309" s="468"/>
      <c r="EW309" s="468"/>
      <c r="EX309" s="468"/>
      <c r="EY309" s="468"/>
      <c r="EZ309" s="468"/>
      <c r="FA309" s="468"/>
      <c r="FB309" s="468"/>
      <c r="FC309" s="468"/>
      <c r="FD309" s="468"/>
      <c r="FE309" s="468"/>
      <c r="FF309" s="468"/>
      <c r="FG309" s="468"/>
      <c r="FH309" s="468"/>
      <c r="FI309" s="468"/>
      <c r="FJ309" s="468"/>
      <c r="FK309" s="468"/>
      <c r="FL309" s="468"/>
      <c r="FM309" s="468"/>
      <c r="FN309" s="468"/>
      <c r="FO309" s="468"/>
      <c r="FP309" s="468"/>
      <c r="FQ309" s="468"/>
      <c r="FR309" s="468"/>
      <c r="FS309" s="468"/>
      <c r="FT309" s="468"/>
      <c r="FU309" s="468"/>
      <c r="FV309" s="468"/>
      <c r="FW309" s="468"/>
      <c r="FX309" s="468"/>
      <c r="FY309" s="468"/>
      <c r="FZ309" s="468"/>
      <c r="GA309" s="468"/>
      <c r="GB309" s="468"/>
      <c r="GC309" s="468"/>
      <c r="GD309" s="468"/>
      <c r="GE309" s="468"/>
      <c r="GF309" s="468"/>
      <c r="GG309" s="468"/>
      <c r="GH309" s="468"/>
      <c r="GI309" s="468"/>
      <c r="GJ309" s="468"/>
      <c r="GK309" s="468"/>
      <c r="GL309" s="468"/>
      <c r="GM309" s="468"/>
      <c r="GN309" s="468"/>
      <c r="GO309" s="468"/>
      <c r="GP309" s="468"/>
      <c r="GQ309" s="468"/>
      <c r="GR309" s="468"/>
      <c r="GS309" s="468"/>
      <c r="GT309" s="468"/>
      <c r="GU309" s="468"/>
      <c r="GV309" s="468"/>
      <c r="GW309" s="468"/>
      <c r="GX309" s="468"/>
      <c r="GY309" s="468"/>
      <c r="GZ309" s="468"/>
      <c r="HA309" s="468"/>
      <c r="HB309" s="468"/>
      <c r="HC309" s="468"/>
      <c r="HD309" s="468"/>
      <c r="HE309" s="468"/>
      <c r="HF309" s="468"/>
      <c r="HG309" s="468"/>
      <c r="HH309" s="468"/>
      <c r="HI309" s="468"/>
      <c r="HJ309" s="468"/>
      <c r="HK309" s="468"/>
      <c r="HL309" s="468"/>
      <c r="HM309" s="468"/>
      <c r="HN309" s="468"/>
      <c r="HO309" s="468"/>
      <c r="HP309" s="468"/>
      <c r="HQ309" s="468"/>
      <c r="HR309" s="468"/>
      <c r="HS309" s="468"/>
      <c r="HT309" s="468"/>
      <c r="HU309" s="468"/>
      <c r="HV309" s="468"/>
      <c r="HW309" s="468"/>
      <c r="HX309" s="468"/>
      <c r="HY309" s="468"/>
      <c r="HZ309" s="468"/>
      <c r="IA309" s="468"/>
      <c r="IB309" s="468"/>
      <c r="IC309" s="468"/>
      <c r="ID309" s="468"/>
      <c r="IE309" s="468"/>
      <c r="IF309" s="468"/>
      <c r="IG309" s="468"/>
      <c r="IH309" s="468"/>
      <c r="II309" s="468"/>
      <c r="IJ309" s="468"/>
      <c r="IK309" s="468"/>
      <c r="IL309" s="468"/>
      <c r="IM309" s="468"/>
      <c r="IN309" s="468"/>
      <c r="IO309" s="468"/>
      <c r="IP309" s="468"/>
      <c r="IQ309" s="468"/>
      <c r="IR309" s="468"/>
      <c r="IS309" s="468"/>
      <c r="IT309" s="468"/>
      <c r="IU309" s="468"/>
      <c r="IV309" s="468"/>
    </row>
    <row r="310" spans="1:256">
      <c r="A310" s="385"/>
      <c r="B310" s="385"/>
      <c r="C310" s="385"/>
      <c r="M310" s="385"/>
      <c r="N310" s="735"/>
      <c r="O310" s="735"/>
      <c r="P310" s="468"/>
      <c r="Q310" s="468"/>
      <c r="R310" s="468"/>
      <c r="S310" s="468"/>
      <c r="T310" s="468"/>
      <c r="U310" s="468"/>
      <c r="V310" s="468"/>
      <c r="W310" s="468"/>
      <c r="X310" s="468"/>
      <c r="Y310" s="468"/>
      <c r="Z310" s="468"/>
      <c r="AA310" s="468"/>
      <c r="AB310" s="468"/>
      <c r="AC310" s="468"/>
      <c r="AD310" s="468"/>
      <c r="AE310" s="468"/>
      <c r="AF310" s="468"/>
      <c r="AG310" s="468"/>
      <c r="AH310" s="468"/>
      <c r="AI310" s="468"/>
      <c r="AJ310" s="468"/>
      <c r="AK310" s="468"/>
      <c r="AL310" s="468"/>
      <c r="AM310" s="468"/>
      <c r="AN310" s="468"/>
      <c r="AO310" s="468"/>
      <c r="AP310" s="468"/>
      <c r="AQ310" s="468"/>
      <c r="AR310" s="468"/>
      <c r="AS310" s="468"/>
      <c r="AT310" s="468"/>
      <c r="AU310" s="468"/>
      <c r="AV310" s="468"/>
      <c r="AW310" s="468"/>
      <c r="AX310" s="468"/>
      <c r="AY310" s="468"/>
      <c r="AZ310" s="468"/>
      <c r="BA310" s="468"/>
      <c r="BB310" s="468"/>
      <c r="BC310" s="468"/>
      <c r="BD310" s="468"/>
      <c r="BE310" s="468"/>
      <c r="BF310" s="468"/>
      <c r="BG310" s="468"/>
      <c r="BH310" s="468"/>
      <c r="BI310" s="468"/>
      <c r="BJ310" s="468"/>
      <c r="BK310" s="468"/>
      <c r="BL310" s="468"/>
      <c r="BM310" s="468"/>
      <c r="BN310" s="468"/>
      <c r="BO310" s="468"/>
      <c r="BP310" s="468"/>
      <c r="BQ310" s="468"/>
      <c r="BR310" s="468"/>
      <c r="BS310" s="468"/>
      <c r="BT310" s="468"/>
      <c r="BU310" s="468"/>
      <c r="BV310" s="468"/>
      <c r="BW310" s="468"/>
      <c r="BX310" s="468"/>
      <c r="BY310" s="468"/>
      <c r="BZ310" s="468"/>
      <c r="CA310" s="468"/>
      <c r="CB310" s="468"/>
      <c r="CC310" s="468"/>
      <c r="CD310" s="468"/>
      <c r="CE310" s="468"/>
      <c r="CF310" s="468"/>
      <c r="CG310" s="468"/>
      <c r="CH310" s="468"/>
      <c r="CI310" s="468"/>
      <c r="CJ310" s="468"/>
      <c r="CK310" s="468"/>
      <c r="CL310" s="468"/>
      <c r="CM310" s="468"/>
      <c r="CN310" s="468"/>
      <c r="CO310" s="468"/>
      <c r="CP310" s="468"/>
      <c r="CQ310" s="468"/>
      <c r="CR310" s="468"/>
      <c r="CS310" s="468"/>
      <c r="CT310" s="468"/>
      <c r="CU310" s="468"/>
      <c r="CV310" s="468"/>
      <c r="CW310" s="468"/>
      <c r="CX310" s="468"/>
      <c r="CY310" s="468"/>
      <c r="CZ310" s="468"/>
      <c r="DA310" s="468"/>
      <c r="DB310" s="468"/>
      <c r="DC310" s="468"/>
      <c r="DD310" s="468"/>
      <c r="DE310" s="468"/>
      <c r="DF310" s="468"/>
      <c r="DG310" s="468"/>
      <c r="DH310" s="468"/>
      <c r="DI310" s="468"/>
      <c r="DJ310" s="468"/>
      <c r="DK310" s="468"/>
      <c r="DL310" s="468"/>
      <c r="DM310" s="468"/>
      <c r="DN310" s="468"/>
      <c r="DO310" s="468"/>
      <c r="DP310" s="468"/>
      <c r="DQ310" s="468"/>
      <c r="DR310" s="468"/>
      <c r="DS310" s="468"/>
      <c r="DT310" s="468"/>
      <c r="DU310" s="468"/>
      <c r="DV310" s="468"/>
      <c r="DW310" s="468"/>
      <c r="DX310" s="468"/>
      <c r="DY310" s="468"/>
      <c r="DZ310" s="468"/>
      <c r="EA310" s="468"/>
      <c r="EB310" s="468"/>
      <c r="EC310" s="468"/>
      <c r="ED310" s="468"/>
      <c r="EE310" s="468"/>
      <c r="EF310" s="468"/>
      <c r="EG310" s="468"/>
      <c r="EH310" s="468"/>
      <c r="EI310" s="468"/>
      <c r="EJ310" s="468"/>
      <c r="EK310" s="468"/>
      <c r="EL310" s="468"/>
      <c r="EM310" s="468"/>
      <c r="EN310" s="468"/>
      <c r="EO310" s="468"/>
      <c r="EP310" s="468"/>
      <c r="EQ310" s="468"/>
      <c r="ER310" s="468"/>
      <c r="ES310" s="468"/>
      <c r="ET310" s="468"/>
      <c r="EU310" s="468"/>
      <c r="EV310" s="468"/>
      <c r="EW310" s="468"/>
      <c r="EX310" s="468"/>
      <c r="EY310" s="468"/>
      <c r="EZ310" s="468"/>
      <c r="FA310" s="468"/>
      <c r="FB310" s="468"/>
      <c r="FC310" s="468"/>
      <c r="FD310" s="468"/>
      <c r="FE310" s="468"/>
      <c r="FF310" s="468"/>
      <c r="FG310" s="468"/>
      <c r="FH310" s="468"/>
      <c r="FI310" s="468"/>
      <c r="FJ310" s="468"/>
      <c r="FK310" s="468"/>
      <c r="FL310" s="468"/>
      <c r="FM310" s="468"/>
      <c r="FN310" s="468"/>
      <c r="FO310" s="468"/>
      <c r="FP310" s="468"/>
      <c r="FQ310" s="468"/>
      <c r="FR310" s="468"/>
      <c r="FS310" s="468"/>
      <c r="FT310" s="468"/>
      <c r="FU310" s="468"/>
      <c r="FV310" s="468"/>
      <c r="FW310" s="468"/>
      <c r="FX310" s="468"/>
      <c r="FY310" s="468"/>
      <c r="FZ310" s="468"/>
      <c r="GA310" s="468"/>
      <c r="GB310" s="468"/>
      <c r="GC310" s="468"/>
      <c r="GD310" s="468"/>
      <c r="GE310" s="468"/>
      <c r="GF310" s="468"/>
      <c r="GG310" s="468"/>
      <c r="GH310" s="468"/>
      <c r="GI310" s="468"/>
      <c r="GJ310" s="468"/>
      <c r="GK310" s="468"/>
      <c r="GL310" s="468"/>
      <c r="GM310" s="468"/>
      <c r="GN310" s="468"/>
      <c r="GO310" s="468"/>
      <c r="GP310" s="468"/>
      <c r="GQ310" s="468"/>
      <c r="GR310" s="468"/>
      <c r="GS310" s="468"/>
      <c r="GT310" s="468"/>
      <c r="GU310" s="468"/>
      <c r="GV310" s="468"/>
      <c r="GW310" s="468"/>
      <c r="GX310" s="468"/>
      <c r="GY310" s="468"/>
      <c r="GZ310" s="468"/>
      <c r="HA310" s="468"/>
      <c r="HB310" s="468"/>
      <c r="HC310" s="468"/>
      <c r="HD310" s="468"/>
      <c r="HE310" s="468"/>
      <c r="HF310" s="468"/>
      <c r="HG310" s="468"/>
      <c r="HH310" s="468"/>
      <c r="HI310" s="468"/>
      <c r="HJ310" s="468"/>
      <c r="HK310" s="468"/>
      <c r="HL310" s="468"/>
      <c r="HM310" s="468"/>
      <c r="HN310" s="468"/>
      <c r="HO310" s="468"/>
      <c r="HP310" s="468"/>
      <c r="HQ310" s="468"/>
      <c r="HR310" s="468"/>
      <c r="HS310" s="468"/>
      <c r="HT310" s="468"/>
      <c r="HU310" s="468"/>
      <c r="HV310" s="468"/>
      <c r="HW310" s="468"/>
      <c r="HX310" s="468"/>
      <c r="HY310" s="468"/>
      <c r="HZ310" s="468"/>
      <c r="IA310" s="468"/>
      <c r="IB310" s="468"/>
      <c r="IC310" s="468"/>
      <c r="ID310" s="468"/>
      <c r="IE310" s="468"/>
      <c r="IF310" s="468"/>
      <c r="IG310" s="468"/>
      <c r="IH310" s="468"/>
      <c r="II310" s="468"/>
      <c r="IJ310" s="468"/>
      <c r="IK310" s="468"/>
      <c r="IL310" s="468"/>
      <c r="IM310" s="468"/>
      <c r="IN310" s="468"/>
      <c r="IO310" s="468"/>
      <c r="IP310" s="468"/>
      <c r="IQ310" s="468"/>
      <c r="IR310" s="468"/>
      <c r="IS310" s="468"/>
      <c r="IT310" s="468"/>
      <c r="IU310" s="468"/>
      <c r="IV310" s="468"/>
    </row>
    <row r="311" spans="1:256">
      <c r="A311" s="385"/>
      <c r="B311" s="385"/>
      <c r="C311" s="385"/>
      <c r="M311" s="385"/>
      <c r="N311" s="735"/>
      <c r="O311" s="735"/>
      <c r="P311" s="468"/>
      <c r="Q311" s="468"/>
      <c r="R311" s="468"/>
      <c r="S311" s="468"/>
      <c r="T311" s="468"/>
      <c r="U311" s="468"/>
      <c r="V311" s="468"/>
      <c r="W311" s="468"/>
      <c r="X311" s="468"/>
      <c r="Y311" s="468"/>
      <c r="Z311" s="468"/>
      <c r="AA311" s="468"/>
      <c r="AB311" s="468"/>
      <c r="AC311" s="468"/>
      <c r="AD311" s="468"/>
      <c r="AE311" s="468"/>
      <c r="AF311" s="468"/>
      <c r="AG311" s="468"/>
      <c r="AH311" s="468"/>
      <c r="AI311" s="468"/>
      <c r="AJ311" s="468"/>
      <c r="AK311" s="468"/>
      <c r="AL311" s="468"/>
      <c r="AM311" s="468"/>
      <c r="AN311" s="468"/>
      <c r="AO311" s="468"/>
      <c r="AP311" s="468"/>
      <c r="AQ311" s="468"/>
      <c r="AR311" s="468"/>
      <c r="AS311" s="468"/>
      <c r="AT311" s="468"/>
      <c r="AU311" s="468"/>
      <c r="AV311" s="468"/>
      <c r="AW311" s="468"/>
      <c r="AX311" s="468"/>
      <c r="AY311" s="468"/>
      <c r="AZ311" s="468"/>
      <c r="BA311" s="468"/>
      <c r="BB311" s="468"/>
      <c r="BC311" s="468"/>
      <c r="BD311" s="468"/>
      <c r="BE311" s="468"/>
      <c r="BF311" s="468"/>
      <c r="BG311" s="468"/>
      <c r="BH311" s="468"/>
      <c r="BI311" s="468"/>
      <c r="BJ311" s="468"/>
      <c r="BK311" s="468"/>
      <c r="BL311" s="468"/>
      <c r="BM311" s="468"/>
      <c r="BN311" s="468"/>
      <c r="BO311" s="468"/>
      <c r="BP311" s="468"/>
      <c r="BQ311" s="468"/>
      <c r="BR311" s="468"/>
      <c r="BS311" s="468"/>
      <c r="BT311" s="468"/>
      <c r="BU311" s="468"/>
      <c r="BV311" s="468"/>
      <c r="BW311" s="468"/>
      <c r="BX311" s="468"/>
      <c r="BY311" s="468"/>
      <c r="BZ311" s="468"/>
      <c r="CA311" s="468"/>
      <c r="CB311" s="468"/>
      <c r="CC311" s="468"/>
      <c r="CD311" s="468"/>
      <c r="CE311" s="468"/>
      <c r="CF311" s="468"/>
      <c r="CG311" s="468"/>
      <c r="CH311" s="468"/>
      <c r="CI311" s="468"/>
      <c r="CJ311" s="468"/>
      <c r="CK311" s="468"/>
      <c r="CL311" s="468"/>
      <c r="CM311" s="468"/>
      <c r="CN311" s="468"/>
      <c r="CO311" s="468"/>
      <c r="CP311" s="468"/>
      <c r="CQ311" s="468"/>
      <c r="CR311" s="468"/>
      <c r="CS311" s="468"/>
      <c r="CT311" s="468"/>
      <c r="CU311" s="468"/>
      <c r="CV311" s="468"/>
      <c r="CW311" s="468"/>
      <c r="CX311" s="468"/>
      <c r="CY311" s="468"/>
      <c r="CZ311" s="468"/>
      <c r="DA311" s="468"/>
      <c r="DB311" s="468"/>
      <c r="DC311" s="468"/>
      <c r="DD311" s="468"/>
      <c r="DE311" s="468"/>
      <c r="DF311" s="468"/>
      <c r="DG311" s="468"/>
      <c r="DH311" s="468"/>
      <c r="DI311" s="468"/>
      <c r="DJ311" s="468"/>
      <c r="DK311" s="468"/>
      <c r="DL311" s="468"/>
      <c r="DM311" s="468"/>
      <c r="DN311" s="468"/>
      <c r="DO311" s="468"/>
      <c r="DP311" s="468"/>
      <c r="DQ311" s="468"/>
      <c r="DR311" s="468"/>
      <c r="DS311" s="468"/>
      <c r="DT311" s="468"/>
      <c r="DU311" s="468"/>
      <c r="DV311" s="468"/>
      <c r="DW311" s="468"/>
      <c r="DX311" s="468"/>
      <c r="DY311" s="468"/>
      <c r="DZ311" s="468"/>
      <c r="EA311" s="468"/>
      <c r="EB311" s="468"/>
      <c r="EC311" s="468"/>
      <c r="ED311" s="468"/>
      <c r="EE311" s="468"/>
      <c r="EF311" s="468"/>
      <c r="EG311" s="468"/>
      <c r="EH311" s="468"/>
      <c r="EI311" s="468"/>
      <c r="EJ311" s="468"/>
      <c r="EK311" s="468"/>
      <c r="EL311" s="468"/>
      <c r="EM311" s="468"/>
      <c r="EN311" s="468"/>
      <c r="EO311" s="468"/>
      <c r="EP311" s="468"/>
      <c r="EQ311" s="468"/>
      <c r="ER311" s="468"/>
      <c r="ES311" s="468"/>
      <c r="ET311" s="468"/>
      <c r="EU311" s="468"/>
      <c r="EV311" s="468"/>
      <c r="EW311" s="468"/>
      <c r="EX311" s="468"/>
      <c r="EY311" s="468"/>
      <c r="EZ311" s="468"/>
      <c r="FA311" s="468"/>
      <c r="FB311" s="468"/>
      <c r="FC311" s="468"/>
      <c r="FD311" s="468"/>
      <c r="FE311" s="468"/>
      <c r="FF311" s="468"/>
      <c r="FG311" s="468"/>
      <c r="FH311" s="468"/>
      <c r="FI311" s="468"/>
      <c r="FJ311" s="468"/>
      <c r="FK311" s="468"/>
      <c r="FL311" s="468"/>
      <c r="FM311" s="468"/>
      <c r="FN311" s="468"/>
      <c r="FO311" s="468"/>
      <c r="FP311" s="468"/>
      <c r="FQ311" s="468"/>
      <c r="FR311" s="468"/>
      <c r="FS311" s="468"/>
      <c r="FT311" s="468"/>
      <c r="FU311" s="468"/>
      <c r="FV311" s="468"/>
      <c r="FW311" s="468"/>
      <c r="FX311" s="468"/>
      <c r="FY311" s="468"/>
      <c r="FZ311" s="468"/>
      <c r="GA311" s="468"/>
      <c r="GB311" s="468"/>
      <c r="GC311" s="468"/>
      <c r="GD311" s="468"/>
      <c r="GE311" s="468"/>
      <c r="GF311" s="468"/>
      <c r="GG311" s="468"/>
      <c r="GH311" s="468"/>
      <c r="GI311" s="468"/>
      <c r="GJ311" s="468"/>
      <c r="GK311" s="468"/>
      <c r="GL311" s="468"/>
      <c r="GM311" s="468"/>
      <c r="GN311" s="468"/>
      <c r="GO311" s="468"/>
      <c r="GP311" s="468"/>
      <c r="GQ311" s="468"/>
      <c r="GR311" s="468"/>
      <c r="GS311" s="468"/>
      <c r="GT311" s="468"/>
      <c r="GU311" s="468"/>
      <c r="GV311" s="468"/>
      <c r="GW311" s="468"/>
      <c r="GX311" s="468"/>
      <c r="GY311" s="468"/>
      <c r="GZ311" s="468"/>
      <c r="HA311" s="468"/>
      <c r="HB311" s="468"/>
      <c r="HC311" s="468"/>
      <c r="HD311" s="468"/>
      <c r="HE311" s="468"/>
      <c r="HF311" s="468"/>
      <c r="HG311" s="468"/>
      <c r="HH311" s="468"/>
      <c r="HI311" s="468"/>
      <c r="HJ311" s="468"/>
      <c r="HK311" s="468"/>
      <c r="HL311" s="468"/>
      <c r="HM311" s="468"/>
      <c r="HN311" s="468"/>
      <c r="HO311" s="468"/>
      <c r="HP311" s="468"/>
      <c r="HQ311" s="468"/>
      <c r="HR311" s="468"/>
      <c r="HS311" s="468"/>
      <c r="HT311" s="468"/>
      <c r="HU311" s="468"/>
      <c r="HV311" s="468"/>
      <c r="HW311" s="468"/>
      <c r="HX311" s="468"/>
      <c r="HY311" s="468"/>
      <c r="HZ311" s="468"/>
      <c r="IA311" s="468"/>
      <c r="IB311" s="468"/>
      <c r="IC311" s="468"/>
      <c r="ID311" s="468"/>
      <c r="IE311" s="468"/>
      <c r="IF311" s="468"/>
      <c r="IG311" s="468"/>
      <c r="IH311" s="468"/>
      <c r="II311" s="468"/>
      <c r="IJ311" s="468"/>
      <c r="IK311" s="468"/>
      <c r="IL311" s="468"/>
      <c r="IM311" s="468"/>
      <c r="IN311" s="468"/>
      <c r="IO311" s="468"/>
      <c r="IP311" s="468"/>
      <c r="IQ311" s="468"/>
      <c r="IR311" s="468"/>
      <c r="IS311" s="468"/>
      <c r="IT311" s="468"/>
      <c r="IU311" s="468"/>
      <c r="IV311" s="468"/>
    </row>
    <row r="312" spans="1:256">
      <c r="A312" s="385"/>
      <c r="B312" s="385"/>
      <c r="C312" s="385"/>
      <c r="M312" s="385"/>
      <c r="N312" s="735"/>
      <c r="O312" s="735"/>
      <c r="P312" s="468"/>
      <c r="Q312" s="468"/>
      <c r="R312" s="468"/>
      <c r="S312" s="468"/>
      <c r="T312" s="468"/>
      <c r="U312" s="468"/>
      <c r="V312" s="468"/>
      <c r="W312" s="468"/>
      <c r="X312" s="468"/>
      <c r="Y312" s="468"/>
      <c r="Z312" s="468"/>
      <c r="AA312" s="468"/>
      <c r="AB312" s="468"/>
      <c r="AC312" s="468"/>
      <c r="AD312" s="468"/>
      <c r="AE312" s="468"/>
      <c r="AF312" s="468"/>
      <c r="AG312" s="468"/>
      <c r="AH312" s="468"/>
      <c r="AI312" s="468"/>
      <c r="AJ312" s="468"/>
      <c r="AK312" s="468"/>
      <c r="AL312" s="468"/>
      <c r="AM312" s="468"/>
      <c r="AN312" s="468"/>
      <c r="AO312" s="468"/>
      <c r="AP312" s="468"/>
      <c r="AQ312" s="468"/>
      <c r="AR312" s="468"/>
      <c r="AS312" s="468"/>
      <c r="AT312" s="468"/>
      <c r="AU312" s="468"/>
      <c r="AV312" s="468"/>
      <c r="AW312" s="468"/>
      <c r="AX312" s="468"/>
      <c r="AY312" s="468"/>
      <c r="AZ312" s="468"/>
      <c r="BA312" s="468"/>
      <c r="BB312" s="468"/>
      <c r="BC312" s="468"/>
      <c r="BD312" s="468"/>
      <c r="BE312" s="468"/>
      <c r="BF312" s="468"/>
      <c r="BG312" s="468"/>
      <c r="BH312" s="468"/>
      <c r="BI312" s="468"/>
      <c r="BJ312" s="468"/>
      <c r="BK312" s="468"/>
      <c r="BL312" s="468"/>
      <c r="BM312" s="468"/>
      <c r="BN312" s="468"/>
      <c r="BO312" s="468"/>
      <c r="BP312" s="468"/>
      <c r="BQ312" s="468"/>
      <c r="BR312" s="468"/>
      <c r="BS312" s="468"/>
      <c r="BT312" s="468"/>
      <c r="BU312" s="468"/>
      <c r="BV312" s="468"/>
      <c r="BW312" s="468"/>
      <c r="BX312" s="468"/>
      <c r="BY312" s="468"/>
      <c r="BZ312" s="468"/>
      <c r="CA312" s="468"/>
      <c r="CB312" s="468"/>
      <c r="CC312" s="468"/>
      <c r="CD312" s="468"/>
      <c r="CE312" s="468"/>
      <c r="CF312" s="468"/>
      <c r="CG312" s="468"/>
      <c r="CH312" s="468"/>
      <c r="CI312" s="468"/>
      <c r="CJ312" s="468"/>
      <c r="CK312" s="468"/>
      <c r="CL312" s="468"/>
      <c r="CM312" s="468"/>
      <c r="CN312" s="468"/>
      <c r="CO312" s="468"/>
      <c r="CP312" s="468"/>
      <c r="CQ312" s="468"/>
      <c r="CR312" s="468"/>
      <c r="CS312" s="468"/>
      <c r="CT312" s="468"/>
      <c r="CU312" s="468"/>
      <c r="CV312" s="468"/>
      <c r="CW312" s="468"/>
      <c r="CX312" s="468"/>
      <c r="CY312" s="468"/>
      <c r="CZ312" s="468"/>
      <c r="DA312" s="468"/>
      <c r="DB312" s="468"/>
      <c r="DC312" s="468"/>
      <c r="DD312" s="468"/>
      <c r="DE312" s="468"/>
      <c r="DF312" s="468"/>
      <c r="DG312" s="468"/>
      <c r="DH312" s="468"/>
      <c r="DI312" s="468"/>
      <c r="DJ312" s="468"/>
      <c r="DK312" s="468"/>
      <c r="DL312" s="468"/>
      <c r="DM312" s="468"/>
      <c r="DN312" s="468"/>
      <c r="DO312" s="468"/>
      <c r="DP312" s="468"/>
      <c r="DQ312" s="468"/>
      <c r="DR312" s="468"/>
      <c r="DS312" s="468"/>
      <c r="DT312" s="468"/>
      <c r="DU312" s="468"/>
      <c r="DV312" s="468"/>
      <c r="DW312" s="468"/>
      <c r="DX312" s="468"/>
      <c r="DY312" s="468"/>
      <c r="DZ312" s="468"/>
      <c r="EA312" s="468"/>
      <c r="EB312" s="468"/>
      <c r="EC312" s="468"/>
      <c r="ED312" s="468"/>
      <c r="EE312" s="468"/>
      <c r="EF312" s="468"/>
      <c r="EG312" s="468"/>
      <c r="EH312" s="468"/>
      <c r="EI312" s="468"/>
      <c r="EJ312" s="468"/>
      <c r="EK312" s="468"/>
      <c r="EL312" s="468"/>
      <c r="EM312" s="468"/>
      <c r="EN312" s="468"/>
      <c r="EO312" s="468"/>
      <c r="EP312" s="468"/>
      <c r="EQ312" s="468"/>
      <c r="ER312" s="468"/>
      <c r="ES312" s="468"/>
      <c r="ET312" s="468"/>
      <c r="EU312" s="468"/>
      <c r="EV312" s="468"/>
      <c r="EW312" s="468"/>
      <c r="EX312" s="468"/>
      <c r="EY312" s="468"/>
      <c r="EZ312" s="468"/>
      <c r="FA312" s="468"/>
      <c r="FB312" s="468"/>
      <c r="FC312" s="468"/>
      <c r="FD312" s="468"/>
      <c r="FE312" s="468"/>
      <c r="FF312" s="468"/>
      <c r="FG312" s="468"/>
      <c r="FH312" s="468"/>
      <c r="FI312" s="468"/>
      <c r="FJ312" s="468"/>
      <c r="FK312" s="468"/>
      <c r="FL312" s="468"/>
      <c r="FM312" s="468"/>
      <c r="FN312" s="468"/>
      <c r="FO312" s="468"/>
      <c r="FP312" s="468"/>
      <c r="FQ312" s="468"/>
      <c r="FR312" s="468"/>
      <c r="FS312" s="468"/>
      <c r="FT312" s="468"/>
      <c r="FU312" s="468"/>
      <c r="FV312" s="468"/>
      <c r="FW312" s="468"/>
      <c r="FX312" s="468"/>
      <c r="FY312" s="468"/>
      <c r="FZ312" s="468"/>
      <c r="GA312" s="468"/>
      <c r="GB312" s="468"/>
      <c r="GC312" s="468"/>
      <c r="GD312" s="468"/>
      <c r="GE312" s="468"/>
      <c r="GF312" s="468"/>
      <c r="GG312" s="468"/>
      <c r="GH312" s="468"/>
      <c r="GI312" s="468"/>
      <c r="GJ312" s="468"/>
      <c r="GK312" s="468"/>
      <c r="GL312" s="468"/>
      <c r="GM312" s="468"/>
      <c r="GN312" s="468"/>
      <c r="GO312" s="468"/>
      <c r="GP312" s="468"/>
      <c r="GQ312" s="468"/>
      <c r="GR312" s="468"/>
      <c r="GS312" s="468"/>
      <c r="GT312" s="468"/>
      <c r="GU312" s="468"/>
      <c r="GV312" s="468"/>
      <c r="GW312" s="468"/>
      <c r="GX312" s="468"/>
      <c r="GY312" s="468"/>
      <c r="GZ312" s="468"/>
      <c r="HA312" s="468"/>
      <c r="HB312" s="468"/>
      <c r="HC312" s="468"/>
      <c r="HD312" s="468"/>
      <c r="HE312" s="468"/>
      <c r="HF312" s="468"/>
      <c r="HG312" s="468"/>
      <c r="HH312" s="468"/>
      <c r="HI312" s="468"/>
      <c r="HJ312" s="468"/>
      <c r="HK312" s="468"/>
      <c r="HL312" s="468"/>
      <c r="HM312" s="468"/>
      <c r="HN312" s="468"/>
      <c r="HO312" s="468"/>
      <c r="HP312" s="468"/>
      <c r="HQ312" s="468"/>
      <c r="HR312" s="468"/>
      <c r="HS312" s="468"/>
      <c r="HT312" s="468"/>
      <c r="HU312" s="468"/>
      <c r="HV312" s="468"/>
      <c r="HW312" s="468"/>
      <c r="HX312" s="468"/>
      <c r="HY312" s="468"/>
      <c r="HZ312" s="468"/>
      <c r="IA312" s="468"/>
      <c r="IB312" s="468"/>
      <c r="IC312" s="468"/>
      <c r="ID312" s="468"/>
      <c r="IE312" s="468"/>
      <c r="IF312" s="468"/>
      <c r="IG312" s="468"/>
      <c r="IH312" s="468"/>
      <c r="II312" s="468"/>
      <c r="IJ312" s="468"/>
      <c r="IK312" s="468"/>
      <c r="IL312" s="468"/>
      <c r="IM312" s="468"/>
      <c r="IN312" s="468"/>
      <c r="IO312" s="468"/>
      <c r="IP312" s="468"/>
      <c r="IQ312" s="468"/>
      <c r="IR312" s="468"/>
      <c r="IS312" s="468"/>
      <c r="IT312" s="468"/>
      <c r="IU312" s="468"/>
      <c r="IV312" s="468"/>
    </row>
    <row r="313" spans="1:256">
      <c r="A313" s="385"/>
      <c r="B313" s="385"/>
      <c r="C313" s="385"/>
      <c r="M313" s="385"/>
      <c r="N313" s="735"/>
      <c r="O313" s="735"/>
      <c r="P313" s="468"/>
      <c r="Q313" s="468"/>
      <c r="R313" s="468"/>
      <c r="S313" s="468"/>
      <c r="T313" s="468"/>
      <c r="U313" s="468"/>
      <c r="V313" s="468"/>
      <c r="W313" s="468"/>
      <c r="X313" s="468"/>
      <c r="Y313" s="468"/>
      <c r="Z313" s="468"/>
      <c r="AA313" s="468"/>
      <c r="AB313" s="468"/>
      <c r="AC313" s="468"/>
      <c r="AD313" s="468"/>
      <c r="AE313" s="468"/>
      <c r="AF313" s="468"/>
      <c r="AG313" s="468"/>
      <c r="AH313" s="468"/>
      <c r="AI313" s="468"/>
      <c r="AJ313" s="468"/>
      <c r="AK313" s="468"/>
      <c r="AL313" s="468"/>
      <c r="AM313" s="468"/>
      <c r="AN313" s="468"/>
      <c r="AO313" s="468"/>
      <c r="AP313" s="468"/>
      <c r="AQ313" s="468"/>
      <c r="AR313" s="468"/>
      <c r="AS313" s="468"/>
      <c r="AT313" s="468"/>
      <c r="AU313" s="468"/>
      <c r="AV313" s="468"/>
      <c r="AW313" s="468"/>
      <c r="AX313" s="468"/>
      <c r="AY313" s="468"/>
      <c r="AZ313" s="468"/>
      <c r="BA313" s="468"/>
      <c r="BB313" s="468"/>
      <c r="BC313" s="468"/>
      <c r="BD313" s="468"/>
      <c r="BE313" s="468"/>
      <c r="BF313" s="468"/>
      <c r="BG313" s="468"/>
      <c r="BH313" s="468"/>
      <c r="BI313" s="468"/>
      <c r="BJ313" s="468"/>
      <c r="BK313" s="468"/>
      <c r="BL313" s="468"/>
      <c r="BM313" s="468"/>
      <c r="BN313" s="468"/>
      <c r="BO313" s="468"/>
      <c r="BP313" s="468"/>
      <c r="BQ313" s="468"/>
      <c r="BR313" s="468"/>
      <c r="BS313" s="468"/>
      <c r="BT313" s="468"/>
      <c r="BU313" s="468"/>
      <c r="BV313" s="468"/>
      <c r="BW313" s="468"/>
      <c r="BX313" s="468"/>
      <c r="BY313" s="468"/>
      <c r="BZ313" s="468"/>
      <c r="CA313" s="468"/>
      <c r="CB313" s="468"/>
      <c r="CC313" s="468"/>
      <c r="CD313" s="468"/>
      <c r="CE313" s="468"/>
      <c r="CF313" s="468"/>
      <c r="CG313" s="468"/>
      <c r="CH313" s="468"/>
      <c r="CI313" s="468"/>
      <c r="CJ313" s="468"/>
      <c r="CK313" s="468"/>
      <c r="CL313" s="468"/>
      <c r="CM313" s="468"/>
      <c r="CN313" s="468"/>
      <c r="CO313" s="468"/>
      <c r="CP313" s="468"/>
      <c r="CQ313" s="468"/>
      <c r="CR313" s="468"/>
      <c r="CS313" s="468"/>
      <c r="CT313" s="468"/>
      <c r="CU313" s="468"/>
      <c r="CV313" s="468"/>
      <c r="CW313" s="468"/>
      <c r="CX313" s="468"/>
      <c r="CY313" s="468"/>
      <c r="CZ313" s="468"/>
      <c r="DA313" s="468"/>
      <c r="DB313" s="468"/>
      <c r="DC313" s="468"/>
      <c r="DD313" s="468"/>
      <c r="DE313" s="468"/>
      <c r="DF313" s="468"/>
      <c r="DG313" s="468"/>
      <c r="DH313" s="468"/>
      <c r="DI313" s="468"/>
      <c r="DJ313" s="468"/>
      <c r="DK313" s="468"/>
      <c r="DL313" s="468"/>
      <c r="DM313" s="468"/>
      <c r="DN313" s="468"/>
      <c r="DO313" s="468"/>
      <c r="DP313" s="468"/>
      <c r="DQ313" s="468"/>
      <c r="DR313" s="468"/>
      <c r="DS313" s="468"/>
      <c r="DT313" s="468"/>
      <c r="DU313" s="468"/>
      <c r="DV313" s="468"/>
      <c r="DW313" s="468"/>
      <c r="DX313" s="468"/>
      <c r="DY313" s="468"/>
      <c r="DZ313" s="468"/>
      <c r="EA313" s="468"/>
      <c r="EB313" s="468"/>
      <c r="EC313" s="468"/>
      <c r="ED313" s="468"/>
      <c r="EE313" s="468"/>
      <c r="EF313" s="468"/>
      <c r="EG313" s="468"/>
      <c r="EH313" s="468"/>
      <c r="EI313" s="468"/>
      <c r="EJ313" s="468"/>
      <c r="EK313" s="468"/>
      <c r="EL313" s="468"/>
      <c r="EM313" s="468"/>
      <c r="EN313" s="468"/>
      <c r="EO313" s="468"/>
      <c r="EP313" s="468"/>
      <c r="EQ313" s="468"/>
      <c r="ER313" s="468"/>
      <c r="ES313" s="468"/>
      <c r="ET313" s="468"/>
      <c r="EU313" s="468"/>
      <c r="EV313" s="468"/>
      <c r="EW313" s="468"/>
      <c r="EX313" s="468"/>
      <c r="EY313" s="468"/>
      <c r="EZ313" s="468"/>
      <c r="FA313" s="468"/>
      <c r="FB313" s="468"/>
      <c r="FC313" s="468"/>
      <c r="FD313" s="468"/>
      <c r="FE313" s="468"/>
      <c r="FF313" s="468"/>
      <c r="FG313" s="468"/>
      <c r="FH313" s="468"/>
      <c r="FI313" s="468"/>
      <c r="FJ313" s="468"/>
      <c r="FK313" s="468"/>
      <c r="FL313" s="468"/>
      <c r="FM313" s="468"/>
      <c r="FN313" s="468"/>
      <c r="FO313" s="468"/>
      <c r="FP313" s="468"/>
      <c r="FQ313" s="468"/>
      <c r="FR313" s="468"/>
      <c r="FS313" s="468"/>
      <c r="FT313" s="468"/>
      <c r="FU313" s="468"/>
      <c r="FV313" s="468"/>
      <c r="FW313" s="468"/>
      <c r="FX313" s="468"/>
      <c r="FY313" s="468"/>
      <c r="FZ313" s="468"/>
      <c r="GA313" s="468"/>
      <c r="GB313" s="468"/>
      <c r="GC313" s="468"/>
      <c r="GD313" s="468"/>
      <c r="GE313" s="468"/>
      <c r="GF313" s="468"/>
      <c r="GG313" s="468"/>
      <c r="GH313" s="468"/>
      <c r="GI313" s="468"/>
      <c r="GJ313" s="468"/>
      <c r="GK313" s="468"/>
      <c r="GL313" s="468"/>
      <c r="GM313" s="468"/>
      <c r="GN313" s="468"/>
      <c r="GO313" s="468"/>
      <c r="GP313" s="468"/>
      <c r="GQ313" s="468"/>
      <c r="GR313" s="468"/>
      <c r="GS313" s="468"/>
      <c r="GT313" s="468"/>
      <c r="GU313" s="468"/>
      <c r="GV313" s="468"/>
      <c r="GW313" s="468"/>
      <c r="GX313" s="468"/>
      <c r="GY313" s="468"/>
      <c r="GZ313" s="468"/>
      <c r="HA313" s="468"/>
      <c r="HB313" s="468"/>
      <c r="HC313" s="468"/>
      <c r="HD313" s="468"/>
      <c r="HE313" s="468"/>
      <c r="HF313" s="468"/>
      <c r="HG313" s="468"/>
      <c r="HH313" s="468"/>
      <c r="HI313" s="468"/>
      <c r="HJ313" s="468"/>
      <c r="HK313" s="468"/>
      <c r="HL313" s="468"/>
      <c r="HM313" s="468"/>
      <c r="HN313" s="468"/>
      <c r="HO313" s="468"/>
      <c r="HP313" s="468"/>
      <c r="HQ313" s="468"/>
      <c r="HR313" s="468"/>
      <c r="HS313" s="468"/>
      <c r="HT313" s="468"/>
      <c r="HU313" s="468"/>
      <c r="HV313" s="468"/>
      <c r="HW313" s="468"/>
      <c r="HX313" s="468"/>
      <c r="HY313" s="468"/>
      <c r="HZ313" s="468"/>
      <c r="IA313" s="468"/>
      <c r="IB313" s="468"/>
      <c r="IC313" s="468"/>
      <c r="ID313" s="468"/>
      <c r="IE313" s="468"/>
      <c r="IF313" s="468"/>
      <c r="IG313" s="468"/>
      <c r="IH313" s="468"/>
      <c r="II313" s="468"/>
      <c r="IJ313" s="468"/>
      <c r="IK313" s="468"/>
      <c r="IL313" s="468"/>
      <c r="IM313" s="468"/>
      <c r="IN313" s="468"/>
      <c r="IO313" s="468"/>
      <c r="IP313" s="468"/>
      <c r="IQ313" s="468"/>
      <c r="IR313" s="468"/>
      <c r="IS313" s="468"/>
      <c r="IT313" s="468"/>
      <c r="IU313" s="468"/>
      <c r="IV313" s="468"/>
    </row>
    <row r="314" spans="1:256">
      <c r="A314" s="385"/>
      <c r="B314" s="385"/>
      <c r="C314" s="385"/>
      <c r="M314" s="385"/>
      <c r="N314" s="735"/>
      <c r="O314" s="735"/>
      <c r="P314" s="468"/>
      <c r="Q314" s="468"/>
      <c r="R314" s="468"/>
      <c r="S314" s="468"/>
      <c r="T314" s="468"/>
      <c r="U314" s="468"/>
      <c r="V314" s="468"/>
      <c r="W314" s="468"/>
      <c r="X314" s="468"/>
      <c r="Y314" s="468"/>
      <c r="Z314" s="468"/>
      <c r="AA314" s="468"/>
      <c r="AB314" s="468"/>
      <c r="AC314" s="468"/>
      <c r="AD314" s="468"/>
      <c r="AE314" s="468"/>
      <c r="AF314" s="468"/>
      <c r="AG314" s="468"/>
      <c r="AH314" s="468"/>
      <c r="AI314" s="468"/>
      <c r="AJ314" s="468"/>
      <c r="AK314" s="468"/>
      <c r="AL314" s="468"/>
      <c r="AM314" s="468"/>
      <c r="AN314" s="468"/>
      <c r="AO314" s="468"/>
      <c r="AP314" s="468"/>
      <c r="AQ314" s="468"/>
      <c r="AR314" s="468"/>
      <c r="AS314" s="468"/>
      <c r="AT314" s="468"/>
      <c r="AU314" s="468"/>
      <c r="AV314" s="468"/>
      <c r="AW314" s="468"/>
      <c r="AX314" s="468"/>
      <c r="AY314" s="468"/>
      <c r="AZ314" s="468"/>
      <c r="BA314" s="468"/>
      <c r="BB314" s="468"/>
      <c r="BC314" s="468"/>
      <c r="BD314" s="468"/>
      <c r="BE314" s="468"/>
      <c r="BF314" s="468"/>
      <c r="BG314" s="468"/>
      <c r="BH314" s="468"/>
      <c r="BI314" s="468"/>
      <c r="BJ314" s="468"/>
      <c r="BK314" s="468"/>
      <c r="BL314" s="468"/>
      <c r="BM314" s="468"/>
      <c r="BN314" s="468"/>
      <c r="BO314" s="468"/>
      <c r="BP314" s="468"/>
      <c r="BQ314" s="468"/>
      <c r="BR314" s="468"/>
      <c r="BS314" s="468"/>
      <c r="BT314" s="468"/>
      <c r="BU314" s="468"/>
      <c r="BV314" s="468"/>
      <c r="BW314" s="468"/>
      <c r="BX314" s="468"/>
      <c r="BY314" s="468"/>
      <c r="BZ314" s="468"/>
      <c r="CA314" s="468"/>
      <c r="CB314" s="468"/>
      <c r="CC314" s="468"/>
      <c r="CD314" s="468"/>
      <c r="CE314" s="468"/>
      <c r="CF314" s="468"/>
      <c r="CG314" s="468"/>
      <c r="CH314" s="468"/>
      <c r="CI314" s="468"/>
      <c r="CJ314" s="468"/>
      <c r="CK314" s="468"/>
      <c r="CL314" s="468"/>
      <c r="CM314" s="468"/>
      <c r="CN314" s="468"/>
      <c r="CO314" s="468"/>
      <c r="CP314" s="468"/>
      <c r="CQ314" s="468"/>
      <c r="CR314" s="468"/>
      <c r="CS314" s="468"/>
      <c r="CT314" s="468"/>
      <c r="CU314" s="468"/>
      <c r="CV314" s="468"/>
      <c r="CW314" s="468"/>
      <c r="CX314" s="468"/>
      <c r="CY314" s="468"/>
      <c r="CZ314" s="468"/>
      <c r="DA314" s="468"/>
      <c r="DB314" s="468"/>
      <c r="DC314" s="468"/>
      <c r="DD314" s="468"/>
      <c r="DE314" s="468"/>
      <c r="DF314" s="468"/>
      <c r="DG314" s="468"/>
      <c r="DH314" s="468"/>
      <c r="DI314" s="468"/>
      <c r="DJ314" s="468"/>
      <c r="DK314" s="468"/>
      <c r="DL314" s="468"/>
      <c r="DM314" s="468"/>
      <c r="DN314" s="468"/>
      <c r="DO314" s="468"/>
      <c r="DP314" s="468"/>
      <c r="DQ314" s="468"/>
      <c r="DR314" s="468"/>
      <c r="DS314" s="468"/>
      <c r="DT314" s="468"/>
      <c r="DU314" s="468"/>
      <c r="DV314" s="468"/>
      <c r="DW314" s="468"/>
      <c r="DX314" s="468"/>
      <c r="DY314" s="468"/>
      <c r="DZ314" s="468"/>
      <c r="EA314" s="468"/>
      <c r="EB314" s="468"/>
      <c r="EC314" s="468"/>
      <c r="ED314" s="468"/>
      <c r="EE314" s="468"/>
      <c r="EF314" s="468"/>
      <c r="EG314" s="468"/>
      <c r="EH314" s="468"/>
      <c r="EI314" s="468"/>
      <c r="EJ314" s="468"/>
      <c r="EK314" s="468"/>
      <c r="EL314" s="468"/>
      <c r="EM314" s="468"/>
      <c r="EN314" s="468"/>
      <c r="EO314" s="468"/>
      <c r="EP314" s="468"/>
      <c r="EQ314" s="468"/>
      <c r="ER314" s="468"/>
      <c r="ES314" s="468"/>
      <c r="ET314" s="468"/>
      <c r="EU314" s="468"/>
      <c r="EV314" s="468"/>
      <c r="EW314" s="468"/>
      <c r="EX314" s="468"/>
      <c r="EY314" s="468"/>
      <c r="EZ314" s="468"/>
      <c r="FA314" s="468"/>
      <c r="FB314" s="468"/>
      <c r="FC314" s="468"/>
      <c r="FD314" s="468"/>
      <c r="FE314" s="468"/>
      <c r="FF314" s="468"/>
      <c r="FG314" s="468"/>
      <c r="FH314" s="468"/>
      <c r="FI314" s="468"/>
      <c r="FJ314" s="468"/>
      <c r="FK314" s="468"/>
      <c r="FL314" s="468"/>
      <c r="FM314" s="468"/>
      <c r="FN314" s="468"/>
      <c r="FO314" s="468"/>
      <c r="FP314" s="468"/>
      <c r="FQ314" s="468"/>
      <c r="FR314" s="468"/>
      <c r="FS314" s="468"/>
      <c r="FT314" s="468"/>
      <c r="FU314" s="468"/>
      <c r="FV314" s="468"/>
      <c r="FW314" s="468"/>
      <c r="FX314" s="468"/>
      <c r="FY314" s="468"/>
      <c r="FZ314" s="468"/>
      <c r="GA314" s="468"/>
      <c r="GB314" s="468"/>
      <c r="GC314" s="468"/>
      <c r="GD314" s="468"/>
      <c r="GE314" s="468"/>
      <c r="GF314" s="468"/>
      <c r="GG314" s="468"/>
      <c r="GH314" s="468"/>
      <c r="GI314" s="468"/>
      <c r="GJ314" s="468"/>
      <c r="GK314" s="468"/>
      <c r="GL314" s="468"/>
      <c r="GM314" s="468"/>
      <c r="GN314" s="468"/>
      <c r="GO314" s="468"/>
      <c r="GP314" s="468"/>
      <c r="GQ314" s="468"/>
      <c r="GR314" s="468"/>
      <c r="GS314" s="468"/>
      <c r="GT314" s="468"/>
      <c r="GU314" s="468"/>
      <c r="GV314" s="468"/>
      <c r="GW314" s="468"/>
      <c r="GX314" s="468"/>
      <c r="GY314" s="468"/>
      <c r="GZ314" s="468"/>
      <c r="HA314" s="468"/>
      <c r="HB314" s="468"/>
      <c r="HC314" s="468"/>
      <c r="HD314" s="468"/>
      <c r="HE314" s="468"/>
      <c r="HF314" s="468"/>
      <c r="HG314" s="468"/>
      <c r="HH314" s="468"/>
      <c r="HI314" s="468"/>
      <c r="HJ314" s="468"/>
      <c r="HK314" s="468"/>
      <c r="HL314" s="468"/>
      <c r="HM314" s="468"/>
      <c r="HN314" s="468"/>
      <c r="HO314" s="468"/>
      <c r="HP314" s="468"/>
      <c r="HQ314" s="468"/>
      <c r="HR314" s="468"/>
      <c r="HS314" s="468"/>
      <c r="HT314" s="468"/>
      <c r="HU314" s="468"/>
      <c r="HV314" s="468"/>
      <c r="HW314" s="468"/>
      <c r="HX314" s="468"/>
      <c r="HY314" s="468"/>
      <c r="HZ314" s="468"/>
      <c r="IA314" s="468"/>
      <c r="IB314" s="468"/>
      <c r="IC314" s="468"/>
      <c r="ID314" s="468"/>
      <c r="IE314" s="468"/>
      <c r="IF314" s="468"/>
      <c r="IG314" s="468"/>
      <c r="IH314" s="468"/>
      <c r="II314" s="468"/>
      <c r="IJ314" s="468"/>
      <c r="IK314" s="468"/>
      <c r="IL314" s="468"/>
      <c r="IM314" s="468"/>
      <c r="IN314" s="468"/>
      <c r="IO314" s="468"/>
      <c r="IP314" s="468"/>
      <c r="IQ314" s="468"/>
      <c r="IR314" s="468"/>
      <c r="IS314" s="468"/>
      <c r="IT314" s="468"/>
      <c r="IU314" s="468"/>
      <c r="IV314" s="468"/>
    </row>
    <row r="315" spans="1:256">
      <c r="A315" s="385"/>
      <c r="B315" s="385"/>
      <c r="C315" s="385"/>
      <c r="M315" s="385"/>
      <c r="N315" s="735"/>
      <c r="O315" s="735"/>
      <c r="P315" s="468"/>
      <c r="Q315" s="468"/>
      <c r="R315" s="468"/>
      <c r="S315" s="468"/>
      <c r="T315" s="468"/>
      <c r="U315" s="468"/>
      <c r="V315" s="468"/>
      <c r="W315" s="468"/>
      <c r="X315" s="468"/>
      <c r="Y315" s="468"/>
      <c r="Z315" s="468"/>
      <c r="AA315" s="468"/>
      <c r="AB315" s="468"/>
      <c r="AC315" s="468"/>
      <c r="AD315" s="468"/>
      <c r="AE315" s="468"/>
      <c r="AF315" s="468"/>
      <c r="AG315" s="468"/>
      <c r="AH315" s="468"/>
      <c r="AI315" s="468"/>
      <c r="AJ315" s="468"/>
      <c r="AK315" s="468"/>
      <c r="AL315" s="468"/>
      <c r="AM315" s="468"/>
      <c r="AN315" s="468"/>
      <c r="AO315" s="468"/>
      <c r="AP315" s="468"/>
      <c r="AQ315" s="468"/>
      <c r="AR315" s="468"/>
      <c r="AS315" s="468"/>
      <c r="AT315" s="468"/>
      <c r="AU315" s="468"/>
      <c r="AV315" s="468"/>
      <c r="AW315" s="468"/>
      <c r="AX315" s="468"/>
      <c r="AY315" s="468"/>
      <c r="AZ315" s="468"/>
      <c r="BA315" s="468"/>
      <c r="BB315" s="468"/>
      <c r="BC315" s="468"/>
      <c r="BD315" s="468"/>
      <c r="BE315" s="468"/>
      <c r="BF315" s="468"/>
      <c r="BG315" s="468"/>
      <c r="BH315" s="468"/>
      <c r="BI315" s="468"/>
      <c r="BJ315" s="468"/>
      <c r="BK315" s="468"/>
      <c r="BL315" s="468"/>
      <c r="BM315" s="468"/>
      <c r="BN315" s="468"/>
      <c r="BO315" s="468"/>
      <c r="BP315" s="468"/>
      <c r="BQ315" s="468"/>
      <c r="BR315" s="468"/>
      <c r="BS315" s="468"/>
      <c r="BT315" s="468"/>
      <c r="BU315" s="468"/>
      <c r="BV315" s="468"/>
      <c r="BW315" s="468"/>
      <c r="BX315" s="468"/>
      <c r="BY315" s="468"/>
      <c r="BZ315" s="468"/>
      <c r="CA315" s="468"/>
      <c r="CB315" s="468"/>
      <c r="CC315" s="468"/>
      <c r="CD315" s="468"/>
      <c r="CE315" s="468"/>
      <c r="CF315" s="468"/>
      <c r="CG315" s="468"/>
      <c r="CH315" s="468"/>
      <c r="CI315" s="468"/>
      <c r="CJ315" s="468"/>
      <c r="CK315" s="468"/>
      <c r="CL315" s="468"/>
      <c r="CM315" s="468"/>
      <c r="CN315" s="468"/>
      <c r="CO315" s="468"/>
      <c r="CP315" s="468"/>
      <c r="CQ315" s="468"/>
      <c r="CR315" s="468"/>
      <c r="CS315" s="468"/>
      <c r="CT315" s="468"/>
      <c r="CU315" s="468"/>
      <c r="CV315" s="468"/>
      <c r="CW315" s="468"/>
      <c r="CX315" s="468"/>
      <c r="CY315" s="468"/>
      <c r="CZ315" s="468"/>
      <c r="DA315" s="468"/>
      <c r="DB315" s="468"/>
      <c r="DC315" s="468"/>
      <c r="DD315" s="468"/>
      <c r="DE315" s="468"/>
      <c r="DF315" s="468"/>
      <c r="DG315" s="468"/>
      <c r="DH315" s="468"/>
      <c r="DI315" s="468"/>
      <c r="DJ315" s="468"/>
      <c r="DK315" s="468"/>
      <c r="DL315" s="468"/>
      <c r="DM315" s="468"/>
      <c r="DN315" s="468"/>
      <c r="DO315" s="468"/>
      <c r="DP315" s="468"/>
      <c r="DQ315" s="468"/>
      <c r="DR315" s="468"/>
      <c r="DS315" s="468"/>
      <c r="DT315" s="468"/>
      <c r="DU315" s="468"/>
      <c r="DV315" s="468"/>
      <c r="DW315" s="468"/>
      <c r="DX315" s="468"/>
      <c r="DY315" s="468"/>
      <c r="DZ315" s="468"/>
      <c r="EA315" s="468"/>
      <c r="EB315" s="468"/>
      <c r="EC315" s="468"/>
      <c r="ED315" s="468"/>
      <c r="EE315" s="468"/>
      <c r="EF315" s="468"/>
      <c r="EG315" s="468"/>
      <c r="EH315" s="468"/>
      <c r="EI315" s="468"/>
      <c r="EJ315" s="468"/>
      <c r="EK315" s="468"/>
      <c r="EL315" s="468"/>
      <c r="EM315" s="468"/>
      <c r="EN315" s="468"/>
      <c r="EO315" s="468"/>
      <c r="EP315" s="468"/>
      <c r="EQ315" s="468"/>
      <c r="ER315" s="468"/>
      <c r="ES315" s="468"/>
      <c r="ET315" s="468"/>
      <c r="EU315" s="468"/>
      <c r="EV315" s="468"/>
      <c r="EW315" s="468"/>
      <c r="EX315" s="468"/>
      <c r="EY315" s="468"/>
      <c r="EZ315" s="468"/>
      <c r="FA315" s="468"/>
      <c r="FB315" s="468"/>
      <c r="FC315" s="468"/>
      <c r="FD315" s="468"/>
      <c r="FE315" s="468"/>
      <c r="FF315" s="468"/>
      <c r="FG315" s="468"/>
      <c r="FH315" s="468"/>
      <c r="FI315" s="468"/>
      <c r="FJ315" s="468"/>
      <c r="FK315" s="468"/>
      <c r="FL315" s="468"/>
      <c r="FM315" s="468"/>
      <c r="FN315" s="468"/>
      <c r="FO315" s="468"/>
      <c r="FP315" s="468"/>
      <c r="FQ315" s="468"/>
      <c r="FR315" s="468"/>
      <c r="FS315" s="468"/>
      <c r="FT315" s="468"/>
      <c r="FU315" s="468"/>
      <c r="FV315" s="468"/>
      <c r="FW315" s="468"/>
      <c r="FX315" s="468"/>
      <c r="FY315" s="468"/>
      <c r="FZ315" s="468"/>
      <c r="GA315" s="468"/>
      <c r="GB315" s="468"/>
      <c r="GC315" s="468"/>
      <c r="GD315" s="468"/>
      <c r="GE315" s="468"/>
      <c r="GF315" s="468"/>
      <c r="GG315" s="468"/>
      <c r="GH315" s="468"/>
      <c r="GI315" s="468"/>
      <c r="GJ315" s="468"/>
      <c r="GK315" s="468"/>
      <c r="GL315" s="468"/>
      <c r="GM315" s="468"/>
      <c r="GN315" s="468"/>
      <c r="GO315" s="468"/>
      <c r="GP315" s="468"/>
      <c r="GQ315" s="468"/>
      <c r="GR315" s="468"/>
      <c r="GS315" s="468"/>
      <c r="GT315" s="468"/>
      <c r="GU315" s="468"/>
      <c r="GV315" s="468"/>
      <c r="GW315" s="468"/>
      <c r="GX315" s="468"/>
      <c r="GY315" s="468"/>
      <c r="GZ315" s="468"/>
      <c r="HA315" s="468"/>
      <c r="HB315" s="468"/>
      <c r="HC315" s="468"/>
      <c r="HD315" s="468"/>
      <c r="HE315" s="468"/>
      <c r="HF315" s="468"/>
      <c r="HG315" s="468"/>
      <c r="HH315" s="468"/>
      <c r="HI315" s="468"/>
      <c r="HJ315" s="468"/>
      <c r="HK315" s="468"/>
      <c r="HL315" s="468"/>
      <c r="HM315" s="468"/>
      <c r="HN315" s="468"/>
      <c r="HO315" s="468"/>
      <c r="HP315" s="468"/>
      <c r="HQ315" s="468"/>
      <c r="HR315" s="468"/>
      <c r="HS315" s="468"/>
      <c r="HT315" s="468"/>
      <c r="HU315" s="468"/>
      <c r="HV315" s="468"/>
      <c r="HW315" s="468"/>
      <c r="HX315" s="468"/>
      <c r="HY315" s="468"/>
      <c r="HZ315" s="468"/>
      <c r="IA315" s="468"/>
      <c r="IB315" s="468"/>
      <c r="IC315" s="468"/>
      <c r="ID315" s="468"/>
      <c r="IE315" s="468"/>
      <c r="IF315" s="468"/>
      <c r="IG315" s="468"/>
      <c r="IH315" s="468"/>
      <c r="II315" s="468"/>
      <c r="IJ315" s="468"/>
      <c r="IK315" s="468"/>
      <c r="IL315" s="468"/>
      <c r="IM315" s="468"/>
      <c r="IN315" s="468"/>
      <c r="IO315" s="468"/>
      <c r="IP315" s="468"/>
      <c r="IQ315" s="468"/>
      <c r="IR315" s="468"/>
      <c r="IS315" s="468"/>
      <c r="IT315" s="468"/>
      <c r="IU315" s="468"/>
      <c r="IV315" s="468"/>
    </row>
    <row r="316" spans="1:256">
      <c r="A316" s="385"/>
      <c r="B316" s="385"/>
      <c r="C316" s="385"/>
      <c r="M316" s="385"/>
      <c r="N316" s="735"/>
      <c r="O316" s="735"/>
      <c r="P316" s="468"/>
      <c r="Q316" s="468"/>
      <c r="R316" s="468"/>
      <c r="S316" s="468"/>
      <c r="T316" s="468"/>
      <c r="U316" s="468"/>
      <c r="V316" s="468"/>
      <c r="W316" s="468"/>
      <c r="X316" s="468"/>
      <c r="Y316" s="468"/>
      <c r="Z316" s="468"/>
      <c r="AA316" s="468"/>
      <c r="AB316" s="468"/>
      <c r="AC316" s="468"/>
      <c r="AD316" s="468"/>
      <c r="AE316" s="468"/>
      <c r="AF316" s="468"/>
      <c r="AG316" s="468"/>
      <c r="AH316" s="468"/>
      <c r="AI316" s="468"/>
      <c r="AJ316" s="468"/>
      <c r="AK316" s="468"/>
      <c r="AL316" s="468"/>
      <c r="AM316" s="468"/>
      <c r="AN316" s="468"/>
      <c r="AO316" s="468"/>
      <c r="AP316" s="468"/>
      <c r="AQ316" s="468"/>
      <c r="AR316" s="468"/>
      <c r="AS316" s="468"/>
      <c r="AT316" s="468"/>
      <c r="AU316" s="468"/>
      <c r="AV316" s="468"/>
      <c r="AW316" s="468"/>
      <c r="AX316" s="468"/>
      <c r="AY316" s="468"/>
      <c r="AZ316" s="468"/>
      <c r="BA316" s="468"/>
      <c r="BB316" s="468"/>
      <c r="BC316" s="468"/>
      <c r="BD316" s="468"/>
      <c r="BE316" s="468"/>
      <c r="BF316" s="468"/>
      <c r="BG316" s="468"/>
      <c r="BH316" s="468"/>
      <c r="BI316" s="468"/>
      <c r="BJ316" s="468"/>
      <c r="BK316" s="468"/>
      <c r="BL316" s="468"/>
      <c r="BM316" s="468"/>
      <c r="BN316" s="468"/>
      <c r="BO316" s="468"/>
      <c r="BP316" s="468"/>
      <c r="BQ316" s="468"/>
      <c r="BR316" s="468"/>
      <c r="BS316" s="468"/>
      <c r="BT316" s="468"/>
      <c r="BU316" s="468"/>
      <c r="BV316" s="468"/>
      <c r="BW316" s="468"/>
      <c r="BX316" s="468"/>
      <c r="BY316" s="468"/>
      <c r="BZ316" s="468"/>
      <c r="CA316" s="468"/>
      <c r="CB316" s="468"/>
      <c r="CC316" s="468"/>
      <c r="CD316" s="468"/>
      <c r="CE316" s="468"/>
      <c r="CF316" s="468"/>
      <c r="CG316" s="468"/>
      <c r="CH316" s="468"/>
      <c r="CI316" s="468"/>
      <c r="CJ316" s="468"/>
      <c r="CK316" s="468"/>
      <c r="CL316" s="468"/>
      <c r="CM316" s="468"/>
      <c r="CN316" s="468"/>
      <c r="CO316" s="468"/>
      <c r="CP316" s="468"/>
      <c r="CQ316" s="468"/>
      <c r="CR316" s="468"/>
      <c r="CS316" s="468"/>
      <c r="CT316" s="468"/>
      <c r="CU316" s="468"/>
      <c r="CV316" s="468"/>
      <c r="CW316" s="468"/>
      <c r="CX316" s="468"/>
      <c r="CY316" s="468"/>
      <c r="CZ316" s="468"/>
      <c r="DA316" s="468"/>
      <c r="DB316" s="468"/>
      <c r="DC316" s="468"/>
      <c r="DD316" s="468"/>
      <c r="DE316" s="468"/>
      <c r="DF316" s="468"/>
      <c r="DG316" s="468"/>
      <c r="DH316" s="468"/>
      <c r="DI316" s="468"/>
      <c r="DJ316" s="468"/>
      <c r="DK316" s="468"/>
      <c r="DL316" s="468"/>
      <c r="DM316" s="468"/>
      <c r="DN316" s="468"/>
      <c r="DO316" s="468"/>
      <c r="DP316" s="468"/>
      <c r="DQ316" s="468"/>
      <c r="DR316" s="468"/>
      <c r="DS316" s="468"/>
      <c r="DT316" s="468"/>
      <c r="DU316" s="468"/>
      <c r="DV316" s="468"/>
      <c r="DW316" s="468"/>
      <c r="DX316" s="468"/>
      <c r="DY316" s="468"/>
      <c r="DZ316" s="468"/>
      <c r="EA316" s="468"/>
      <c r="EB316" s="468"/>
      <c r="EC316" s="468"/>
      <c r="ED316" s="468"/>
      <c r="EE316" s="468"/>
      <c r="EF316" s="468"/>
      <c r="EG316" s="468"/>
      <c r="EH316" s="468"/>
      <c r="EI316" s="468"/>
      <c r="EJ316" s="468"/>
      <c r="EK316" s="468"/>
      <c r="EL316" s="468"/>
      <c r="EM316" s="468"/>
      <c r="EN316" s="468"/>
      <c r="EO316" s="468"/>
      <c r="EP316" s="468"/>
      <c r="EQ316" s="468"/>
      <c r="ER316" s="468"/>
      <c r="ES316" s="468"/>
      <c r="ET316" s="468"/>
      <c r="EU316" s="468"/>
      <c r="EV316" s="468"/>
      <c r="EW316" s="468"/>
      <c r="EX316" s="468"/>
      <c r="EY316" s="468"/>
      <c r="EZ316" s="468"/>
      <c r="FA316" s="468"/>
      <c r="FB316" s="468"/>
      <c r="FC316" s="468"/>
      <c r="FD316" s="468"/>
      <c r="FE316" s="468"/>
      <c r="FF316" s="468"/>
      <c r="FG316" s="468"/>
      <c r="FH316" s="468"/>
      <c r="FI316" s="468"/>
      <c r="FJ316" s="468"/>
      <c r="FK316" s="468"/>
      <c r="FL316" s="468"/>
      <c r="FM316" s="468"/>
      <c r="FN316" s="468"/>
      <c r="FO316" s="468"/>
      <c r="FP316" s="468"/>
      <c r="FQ316" s="468"/>
      <c r="FR316" s="468"/>
      <c r="FS316" s="468"/>
      <c r="FT316" s="468"/>
      <c r="FU316" s="468"/>
      <c r="FV316" s="468"/>
      <c r="FW316" s="468"/>
      <c r="FX316" s="468"/>
      <c r="FY316" s="468"/>
      <c r="FZ316" s="468"/>
      <c r="GA316" s="468"/>
      <c r="GB316" s="468"/>
      <c r="GC316" s="468"/>
      <c r="GD316" s="468"/>
      <c r="GE316" s="468"/>
      <c r="GF316" s="468"/>
      <c r="GG316" s="468"/>
      <c r="GH316" s="468"/>
      <c r="GI316" s="468"/>
      <c r="GJ316" s="468"/>
      <c r="GK316" s="468"/>
      <c r="GL316" s="468"/>
      <c r="GM316" s="468"/>
      <c r="GN316" s="468"/>
      <c r="GO316" s="468"/>
      <c r="GP316" s="468"/>
      <c r="GQ316" s="468"/>
      <c r="GR316" s="468"/>
      <c r="GS316" s="468"/>
      <c r="GT316" s="468"/>
      <c r="GU316" s="468"/>
      <c r="GV316" s="468"/>
      <c r="GW316" s="468"/>
      <c r="GX316" s="468"/>
      <c r="GY316" s="468"/>
      <c r="GZ316" s="468"/>
      <c r="HA316" s="468"/>
      <c r="HB316" s="468"/>
      <c r="HC316" s="468"/>
      <c r="HD316" s="468"/>
      <c r="HE316" s="468"/>
      <c r="HF316" s="468"/>
      <c r="HG316" s="468"/>
      <c r="HH316" s="468"/>
      <c r="HI316" s="468"/>
      <c r="HJ316" s="468"/>
      <c r="HK316" s="468"/>
      <c r="HL316" s="468"/>
      <c r="HM316" s="468"/>
      <c r="HN316" s="468"/>
      <c r="HO316" s="468"/>
      <c r="HP316" s="468"/>
      <c r="HQ316" s="468"/>
      <c r="HR316" s="468"/>
      <c r="HS316" s="468"/>
      <c r="HT316" s="468"/>
      <c r="HU316" s="468"/>
      <c r="HV316" s="468"/>
      <c r="HW316" s="468"/>
      <c r="HX316" s="468"/>
      <c r="HY316" s="468"/>
      <c r="HZ316" s="468"/>
      <c r="IA316" s="468"/>
      <c r="IB316" s="468"/>
      <c r="IC316" s="468"/>
      <c r="ID316" s="468"/>
      <c r="IE316" s="468"/>
      <c r="IF316" s="468"/>
      <c r="IG316" s="468"/>
      <c r="IH316" s="468"/>
      <c r="II316" s="468"/>
      <c r="IJ316" s="468"/>
      <c r="IK316" s="468"/>
      <c r="IL316" s="468"/>
      <c r="IM316" s="468"/>
      <c r="IN316" s="468"/>
      <c r="IO316" s="468"/>
      <c r="IP316" s="468"/>
      <c r="IQ316" s="468"/>
      <c r="IR316" s="468"/>
      <c r="IS316" s="468"/>
      <c r="IT316" s="468"/>
      <c r="IU316" s="468"/>
      <c r="IV316" s="468"/>
    </row>
    <row r="317" spans="1:256">
      <c r="A317" s="385"/>
      <c r="B317" s="385"/>
      <c r="C317" s="385"/>
      <c r="M317" s="385"/>
      <c r="N317" s="735"/>
      <c r="O317" s="735"/>
      <c r="P317" s="468"/>
      <c r="Q317" s="468"/>
      <c r="R317" s="468"/>
      <c r="S317" s="468"/>
      <c r="T317" s="468"/>
      <c r="U317" s="468"/>
      <c r="V317" s="468"/>
      <c r="W317" s="468"/>
      <c r="X317" s="468"/>
      <c r="Y317" s="468"/>
      <c r="Z317" s="468"/>
      <c r="AA317" s="468"/>
      <c r="AB317" s="468"/>
      <c r="AC317" s="468"/>
      <c r="AD317" s="468"/>
      <c r="AE317" s="468"/>
      <c r="AF317" s="468"/>
      <c r="AG317" s="468"/>
      <c r="AH317" s="468"/>
      <c r="AI317" s="468"/>
      <c r="AJ317" s="468"/>
      <c r="AK317" s="468"/>
      <c r="AL317" s="468"/>
      <c r="AM317" s="468"/>
      <c r="AN317" s="468"/>
      <c r="AO317" s="468"/>
      <c r="AP317" s="468"/>
      <c r="AQ317" s="468"/>
      <c r="AR317" s="468"/>
      <c r="AS317" s="468"/>
      <c r="AT317" s="468"/>
      <c r="AU317" s="468"/>
      <c r="AV317" s="468"/>
      <c r="AW317" s="468"/>
      <c r="AX317" s="468"/>
      <c r="AY317" s="468"/>
      <c r="AZ317" s="468"/>
      <c r="BA317" s="468"/>
      <c r="BB317" s="468"/>
      <c r="BC317" s="468"/>
      <c r="BD317" s="468"/>
      <c r="BE317" s="468"/>
      <c r="BF317" s="468"/>
      <c r="BG317" s="468"/>
      <c r="BH317" s="468"/>
      <c r="BI317" s="468"/>
      <c r="BJ317" s="468"/>
      <c r="BK317" s="468"/>
      <c r="BL317" s="468"/>
      <c r="BM317" s="468"/>
      <c r="BN317" s="468"/>
      <c r="BO317" s="468"/>
      <c r="BP317" s="468"/>
      <c r="BQ317" s="468"/>
      <c r="BR317" s="468"/>
      <c r="BS317" s="468"/>
      <c r="BT317" s="468"/>
      <c r="BU317" s="468"/>
      <c r="BV317" s="468"/>
      <c r="BW317" s="468"/>
      <c r="BX317" s="468"/>
      <c r="BY317" s="468"/>
      <c r="BZ317" s="468"/>
      <c r="CA317" s="468"/>
      <c r="CB317" s="468"/>
      <c r="CC317" s="468"/>
      <c r="CD317" s="468"/>
      <c r="CE317" s="468"/>
      <c r="CF317" s="468"/>
      <c r="CG317" s="468"/>
      <c r="CH317" s="468"/>
      <c r="CI317" s="468"/>
      <c r="CJ317" s="468"/>
      <c r="CK317" s="468"/>
      <c r="CL317" s="468"/>
      <c r="CM317" s="468"/>
      <c r="CN317" s="468"/>
      <c r="CO317" s="468"/>
      <c r="CP317" s="468"/>
      <c r="CQ317" s="468"/>
      <c r="CR317" s="468"/>
      <c r="CS317" s="468"/>
      <c r="CT317" s="468"/>
      <c r="CU317" s="468"/>
      <c r="CV317" s="468"/>
      <c r="CW317" s="468"/>
      <c r="CX317" s="468"/>
      <c r="CY317" s="468"/>
      <c r="CZ317" s="468"/>
      <c r="DA317" s="468"/>
      <c r="DB317" s="468"/>
      <c r="DC317" s="468"/>
      <c r="DD317" s="468"/>
      <c r="DE317" s="468"/>
      <c r="DF317" s="468"/>
      <c r="DG317" s="468"/>
      <c r="DH317" s="468"/>
      <c r="DI317" s="468"/>
      <c r="DJ317" s="468"/>
      <c r="DK317" s="468"/>
      <c r="DL317" s="468"/>
      <c r="DM317" s="468"/>
      <c r="DN317" s="468"/>
      <c r="DO317" s="468"/>
      <c r="DP317" s="468"/>
      <c r="DQ317" s="468"/>
      <c r="DR317" s="468"/>
      <c r="DS317" s="468"/>
      <c r="DT317" s="468"/>
      <c r="DU317" s="468"/>
      <c r="DV317" s="468"/>
      <c r="DW317" s="468"/>
      <c r="DX317" s="468"/>
      <c r="DY317" s="468"/>
      <c r="DZ317" s="468"/>
      <c r="EA317" s="468"/>
      <c r="EB317" s="468"/>
      <c r="EC317" s="468"/>
      <c r="ED317" s="468"/>
      <c r="EE317" s="468"/>
      <c r="EF317" s="468"/>
      <c r="EG317" s="468"/>
      <c r="EH317" s="468"/>
      <c r="EI317" s="468"/>
      <c r="EJ317" s="468"/>
      <c r="EK317" s="468"/>
      <c r="EL317" s="468"/>
      <c r="EM317" s="468"/>
      <c r="EN317" s="468"/>
      <c r="EO317" s="468"/>
      <c r="EP317" s="468"/>
      <c r="EQ317" s="468"/>
      <c r="ER317" s="468"/>
      <c r="ES317" s="468"/>
      <c r="ET317" s="468"/>
      <c r="EU317" s="468"/>
      <c r="EV317" s="468"/>
      <c r="EW317" s="468"/>
      <c r="EX317" s="468"/>
      <c r="EY317" s="468"/>
      <c r="EZ317" s="468"/>
      <c r="FA317" s="468"/>
      <c r="FB317" s="468"/>
      <c r="FC317" s="468"/>
      <c r="FD317" s="468"/>
      <c r="FE317" s="468"/>
      <c r="FF317" s="468"/>
      <c r="FG317" s="468"/>
      <c r="FH317" s="468"/>
      <c r="FI317" s="468"/>
      <c r="FJ317" s="468"/>
      <c r="FK317" s="468"/>
      <c r="FL317" s="468"/>
      <c r="FM317" s="468"/>
      <c r="FN317" s="468"/>
      <c r="FO317" s="468"/>
      <c r="FP317" s="468"/>
      <c r="FQ317" s="468"/>
      <c r="FR317" s="468"/>
      <c r="FS317" s="468"/>
      <c r="FT317" s="468"/>
      <c r="FU317" s="468"/>
      <c r="FV317" s="468"/>
      <c r="FW317" s="468"/>
      <c r="FX317" s="468"/>
      <c r="FY317" s="468"/>
      <c r="FZ317" s="468"/>
      <c r="GA317" s="468"/>
      <c r="GB317" s="468"/>
      <c r="GC317" s="468"/>
      <c r="GD317" s="468"/>
      <c r="GE317" s="468"/>
      <c r="GF317" s="468"/>
      <c r="GG317" s="468"/>
      <c r="GH317" s="468"/>
      <c r="GI317" s="468"/>
      <c r="GJ317" s="468"/>
      <c r="GK317" s="468"/>
      <c r="GL317" s="468"/>
      <c r="GM317" s="468"/>
      <c r="GN317" s="468"/>
      <c r="GO317" s="468"/>
      <c r="GP317" s="468"/>
      <c r="GQ317" s="468"/>
      <c r="GR317" s="468"/>
      <c r="GS317" s="468"/>
      <c r="GT317" s="468"/>
      <c r="GU317" s="468"/>
      <c r="GV317" s="468"/>
      <c r="GW317" s="468"/>
      <c r="GX317" s="468"/>
      <c r="GY317" s="468"/>
      <c r="GZ317" s="468"/>
      <c r="HA317" s="468"/>
      <c r="HB317" s="468"/>
      <c r="HC317" s="468"/>
      <c r="HD317" s="468"/>
      <c r="HE317" s="468"/>
      <c r="HF317" s="468"/>
      <c r="HG317" s="468"/>
      <c r="HH317" s="468"/>
      <c r="HI317" s="468"/>
      <c r="HJ317" s="468"/>
      <c r="HK317" s="468"/>
      <c r="HL317" s="468"/>
      <c r="HM317" s="468"/>
      <c r="HN317" s="468"/>
      <c r="HO317" s="468"/>
      <c r="HP317" s="468"/>
      <c r="HQ317" s="468"/>
      <c r="HR317" s="468"/>
      <c r="HS317" s="468"/>
      <c r="HT317" s="468"/>
      <c r="HU317" s="468"/>
      <c r="HV317" s="468"/>
      <c r="HW317" s="468"/>
      <c r="HX317" s="468"/>
      <c r="HY317" s="468"/>
      <c r="HZ317" s="468"/>
      <c r="IA317" s="468"/>
      <c r="IB317" s="468"/>
      <c r="IC317" s="468"/>
      <c r="ID317" s="468"/>
      <c r="IE317" s="468"/>
      <c r="IF317" s="468"/>
      <c r="IG317" s="468"/>
      <c r="IH317" s="468"/>
      <c r="II317" s="468"/>
      <c r="IJ317" s="468"/>
      <c r="IK317" s="468"/>
      <c r="IL317" s="468"/>
      <c r="IM317" s="468"/>
      <c r="IN317" s="468"/>
      <c r="IO317" s="468"/>
      <c r="IP317" s="468"/>
      <c r="IQ317" s="468"/>
      <c r="IR317" s="468"/>
      <c r="IS317" s="468"/>
      <c r="IT317" s="468"/>
      <c r="IU317" s="468"/>
      <c r="IV317" s="468"/>
    </row>
    <row r="318" spans="1:256">
      <c r="A318" s="385"/>
      <c r="B318" s="385"/>
      <c r="C318" s="385"/>
      <c r="M318" s="385"/>
      <c r="N318" s="735"/>
      <c r="O318" s="735"/>
      <c r="P318" s="468"/>
      <c r="Q318" s="468"/>
      <c r="R318" s="468"/>
      <c r="S318" s="468"/>
      <c r="T318" s="468"/>
      <c r="U318" s="468"/>
      <c r="V318" s="468"/>
      <c r="W318" s="468"/>
      <c r="X318" s="468"/>
      <c r="Y318" s="468"/>
      <c r="Z318" s="468"/>
      <c r="AA318" s="468"/>
      <c r="AB318" s="468"/>
      <c r="AC318" s="468"/>
      <c r="AD318" s="468"/>
      <c r="AE318" s="468"/>
      <c r="AF318" s="468"/>
      <c r="AG318" s="468"/>
      <c r="AH318" s="468"/>
      <c r="AI318" s="468"/>
      <c r="AJ318" s="468"/>
      <c r="AK318" s="468"/>
      <c r="AL318" s="468"/>
      <c r="AM318" s="468"/>
      <c r="AN318" s="468"/>
      <c r="AO318" s="468"/>
      <c r="AP318" s="468"/>
      <c r="AQ318" s="468"/>
      <c r="AR318" s="468"/>
      <c r="AS318" s="468"/>
      <c r="AT318" s="468"/>
      <c r="AU318" s="468"/>
      <c r="AV318" s="468"/>
      <c r="AW318" s="468"/>
      <c r="AX318" s="468"/>
      <c r="AY318" s="468"/>
      <c r="AZ318" s="468"/>
      <c r="BA318" s="468"/>
      <c r="BB318" s="468"/>
      <c r="BC318" s="468"/>
      <c r="BD318" s="468"/>
      <c r="BE318" s="468"/>
      <c r="BF318" s="468"/>
      <c r="BG318" s="468"/>
      <c r="BH318" s="468"/>
      <c r="BI318" s="468"/>
      <c r="BJ318" s="468"/>
      <c r="BK318" s="468"/>
      <c r="BL318" s="468"/>
      <c r="BM318" s="468"/>
      <c r="BN318" s="468"/>
      <c r="BO318" s="468"/>
      <c r="BP318" s="468"/>
      <c r="BQ318" s="468"/>
      <c r="BR318" s="468"/>
      <c r="BS318" s="468"/>
      <c r="BT318" s="468"/>
      <c r="BU318" s="468"/>
      <c r="BV318" s="468"/>
      <c r="BW318" s="468"/>
      <c r="BX318" s="468"/>
      <c r="BY318" s="468"/>
      <c r="BZ318" s="468"/>
      <c r="CA318" s="468"/>
      <c r="CB318" s="468"/>
      <c r="CC318" s="468"/>
      <c r="CD318" s="468"/>
      <c r="CE318" s="468"/>
      <c r="CF318" s="468"/>
      <c r="CG318" s="468"/>
      <c r="CH318" s="468"/>
      <c r="CI318" s="468"/>
      <c r="CJ318" s="468"/>
      <c r="CK318" s="468"/>
      <c r="CL318" s="468"/>
      <c r="CM318" s="468"/>
      <c r="CN318" s="468"/>
      <c r="CO318" s="468"/>
      <c r="CP318" s="468"/>
      <c r="CQ318" s="468"/>
      <c r="CR318" s="468"/>
      <c r="CS318" s="468"/>
      <c r="CT318" s="468"/>
      <c r="CU318" s="468"/>
      <c r="CV318" s="468"/>
      <c r="CW318" s="468"/>
      <c r="CX318" s="468"/>
      <c r="CY318" s="468"/>
      <c r="CZ318" s="468"/>
      <c r="DA318" s="468"/>
      <c r="DB318" s="468"/>
      <c r="DC318" s="468"/>
      <c r="DD318" s="468"/>
      <c r="DE318" s="468"/>
      <c r="DF318" s="468"/>
      <c r="DG318" s="468"/>
      <c r="DH318" s="468"/>
      <c r="DI318" s="468"/>
      <c r="DJ318" s="468"/>
      <c r="DK318" s="468"/>
      <c r="DL318" s="468"/>
      <c r="DM318" s="468"/>
      <c r="DN318" s="468"/>
      <c r="DO318" s="468"/>
      <c r="DP318" s="468"/>
      <c r="DQ318" s="468"/>
      <c r="DR318" s="468"/>
      <c r="DS318" s="468"/>
      <c r="DT318" s="468"/>
      <c r="DU318" s="468"/>
      <c r="DV318" s="468"/>
      <c r="DW318" s="468"/>
      <c r="DX318" s="468"/>
      <c r="DY318" s="468"/>
      <c r="DZ318" s="468"/>
      <c r="EA318" s="468"/>
      <c r="EB318" s="468"/>
      <c r="EC318" s="468"/>
      <c r="ED318" s="468"/>
      <c r="EE318" s="468"/>
      <c r="EF318" s="468"/>
      <c r="EG318" s="468"/>
      <c r="EH318" s="468"/>
      <c r="EI318" s="468"/>
      <c r="EJ318" s="468"/>
      <c r="EK318" s="468"/>
      <c r="EL318" s="468"/>
      <c r="EM318" s="468"/>
      <c r="EN318" s="468"/>
      <c r="EO318" s="468"/>
      <c r="EP318" s="468"/>
      <c r="EQ318" s="468"/>
      <c r="ER318" s="468"/>
      <c r="ES318" s="468"/>
      <c r="ET318" s="468"/>
      <c r="EU318" s="468"/>
      <c r="EV318" s="468"/>
      <c r="EW318" s="468"/>
      <c r="EX318" s="468"/>
      <c r="EY318" s="468"/>
      <c r="EZ318" s="468"/>
      <c r="FA318" s="468"/>
      <c r="FB318" s="468"/>
      <c r="FC318" s="468"/>
      <c r="FD318" s="468"/>
      <c r="FE318" s="468"/>
      <c r="FF318" s="468"/>
      <c r="FG318" s="468"/>
      <c r="FH318" s="468"/>
      <c r="FI318" s="468"/>
      <c r="FJ318" s="468"/>
      <c r="FK318" s="468"/>
      <c r="FL318" s="468"/>
      <c r="FM318" s="468"/>
      <c r="FN318" s="468"/>
      <c r="FO318" s="468"/>
      <c r="FP318" s="468"/>
      <c r="FQ318" s="468"/>
      <c r="FR318" s="468"/>
      <c r="FS318" s="468"/>
      <c r="FT318" s="468"/>
      <c r="FU318" s="468"/>
      <c r="FV318" s="468"/>
      <c r="FW318" s="468"/>
      <c r="FX318" s="468"/>
      <c r="FY318" s="468"/>
      <c r="FZ318" s="468"/>
      <c r="GA318" s="468"/>
      <c r="GB318" s="468"/>
      <c r="GC318" s="468"/>
      <c r="GD318" s="468"/>
      <c r="GE318" s="468"/>
      <c r="GF318" s="468"/>
      <c r="GG318" s="468"/>
      <c r="GH318" s="468"/>
      <c r="GI318" s="468"/>
      <c r="GJ318" s="468"/>
      <c r="GK318" s="468"/>
      <c r="GL318" s="468"/>
      <c r="GM318" s="468"/>
      <c r="GN318" s="468"/>
      <c r="GO318" s="468"/>
      <c r="GP318" s="468"/>
      <c r="GQ318" s="468"/>
      <c r="GR318" s="468"/>
      <c r="GS318" s="468"/>
      <c r="GT318" s="468"/>
      <c r="GU318" s="468"/>
      <c r="GV318" s="468"/>
      <c r="GW318" s="468"/>
      <c r="GX318" s="468"/>
      <c r="GY318" s="468"/>
      <c r="GZ318" s="468"/>
      <c r="HA318" s="468"/>
      <c r="HB318" s="468"/>
      <c r="HC318" s="468"/>
      <c r="HD318" s="468"/>
      <c r="HE318" s="468"/>
      <c r="HF318" s="468"/>
      <c r="HG318" s="468"/>
      <c r="HH318" s="468"/>
      <c r="HI318" s="468"/>
      <c r="HJ318" s="468"/>
      <c r="HK318" s="468"/>
      <c r="HL318" s="468"/>
      <c r="HM318" s="468"/>
      <c r="HN318" s="468"/>
      <c r="HO318" s="468"/>
      <c r="HP318" s="468"/>
      <c r="HQ318" s="468"/>
      <c r="HR318" s="468"/>
      <c r="HS318" s="468"/>
      <c r="HT318" s="468"/>
      <c r="HU318" s="468"/>
      <c r="HV318" s="468"/>
      <c r="HW318" s="468"/>
      <c r="HX318" s="468"/>
      <c r="HY318" s="468"/>
      <c r="HZ318" s="468"/>
      <c r="IA318" s="468"/>
      <c r="IB318" s="468"/>
      <c r="IC318" s="468"/>
      <c r="ID318" s="468"/>
      <c r="IE318" s="468"/>
      <c r="IF318" s="468"/>
      <c r="IG318" s="468"/>
      <c r="IH318" s="468"/>
      <c r="II318" s="468"/>
      <c r="IJ318" s="468"/>
      <c r="IK318" s="468"/>
      <c r="IL318" s="468"/>
      <c r="IM318" s="468"/>
      <c r="IN318" s="468"/>
      <c r="IO318" s="468"/>
      <c r="IP318" s="468"/>
      <c r="IQ318" s="468"/>
      <c r="IR318" s="468"/>
      <c r="IS318" s="468"/>
      <c r="IT318" s="468"/>
      <c r="IU318" s="468"/>
      <c r="IV318" s="468"/>
    </row>
    <row r="319" spans="1:256">
      <c r="A319" s="385"/>
      <c r="B319" s="385"/>
      <c r="C319" s="385"/>
      <c r="M319" s="385"/>
      <c r="N319" s="735"/>
      <c r="O319" s="735"/>
      <c r="P319" s="468"/>
      <c r="Q319" s="468"/>
      <c r="R319" s="468"/>
      <c r="S319" s="468"/>
      <c r="T319" s="468"/>
      <c r="U319" s="468"/>
      <c r="V319" s="468"/>
      <c r="W319" s="468"/>
      <c r="X319" s="468"/>
      <c r="Y319" s="468"/>
      <c r="Z319" s="468"/>
      <c r="AA319" s="468"/>
      <c r="AB319" s="468"/>
      <c r="AC319" s="468"/>
      <c r="AD319" s="468"/>
      <c r="AE319" s="468"/>
      <c r="AF319" s="468"/>
      <c r="AG319" s="468"/>
      <c r="AH319" s="468"/>
      <c r="AI319" s="468"/>
      <c r="AJ319" s="468"/>
      <c r="AK319" s="468"/>
      <c r="AL319" s="468"/>
      <c r="AM319" s="468"/>
      <c r="AN319" s="468"/>
      <c r="AO319" s="468"/>
      <c r="AP319" s="468"/>
      <c r="AQ319" s="468"/>
      <c r="AR319" s="468"/>
      <c r="AS319" s="468"/>
      <c r="AT319" s="468"/>
      <c r="AU319" s="468"/>
      <c r="AV319" s="468"/>
      <c r="AW319" s="468"/>
      <c r="AX319" s="468"/>
      <c r="AY319" s="468"/>
      <c r="AZ319" s="468"/>
      <c r="BA319" s="468"/>
      <c r="BB319" s="468"/>
      <c r="BC319" s="468"/>
      <c r="BD319" s="468"/>
      <c r="BE319" s="468"/>
      <c r="BF319" s="468"/>
      <c r="BG319" s="468"/>
      <c r="BH319" s="468"/>
      <c r="BI319" s="468"/>
      <c r="BJ319" s="468"/>
      <c r="BK319" s="468"/>
      <c r="BL319" s="468"/>
      <c r="BM319" s="468"/>
      <c r="BN319" s="468"/>
      <c r="BO319" s="468"/>
      <c r="BP319" s="468"/>
      <c r="BQ319" s="468"/>
      <c r="BR319" s="468"/>
      <c r="BS319" s="468"/>
      <c r="BT319" s="468"/>
      <c r="BU319" s="468"/>
      <c r="BV319" s="468"/>
      <c r="BW319" s="468"/>
      <c r="BX319" s="468"/>
      <c r="BY319" s="468"/>
      <c r="BZ319" s="468"/>
      <c r="CA319" s="468"/>
      <c r="CB319" s="468"/>
      <c r="CC319" s="468"/>
      <c r="CD319" s="468"/>
      <c r="CE319" s="468"/>
      <c r="CF319" s="468"/>
      <c r="CG319" s="468"/>
      <c r="CH319" s="468"/>
      <c r="CI319" s="468"/>
      <c r="CJ319" s="468"/>
      <c r="CK319" s="468"/>
      <c r="CL319" s="468"/>
      <c r="CM319" s="468"/>
      <c r="CN319" s="468"/>
      <c r="CO319" s="468"/>
      <c r="CP319" s="468"/>
      <c r="CQ319" s="468"/>
      <c r="CR319" s="468"/>
      <c r="CS319" s="468"/>
      <c r="CT319" s="468"/>
      <c r="CU319" s="468"/>
      <c r="CV319" s="468"/>
      <c r="CW319" s="468"/>
      <c r="CX319" s="468"/>
      <c r="CY319" s="468"/>
      <c r="CZ319" s="468"/>
      <c r="DA319" s="468"/>
      <c r="DB319" s="468"/>
      <c r="DC319" s="468"/>
      <c r="DD319" s="468"/>
      <c r="DE319" s="468"/>
      <c r="DF319" s="468"/>
      <c r="DG319" s="468"/>
      <c r="DH319" s="468"/>
      <c r="DI319" s="468"/>
      <c r="DJ319" s="468"/>
      <c r="DK319" s="468"/>
      <c r="DL319" s="468"/>
      <c r="DM319" s="468"/>
      <c r="DN319" s="468"/>
      <c r="DO319" s="468"/>
      <c r="DP319" s="468"/>
      <c r="DQ319" s="468"/>
      <c r="DR319" s="468"/>
      <c r="DS319" s="468"/>
      <c r="DT319" s="468"/>
      <c r="DU319" s="468"/>
      <c r="DV319" s="468"/>
      <c r="DW319" s="468"/>
      <c r="DX319" s="468"/>
      <c r="DY319" s="468"/>
      <c r="DZ319" s="468"/>
      <c r="EA319" s="468"/>
      <c r="EB319" s="468"/>
      <c r="EC319" s="468"/>
      <c r="ED319" s="468"/>
      <c r="EE319" s="468"/>
      <c r="EF319" s="468"/>
      <c r="EG319" s="468"/>
      <c r="EH319" s="468"/>
      <c r="EI319" s="468"/>
      <c r="EJ319" s="468"/>
      <c r="EK319" s="468"/>
      <c r="EL319" s="468"/>
      <c r="EM319" s="468"/>
      <c r="EN319" s="468"/>
      <c r="EO319" s="468"/>
      <c r="EP319" s="468"/>
      <c r="EQ319" s="468"/>
      <c r="ER319" s="468"/>
      <c r="ES319" s="468"/>
      <c r="ET319" s="468"/>
      <c r="EU319" s="468"/>
      <c r="EV319" s="468"/>
      <c r="EW319" s="468"/>
      <c r="EX319" s="468"/>
      <c r="EY319" s="468"/>
      <c r="EZ319" s="468"/>
      <c r="FA319" s="468"/>
      <c r="FB319" s="468"/>
      <c r="FC319" s="468"/>
      <c r="FD319" s="468"/>
      <c r="FE319" s="468"/>
      <c r="FF319" s="468"/>
      <c r="FG319" s="468"/>
      <c r="FH319" s="468"/>
      <c r="FI319" s="468"/>
      <c r="FJ319" s="468"/>
      <c r="FK319" s="468"/>
      <c r="FL319" s="468"/>
      <c r="FM319" s="468"/>
      <c r="FN319" s="468"/>
      <c r="FO319" s="468"/>
      <c r="FP319" s="468"/>
      <c r="FQ319" s="468"/>
      <c r="FR319" s="468"/>
      <c r="FS319" s="468"/>
      <c r="FT319" s="468"/>
      <c r="FU319" s="468"/>
      <c r="FV319" s="468"/>
      <c r="FW319" s="468"/>
      <c r="FX319" s="468"/>
      <c r="FY319" s="468"/>
      <c r="FZ319" s="468"/>
      <c r="GA319" s="468"/>
      <c r="GB319" s="468"/>
      <c r="GC319" s="468"/>
      <c r="GD319" s="468"/>
      <c r="GE319" s="468"/>
      <c r="GF319" s="468"/>
      <c r="GG319" s="468"/>
      <c r="GH319" s="468"/>
      <c r="GI319" s="468"/>
      <c r="GJ319" s="468"/>
      <c r="GK319" s="468"/>
      <c r="GL319" s="468"/>
      <c r="GM319" s="468"/>
      <c r="GN319" s="468"/>
      <c r="GO319" s="468"/>
      <c r="GP319" s="468"/>
      <c r="GQ319" s="468"/>
      <c r="GR319" s="468"/>
      <c r="GS319" s="468"/>
      <c r="GT319" s="468"/>
      <c r="GU319" s="468"/>
      <c r="GV319" s="468"/>
      <c r="GW319" s="468"/>
      <c r="GX319" s="468"/>
      <c r="GY319" s="468"/>
      <c r="GZ319" s="468"/>
      <c r="HA319" s="468"/>
      <c r="HB319" s="468"/>
      <c r="HC319" s="468"/>
      <c r="HD319" s="468"/>
      <c r="HE319" s="468"/>
      <c r="HF319" s="468"/>
      <c r="HG319" s="468"/>
      <c r="HH319" s="468"/>
      <c r="HI319" s="468"/>
      <c r="HJ319" s="468"/>
      <c r="HK319" s="468"/>
      <c r="HL319" s="468"/>
      <c r="HM319" s="468"/>
      <c r="HN319" s="468"/>
      <c r="HO319" s="468"/>
      <c r="HP319" s="468"/>
      <c r="HQ319" s="468"/>
      <c r="HR319" s="468"/>
      <c r="HS319" s="468"/>
      <c r="HT319" s="468"/>
      <c r="HU319" s="468"/>
      <c r="HV319" s="468"/>
      <c r="HW319" s="468"/>
      <c r="HX319" s="468"/>
      <c r="HY319" s="468"/>
      <c r="HZ319" s="468"/>
      <c r="IA319" s="468"/>
      <c r="IB319" s="468"/>
      <c r="IC319" s="468"/>
      <c r="ID319" s="468"/>
      <c r="IE319" s="468"/>
      <c r="IF319" s="468"/>
      <c r="IG319" s="468"/>
      <c r="IH319" s="468"/>
      <c r="II319" s="468"/>
      <c r="IJ319" s="468"/>
      <c r="IK319" s="468"/>
      <c r="IL319" s="468"/>
      <c r="IM319" s="468"/>
      <c r="IN319" s="468"/>
      <c r="IO319" s="468"/>
      <c r="IP319" s="468"/>
      <c r="IQ319" s="468"/>
      <c r="IR319" s="468"/>
      <c r="IS319" s="468"/>
      <c r="IT319" s="468"/>
      <c r="IU319" s="468"/>
      <c r="IV319" s="468"/>
    </row>
    <row r="320" spans="1:256">
      <c r="A320" s="385"/>
      <c r="B320" s="385"/>
      <c r="C320" s="385"/>
      <c r="M320" s="385"/>
      <c r="N320" s="735"/>
      <c r="O320" s="735"/>
      <c r="P320" s="468"/>
      <c r="Q320" s="468"/>
      <c r="R320" s="468"/>
      <c r="S320" s="468"/>
      <c r="T320" s="468"/>
      <c r="U320" s="468"/>
      <c r="V320" s="468"/>
      <c r="W320" s="468"/>
      <c r="X320" s="468"/>
      <c r="Y320" s="468"/>
      <c r="Z320" s="468"/>
      <c r="AA320" s="468"/>
      <c r="AB320" s="468"/>
      <c r="AC320" s="468"/>
      <c r="AD320" s="468"/>
      <c r="AE320" s="468"/>
      <c r="AF320" s="468"/>
      <c r="AG320" s="468"/>
      <c r="AH320" s="468"/>
      <c r="AI320" s="468"/>
      <c r="AJ320" s="468"/>
      <c r="AK320" s="468"/>
      <c r="AL320" s="468"/>
      <c r="AM320" s="468"/>
      <c r="AN320" s="468"/>
      <c r="AO320" s="468"/>
      <c r="AP320" s="468"/>
      <c r="AQ320" s="468"/>
      <c r="AR320" s="468"/>
      <c r="AS320" s="468"/>
      <c r="AT320" s="468"/>
      <c r="AU320" s="468"/>
      <c r="AV320" s="468"/>
      <c r="AW320" s="468"/>
      <c r="AX320" s="468"/>
      <c r="AY320" s="468"/>
      <c r="AZ320" s="468"/>
      <c r="BA320" s="468"/>
      <c r="BB320" s="468"/>
      <c r="BC320" s="468"/>
      <c r="BD320" s="468"/>
      <c r="BE320" s="468"/>
      <c r="BF320" s="468"/>
      <c r="BG320" s="468"/>
      <c r="BH320" s="468"/>
      <c r="BI320" s="468"/>
      <c r="BJ320" s="468"/>
      <c r="BK320" s="468"/>
      <c r="BL320" s="468"/>
      <c r="BM320" s="468"/>
      <c r="BN320" s="468"/>
      <c r="BO320" s="468"/>
      <c r="BP320" s="468"/>
      <c r="BQ320" s="468"/>
      <c r="BR320" s="468"/>
      <c r="BS320" s="468"/>
      <c r="BT320" s="468"/>
      <c r="BU320" s="468"/>
      <c r="BV320" s="468"/>
      <c r="BW320" s="468"/>
      <c r="BX320" s="468"/>
      <c r="BY320" s="468"/>
      <c r="BZ320" s="468"/>
      <c r="CA320" s="468"/>
      <c r="CB320" s="468"/>
      <c r="CC320" s="468"/>
      <c r="CD320" s="468"/>
      <c r="CE320" s="468"/>
      <c r="CF320" s="468"/>
      <c r="CG320" s="468"/>
      <c r="CH320" s="468"/>
      <c r="CI320" s="468"/>
      <c r="CJ320" s="468"/>
      <c r="CK320" s="468"/>
      <c r="CL320" s="468"/>
      <c r="CM320" s="468"/>
      <c r="CN320" s="468"/>
      <c r="CO320" s="468"/>
      <c r="CP320" s="468"/>
      <c r="CQ320" s="468"/>
      <c r="CR320" s="468"/>
      <c r="CS320" s="468"/>
      <c r="CT320" s="468"/>
      <c r="CU320" s="468"/>
      <c r="CV320" s="468"/>
      <c r="CW320" s="468"/>
      <c r="CX320" s="468"/>
      <c r="CY320" s="468"/>
      <c r="CZ320" s="468"/>
      <c r="DA320" s="468"/>
      <c r="DB320" s="468"/>
      <c r="DC320" s="468"/>
      <c r="DD320" s="468"/>
      <c r="DE320" s="468"/>
      <c r="DF320" s="468"/>
      <c r="DG320" s="468"/>
      <c r="DH320" s="468"/>
      <c r="DI320" s="468"/>
      <c r="DJ320" s="468"/>
      <c r="DK320" s="468"/>
      <c r="DL320" s="468"/>
      <c r="DM320" s="468"/>
      <c r="DN320" s="468"/>
      <c r="DO320" s="468"/>
      <c r="DP320" s="468"/>
      <c r="DQ320" s="468"/>
      <c r="DR320" s="468"/>
      <c r="DS320" s="468"/>
      <c r="DT320" s="468"/>
      <c r="DU320" s="468"/>
      <c r="DV320" s="468"/>
      <c r="DW320" s="468"/>
      <c r="DX320" s="468"/>
      <c r="DY320" s="468"/>
      <c r="DZ320" s="468"/>
      <c r="EA320" s="468"/>
      <c r="EB320" s="468"/>
      <c r="EC320" s="468"/>
      <c r="ED320" s="468"/>
      <c r="EE320" s="468"/>
      <c r="EF320" s="468"/>
      <c r="EG320" s="468"/>
      <c r="EH320" s="468"/>
      <c r="EI320" s="468"/>
      <c r="EJ320" s="468"/>
      <c r="EK320" s="468"/>
      <c r="EL320" s="468"/>
      <c r="EM320" s="468"/>
      <c r="EN320" s="468"/>
      <c r="EO320" s="468"/>
      <c r="EP320" s="468"/>
      <c r="EQ320" s="468"/>
      <c r="ER320" s="468"/>
      <c r="ES320" s="468"/>
      <c r="ET320" s="468"/>
      <c r="EU320" s="468"/>
      <c r="EV320" s="468"/>
      <c r="EW320" s="468"/>
      <c r="EX320" s="468"/>
      <c r="EY320" s="468"/>
      <c r="EZ320" s="468"/>
      <c r="FA320" s="468"/>
      <c r="FB320" s="468"/>
      <c r="FC320" s="468"/>
      <c r="FD320" s="468"/>
      <c r="FE320" s="468"/>
      <c r="FF320" s="468"/>
      <c r="FG320" s="468"/>
      <c r="FH320" s="468"/>
      <c r="FI320" s="468"/>
      <c r="FJ320" s="468"/>
      <c r="FK320" s="468"/>
      <c r="FL320" s="468"/>
      <c r="FM320" s="468"/>
      <c r="FN320" s="468"/>
      <c r="FO320" s="468"/>
      <c r="FP320" s="468"/>
      <c r="FQ320" s="468"/>
      <c r="FR320" s="468"/>
      <c r="FS320" s="468"/>
      <c r="FT320" s="468"/>
      <c r="FU320" s="468"/>
      <c r="FV320" s="468"/>
      <c r="FW320" s="468"/>
      <c r="FX320" s="468"/>
      <c r="FY320" s="468"/>
      <c r="FZ320" s="468"/>
      <c r="GA320" s="468"/>
      <c r="GB320" s="468"/>
      <c r="GC320" s="468"/>
      <c r="GD320" s="468"/>
      <c r="GE320" s="468"/>
      <c r="GF320" s="468"/>
      <c r="GG320" s="468"/>
      <c r="GH320" s="468"/>
      <c r="GI320" s="468"/>
      <c r="GJ320" s="468"/>
      <c r="GK320" s="468"/>
      <c r="GL320" s="468"/>
      <c r="GM320" s="468"/>
      <c r="GN320" s="468"/>
      <c r="GO320" s="468"/>
      <c r="GP320" s="468"/>
      <c r="GQ320" s="468"/>
      <c r="GR320" s="468"/>
      <c r="GS320" s="468"/>
      <c r="GT320" s="468"/>
      <c r="GU320" s="468"/>
      <c r="GV320" s="468"/>
      <c r="GW320" s="468"/>
      <c r="GX320" s="468"/>
      <c r="GY320" s="468"/>
      <c r="GZ320" s="468"/>
      <c r="HA320" s="468"/>
      <c r="HB320" s="468"/>
      <c r="HC320" s="468"/>
      <c r="HD320" s="468"/>
      <c r="HE320" s="468"/>
      <c r="HF320" s="468"/>
      <c r="HG320" s="468"/>
      <c r="HH320" s="468"/>
      <c r="HI320" s="468"/>
      <c r="HJ320" s="468"/>
      <c r="HK320" s="468"/>
      <c r="HL320" s="468"/>
      <c r="HM320" s="468"/>
      <c r="HN320" s="468"/>
      <c r="HO320" s="468"/>
      <c r="HP320" s="468"/>
      <c r="HQ320" s="468"/>
      <c r="HR320" s="468"/>
      <c r="HS320" s="468"/>
      <c r="HT320" s="468"/>
      <c r="HU320" s="468"/>
      <c r="HV320" s="468"/>
      <c r="HW320" s="468"/>
      <c r="HX320" s="468"/>
      <c r="HY320" s="468"/>
      <c r="HZ320" s="468"/>
      <c r="IA320" s="468"/>
      <c r="IB320" s="468"/>
      <c r="IC320" s="468"/>
      <c r="ID320" s="468"/>
      <c r="IE320" s="468"/>
      <c r="IF320" s="468"/>
      <c r="IG320" s="468"/>
      <c r="IH320" s="468"/>
      <c r="II320" s="468"/>
      <c r="IJ320" s="468"/>
      <c r="IK320" s="468"/>
      <c r="IL320" s="468"/>
      <c r="IM320" s="468"/>
      <c r="IN320" s="468"/>
      <c r="IO320" s="468"/>
      <c r="IP320" s="468"/>
      <c r="IQ320" s="468"/>
      <c r="IR320" s="468"/>
      <c r="IS320" s="468"/>
      <c r="IT320" s="468"/>
      <c r="IU320" s="468"/>
      <c r="IV320" s="468"/>
    </row>
    <row r="321" spans="1:15">
      <c r="A321" s="385"/>
      <c r="B321" s="385"/>
      <c r="C321" s="385"/>
      <c r="M321" s="385"/>
      <c r="N321" s="385"/>
      <c r="O321" s="385"/>
    </row>
  </sheetData>
  <mergeCells count="15">
    <mergeCell ref="O3:O4"/>
    <mergeCell ref="P3:P4"/>
    <mergeCell ref="A1:N1"/>
    <mergeCell ref="A2:M2"/>
    <mergeCell ref="A3:A4"/>
    <mergeCell ref="B3:B4"/>
    <mergeCell ref="C3:C4"/>
    <mergeCell ref="D3:D4"/>
    <mergeCell ref="E3:E4"/>
    <mergeCell ref="F3:G3"/>
    <mergeCell ref="H3:I3"/>
    <mergeCell ref="J3:J4"/>
    <mergeCell ref="K3:L3"/>
    <mergeCell ref="M3:M4"/>
    <mergeCell ref="N3:N4"/>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51"/>
  <sheetViews>
    <sheetView workbookViewId="0">
      <selection activeCell="A2" sqref="A2:C2"/>
    </sheetView>
  </sheetViews>
  <sheetFormatPr defaultColWidth="7.76953125" defaultRowHeight="15.3"/>
  <cols>
    <col min="1" max="1" width="5.6796875" style="737" customWidth="1"/>
    <col min="2" max="2" width="60.81640625" style="737" customWidth="1"/>
    <col min="3" max="3" width="12.453125" style="737" customWidth="1"/>
    <col min="4" max="4" width="15.54296875" style="737" hidden="1" customWidth="1"/>
    <col min="5" max="5" width="9.1328125" style="737" hidden="1" customWidth="1"/>
    <col min="6" max="16384" width="7.76953125" style="737"/>
  </cols>
  <sheetData>
    <row r="2" spans="1:5" ht="31.5" customHeight="1">
      <c r="A2" s="1491" t="s">
        <v>1410</v>
      </c>
      <c r="B2" s="1491"/>
      <c r="C2" s="1491"/>
    </row>
    <row r="4" spans="1:5" ht="33.75" customHeight="1">
      <c r="A4" s="738" t="s">
        <v>0</v>
      </c>
      <c r="B4" s="738" t="s">
        <v>872</v>
      </c>
      <c r="C4" s="739" t="s">
        <v>169</v>
      </c>
      <c r="D4" s="740" t="s">
        <v>873</v>
      </c>
      <c r="E4" s="741" t="s">
        <v>874</v>
      </c>
    </row>
    <row r="5" spans="1:5" ht="60">
      <c r="A5" s="742" t="s">
        <v>180</v>
      </c>
      <c r="B5" s="743" t="s">
        <v>875</v>
      </c>
      <c r="C5" s="744">
        <f>SUM(C6:C32)</f>
        <v>57.060000000000009</v>
      </c>
    </row>
    <row r="6" spans="1:5">
      <c r="A6" s="745">
        <v>1</v>
      </c>
      <c r="B6" s="746" t="s">
        <v>296</v>
      </c>
      <c r="C6" s="747">
        <v>0.2</v>
      </c>
    </row>
    <row r="7" spans="1:5">
      <c r="A7" s="745">
        <v>2</v>
      </c>
      <c r="B7" s="746" t="s">
        <v>287</v>
      </c>
      <c r="C7" s="747">
        <v>2.2400000000000002</v>
      </c>
    </row>
    <row r="8" spans="1:5">
      <c r="A8" s="745">
        <v>3</v>
      </c>
      <c r="B8" s="746" t="s">
        <v>294</v>
      </c>
      <c r="C8" s="747">
        <v>0.92</v>
      </c>
    </row>
    <row r="9" spans="1:5">
      <c r="A9" s="745">
        <v>4</v>
      </c>
      <c r="B9" s="746" t="s">
        <v>824</v>
      </c>
      <c r="C9" s="748">
        <v>0.1</v>
      </c>
    </row>
    <row r="10" spans="1:5">
      <c r="A10" s="745">
        <v>5</v>
      </c>
      <c r="B10" s="746" t="s">
        <v>295</v>
      </c>
      <c r="C10" s="748">
        <v>0.04</v>
      </c>
    </row>
    <row r="11" spans="1:5">
      <c r="A11" s="745">
        <v>6</v>
      </c>
      <c r="B11" s="746" t="s">
        <v>825</v>
      </c>
      <c r="C11" s="748">
        <v>0.1</v>
      </c>
    </row>
    <row r="12" spans="1:5">
      <c r="A12" s="745">
        <v>7</v>
      </c>
      <c r="B12" s="746" t="s">
        <v>292</v>
      </c>
      <c r="C12" s="748">
        <v>0.3</v>
      </c>
    </row>
    <row r="13" spans="1:5">
      <c r="A13" s="745">
        <v>8</v>
      </c>
      <c r="B13" s="746" t="s">
        <v>293</v>
      </c>
      <c r="C13" s="748">
        <v>0.2</v>
      </c>
    </row>
    <row r="14" spans="1:5">
      <c r="A14" s="745">
        <v>9</v>
      </c>
      <c r="B14" s="746" t="s">
        <v>298</v>
      </c>
      <c r="C14" s="748">
        <v>0.1</v>
      </c>
    </row>
    <row r="15" spans="1:5">
      <c r="A15" s="745">
        <v>10</v>
      </c>
      <c r="B15" s="746" t="s">
        <v>291</v>
      </c>
      <c r="C15" s="748">
        <v>0.4</v>
      </c>
    </row>
    <row r="16" spans="1:5">
      <c r="A16" s="745">
        <v>11</v>
      </c>
      <c r="B16" s="746" t="s">
        <v>290</v>
      </c>
      <c r="C16" s="748">
        <v>0.38</v>
      </c>
    </row>
    <row r="17" spans="1:5">
      <c r="A17" s="745">
        <v>12</v>
      </c>
      <c r="B17" s="746" t="s">
        <v>285</v>
      </c>
      <c r="C17" s="748">
        <v>1.19</v>
      </c>
    </row>
    <row r="18" spans="1:5">
      <c r="A18" s="745">
        <v>13</v>
      </c>
      <c r="B18" s="746" t="s">
        <v>830</v>
      </c>
      <c r="C18" s="748">
        <v>1.17</v>
      </c>
    </row>
    <row r="19" spans="1:5">
      <c r="A19" s="745">
        <v>14</v>
      </c>
      <c r="B19" s="746" t="s">
        <v>300</v>
      </c>
      <c r="C19" s="748">
        <v>8.58</v>
      </c>
    </row>
    <row r="20" spans="1:5">
      <c r="A20" s="745">
        <v>15</v>
      </c>
      <c r="B20" s="746" t="s">
        <v>286</v>
      </c>
      <c r="C20" s="748">
        <v>0.5</v>
      </c>
    </row>
    <row r="21" spans="1:5">
      <c r="A21" s="745">
        <v>16</v>
      </c>
      <c r="B21" s="746" t="s">
        <v>288</v>
      </c>
      <c r="C21" s="748">
        <v>0.1</v>
      </c>
    </row>
    <row r="22" spans="1:5">
      <c r="A22" s="745">
        <v>17</v>
      </c>
      <c r="B22" s="746" t="s">
        <v>302</v>
      </c>
      <c r="C22" s="748">
        <v>1</v>
      </c>
    </row>
    <row r="23" spans="1:5">
      <c r="A23" s="745">
        <v>18</v>
      </c>
      <c r="B23" s="746" t="s">
        <v>289</v>
      </c>
      <c r="C23" s="748">
        <v>0.1</v>
      </c>
    </row>
    <row r="24" spans="1:5">
      <c r="A24" s="745">
        <v>19</v>
      </c>
      <c r="B24" s="746" t="s">
        <v>301</v>
      </c>
      <c r="C24" s="748">
        <v>0.69</v>
      </c>
    </row>
    <row r="25" spans="1:5">
      <c r="A25" s="745">
        <v>20</v>
      </c>
      <c r="B25" s="746" t="s">
        <v>310</v>
      </c>
      <c r="C25" s="748">
        <v>9.75</v>
      </c>
      <c r="D25" s="737">
        <v>87.5</v>
      </c>
      <c r="E25" s="749">
        <f>D25-C25</f>
        <v>77.75</v>
      </c>
    </row>
    <row r="26" spans="1:5">
      <c r="A26" s="745">
        <v>21</v>
      </c>
      <c r="B26" s="746" t="s">
        <v>308</v>
      </c>
      <c r="C26" s="748">
        <v>6.57</v>
      </c>
    </row>
    <row r="27" spans="1:5">
      <c r="A27" s="745">
        <v>22</v>
      </c>
      <c r="B27" s="746" t="s">
        <v>303</v>
      </c>
      <c r="C27" s="748">
        <v>2.5</v>
      </c>
    </row>
    <row r="28" spans="1:5">
      <c r="A28" s="745">
        <v>23</v>
      </c>
      <c r="B28" s="746" t="s">
        <v>305</v>
      </c>
      <c r="C28" s="748">
        <v>2.81</v>
      </c>
    </row>
    <row r="29" spans="1:5">
      <c r="A29" s="745">
        <v>24</v>
      </c>
      <c r="B29" s="746" t="s">
        <v>304</v>
      </c>
      <c r="C29" s="748">
        <v>9.5</v>
      </c>
    </row>
    <row r="30" spans="1:5">
      <c r="A30" s="745">
        <v>25</v>
      </c>
      <c r="B30" s="746" t="s">
        <v>309</v>
      </c>
      <c r="C30" s="748">
        <v>1.87</v>
      </c>
    </row>
    <row r="31" spans="1:5">
      <c r="A31" s="745">
        <v>26</v>
      </c>
      <c r="B31" s="746" t="s">
        <v>306</v>
      </c>
      <c r="C31" s="748">
        <v>3</v>
      </c>
    </row>
    <row r="32" spans="1:5">
      <c r="A32" s="745">
        <v>27</v>
      </c>
      <c r="B32" s="746" t="s">
        <v>307</v>
      </c>
      <c r="C32" s="748">
        <v>2.75</v>
      </c>
    </row>
    <row r="33" spans="1:3" ht="30">
      <c r="A33" s="750" t="s">
        <v>183</v>
      </c>
      <c r="B33" s="751" t="s">
        <v>876</v>
      </c>
      <c r="C33" s="230">
        <f>SUM(C34:C42)</f>
        <v>10.27</v>
      </c>
    </row>
    <row r="34" spans="1:3">
      <c r="A34" s="752">
        <v>1</v>
      </c>
      <c r="B34" s="753" t="s">
        <v>310</v>
      </c>
      <c r="C34" s="754">
        <v>3</v>
      </c>
    </row>
    <row r="35" spans="1:3">
      <c r="A35" s="752">
        <v>2</v>
      </c>
      <c r="B35" s="753" t="s">
        <v>423</v>
      </c>
      <c r="C35" s="754"/>
    </row>
    <row r="36" spans="1:3">
      <c r="A36" s="752">
        <v>2</v>
      </c>
      <c r="B36" s="746" t="s">
        <v>309</v>
      </c>
      <c r="C36" s="754">
        <v>0.02</v>
      </c>
    </row>
    <row r="37" spans="1:3">
      <c r="A37" s="752">
        <v>4</v>
      </c>
      <c r="B37" s="753" t="s">
        <v>426</v>
      </c>
      <c r="C37" s="754"/>
    </row>
    <row r="38" spans="1:3">
      <c r="A38" s="752">
        <v>3</v>
      </c>
      <c r="B38" s="746" t="s">
        <v>309</v>
      </c>
      <c r="C38" s="754">
        <v>2</v>
      </c>
    </row>
    <row r="39" spans="1:3">
      <c r="A39" s="752">
        <v>6</v>
      </c>
      <c r="B39" s="753" t="s">
        <v>661</v>
      </c>
      <c r="C39" s="754"/>
    </row>
    <row r="40" spans="1:3">
      <c r="A40" s="752">
        <v>7</v>
      </c>
      <c r="B40" s="753" t="s">
        <v>505</v>
      </c>
      <c r="C40" s="754"/>
    </row>
    <row r="41" spans="1:3">
      <c r="A41" s="752">
        <v>4</v>
      </c>
      <c r="B41" s="746" t="s">
        <v>304</v>
      </c>
      <c r="C41" s="754">
        <v>5</v>
      </c>
    </row>
    <row r="42" spans="1:3">
      <c r="A42" s="752">
        <v>5</v>
      </c>
      <c r="B42" s="753" t="s">
        <v>830</v>
      </c>
      <c r="C42" s="754">
        <v>0.25</v>
      </c>
    </row>
    <row r="43" spans="1:3" ht="30.6">
      <c r="A43" s="750" t="s">
        <v>401</v>
      </c>
      <c r="B43" s="751" t="s">
        <v>877</v>
      </c>
      <c r="C43" s="755">
        <f>C44+C45+C46+C48+C49+C50+C47</f>
        <v>20.149999999999999</v>
      </c>
    </row>
    <row r="44" spans="1:3">
      <c r="A44" s="752">
        <v>1</v>
      </c>
      <c r="B44" s="753" t="s">
        <v>303</v>
      </c>
      <c r="C44" s="748">
        <v>9</v>
      </c>
    </row>
    <row r="45" spans="1:3">
      <c r="A45" s="752">
        <v>2</v>
      </c>
      <c r="B45" s="753" t="s">
        <v>304</v>
      </c>
      <c r="C45" s="748">
        <v>7</v>
      </c>
    </row>
    <row r="46" spans="1:3">
      <c r="A46" s="752">
        <v>3</v>
      </c>
      <c r="B46" s="753" t="s">
        <v>310</v>
      </c>
      <c r="C46" s="748">
        <v>3</v>
      </c>
    </row>
    <row r="47" spans="1:3">
      <c r="A47" s="756">
        <v>4</v>
      </c>
      <c r="B47" s="757" t="s">
        <v>830</v>
      </c>
      <c r="C47" s="758">
        <v>1.1499999999999999</v>
      </c>
    </row>
    <row r="48" spans="1:3">
      <c r="A48" s="759">
        <v>4</v>
      </c>
      <c r="B48" s="760" t="s">
        <v>305</v>
      </c>
      <c r="C48" s="761"/>
    </row>
    <row r="49" spans="1:3">
      <c r="A49" s="752">
        <v>5</v>
      </c>
      <c r="B49" s="753" t="s">
        <v>309</v>
      </c>
      <c r="C49" s="748"/>
    </row>
    <row r="50" spans="1:3">
      <c r="A50" s="756">
        <v>6</v>
      </c>
      <c r="B50" s="757" t="s">
        <v>307</v>
      </c>
      <c r="C50" s="758"/>
    </row>
    <row r="51" spans="1:3" s="741" customFormat="1" ht="15.9">
      <c r="A51" s="741" t="s">
        <v>417</v>
      </c>
      <c r="B51" s="762" t="s">
        <v>878</v>
      </c>
      <c r="C51" s="763"/>
    </row>
  </sheetData>
  <mergeCells count="1">
    <mergeCell ref="A2:C2"/>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81"/>
  <sheetViews>
    <sheetView workbookViewId="0">
      <selection activeCell="C11" sqref="C11"/>
    </sheetView>
  </sheetViews>
  <sheetFormatPr defaultColWidth="7.76953125" defaultRowHeight="16.2"/>
  <cols>
    <col min="1" max="1" width="4.31640625" style="764" bestFit="1" customWidth="1"/>
    <col min="2" max="2" width="43.76953125" style="814" customWidth="1"/>
    <col min="3" max="3" width="8.31640625" style="815" bestFit="1" customWidth="1"/>
    <col min="4" max="4" width="7.76953125" style="815"/>
    <col min="5" max="5" width="23.08984375" style="814" customWidth="1"/>
    <col min="6" max="6" width="41.31640625" style="814" customWidth="1"/>
    <col min="7" max="16384" width="7.76953125" style="764"/>
  </cols>
  <sheetData>
    <row r="2" spans="1:6" ht="26.25" customHeight="1">
      <c r="A2" s="1474" t="s">
        <v>1411</v>
      </c>
      <c r="B2" s="1474"/>
      <c r="C2" s="1474"/>
      <c r="D2" s="1474"/>
      <c r="E2" s="1474"/>
      <c r="F2" s="1474"/>
    </row>
    <row r="3" spans="1:6" s="204" customFormat="1" ht="4.5" hidden="1" customHeight="1">
      <c r="A3" s="204" t="s">
        <v>517</v>
      </c>
      <c r="B3" s="765" t="s">
        <v>879</v>
      </c>
      <c r="C3" s="766"/>
      <c r="D3" s="766"/>
      <c r="E3" s="765"/>
      <c r="F3" s="765"/>
    </row>
    <row r="4" spans="1:6" ht="27.75" customHeight="1">
      <c r="A4" s="767" t="s">
        <v>0</v>
      </c>
      <c r="B4" s="768" t="s">
        <v>880</v>
      </c>
      <c r="C4" s="1492" t="s">
        <v>881</v>
      </c>
      <c r="D4" s="1493"/>
      <c r="E4" s="768" t="s">
        <v>882</v>
      </c>
      <c r="F4" s="768" t="s">
        <v>363</v>
      </c>
    </row>
    <row r="5" spans="1:6">
      <c r="A5" s="769" t="s">
        <v>180</v>
      </c>
      <c r="B5" s="770" t="s">
        <v>883</v>
      </c>
      <c r="C5" s="771">
        <v>1229</v>
      </c>
      <c r="D5" s="769"/>
      <c r="E5" s="772"/>
      <c r="F5" s="772"/>
    </row>
    <row r="6" spans="1:6" ht="32.4">
      <c r="A6" s="773">
        <v>1</v>
      </c>
      <c r="B6" s="774" t="s">
        <v>483</v>
      </c>
      <c r="C6" s="775">
        <v>7</v>
      </c>
      <c r="D6" s="775" t="s">
        <v>884</v>
      </c>
      <c r="E6" s="774" t="s">
        <v>885</v>
      </c>
      <c r="F6" s="774" t="s">
        <v>886</v>
      </c>
    </row>
    <row r="7" spans="1:6" ht="32.4">
      <c r="A7" s="773">
        <v>2</v>
      </c>
      <c r="B7" s="774" t="s">
        <v>887</v>
      </c>
      <c r="C7" s="775">
        <v>2</v>
      </c>
      <c r="D7" s="775" t="s">
        <v>884</v>
      </c>
      <c r="E7" s="774" t="s">
        <v>885</v>
      </c>
      <c r="F7" s="774" t="s">
        <v>886</v>
      </c>
    </row>
    <row r="8" spans="1:6" ht="32.4">
      <c r="A8" s="773">
        <v>3</v>
      </c>
      <c r="B8" s="774" t="s">
        <v>614</v>
      </c>
      <c r="C8" s="775">
        <v>11</v>
      </c>
      <c r="D8" s="775" t="s">
        <v>884</v>
      </c>
      <c r="E8" s="774" t="s">
        <v>888</v>
      </c>
      <c r="F8" s="774" t="s">
        <v>889</v>
      </c>
    </row>
    <row r="9" spans="1:6" ht="32.4">
      <c r="A9" s="773">
        <v>4</v>
      </c>
      <c r="B9" s="774" t="s">
        <v>890</v>
      </c>
      <c r="C9" s="775">
        <v>12</v>
      </c>
      <c r="D9" s="775" t="s">
        <v>884</v>
      </c>
      <c r="E9" s="774" t="s">
        <v>885</v>
      </c>
      <c r="F9" s="774" t="s">
        <v>886</v>
      </c>
    </row>
    <row r="10" spans="1:6" ht="48.6">
      <c r="A10" s="773">
        <v>5</v>
      </c>
      <c r="B10" s="774" t="s">
        <v>891</v>
      </c>
      <c r="C10" s="775">
        <v>6</v>
      </c>
      <c r="D10" s="775" t="s">
        <v>884</v>
      </c>
      <c r="E10" s="774" t="s">
        <v>892</v>
      </c>
      <c r="F10" s="774" t="s">
        <v>893</v>
      </c>
    </row>
    <row r="11" spans="1:6" ht="69.599999999999994">
      <c r="A11" s="773">
        <v>6</v>
      </c>
      <c r="B11" s="776" t="s">
        <v>894</v>
      </c>
      <c r="C11" s="777">
        <v>58</v>
      </c>
      <c r="D11" s="777" t="s">
        <v>884</v>
      </c>
      <c r="E11" s="776" t="s">
        <v>895</v>
      </c>
      <c r="F11" s="774" t="s">
        <v>896</v>
      </c>
    </row>
    <row r="12" spans="1:6" ht="32.4">
      <c r="A12" s="773">
        <v>7</v>
      </c>
      <c r="B12" s="774" t="s">
        <v>897</v>
      </c>
      <c r="C12" s="775">
        <v>120</v>
      </c>
      <c r="D12" s="775" t="s">
        <v>884</v>
      </c>
      <c r="E12" s="774" t="s">
        <v>892</v>
      </c>
      <c r="F12" s="774" t="s">
        <v>898</v>
      </c>
    </row>
    <row r="13" spans="1:6" ht="32.4">
      <c r="A13" s="773">
        <v>8</v>
      </c>
      <c r="B13" s="774" t="s">
        <v>899</v>
      </c>
      <c r="C13" s="775">
        <v>4</v>
      </c>
      <c r="D13" s="775" t="s">
        <v>884</v>
      </c>
      <c r="E13" s="774" t="s">
        <v>892</v>
      </c>
      <c r="F13" s="774" t="s">
        <v>898</v>
      </c>
    </row>
    <row r="14" spans="1:6" s="780" customFormat="1" ht="32.4">
      <c r="A14" s="773">
        <v>9</v>
      </c>
      <c r="B14" s="778" t="s">
        <v>900</v>
      </c>
      <c r="C14" s="779">
        <v>3</v>
      </c>
      <c r="D14" s="779" t="s">
        <v>884</v>
      </c>
      <c r="E14" s="774"/>
      <c r="F14" s="778"/>
    </row>
    <row r="15" spans="1:6" s="780" customFormat="1">
      <c r="A15" s="773">
        <v>10</v>
      </c>
      <c r="B15" s="778" t="s">
        <v>901</v>
      </c>
      <c r="C15" s="779">
        <v>1</v>
      </c>
      <c r="D15" s="779" t="s">
        <v>884</v>
      </c>
      <c r="E15" s="774"/>
      <c r="F15" s="778"/>
    </row>
    <row r="16" spans="1:6" ht="32.4">
      <c r="A16" s="773">
        <v>11</v>
      </c>
      <c r="B16" s="774" t="s">
        <v>902</v>
      </c>
      <c r="C16" s="775">
        <v>106</v>
      </c>
      <c r="D16" s="775" t="s">
        <v>884</v>
      </c>
      <c r="E16" s="774" t="s">
        <v>903</v>
      </c>
      <c r="F16" s="774" t="s">
        <v>889</v>
      </c>
    </row>
    <row r="17" spans="1:6" ht="48.6">
      <c r="A17" s="773">
        <v>12</v>
      </c>
      <c r="B17" s="774" t="s">
        <v>904</v>
      </c>
      <c r="C17" s="775">
        <v>27</v>
      </c>
      <c r="D17" s="775" t="s">
        <v>884</v>
      </c>
      <c r="E17" s="774" t="s">
        <v>905</v>
      </c>
      <c r="F17" s="774" t="s">
        <v>893</v>
      </c>
    </row>
    <row r="18" spans="1:6" ht="32.4">
      <c r="A18" s="773">
        <v>13</v>
      </c>
      <c r="B18" s="774" t="s">
        <v>671</v>
      </c>
      <c r="C18" s="775">
        <v>35</v>
      </c>
      <c r="D18" s="775" t="s">
        <v>884</v>
      </c>
      <c r="E18" s="774" t="s">
        <v>906</v>
      </c>
      <c r="F18" s="774" t="s">
        <v>889</v>
      </c>
    </row>
    <row r="19" spans="1:6" ht="48.6">
      <c r="A19" s="773">
        <v>14</v>
      </c>
      <c r="B19" s="774" t="s">
        <v>907</v>
      </c>
      <c r="C19" s="775">
        <v>70</v>
      </c>
      <c r="D19" s="775" t="s">
        <v>884</v>
      </c>
      <c r="E19" s="774" t="s">
        <v>892</v>
      </c>
      <c r="F19" s="774" t="s">
        <v>893</v>
      </c>
    </row>
    <row r="20" spans="1:6" ht="51" customHeight="1">
      <c r="A20" s="773">
        <v>15</v>
      </c>
      <c r="B20" s="774" t="s">
        <v>908</v>
      </c>
      <c r="C20" s="775">
        <v>161</v>
      </c>
      <c r="D20" s="775" t="s">
        <v>884</v>
      </c>
      <c r="E20" s="774" t="s">
        <v>909</v>
      </c>
      <c r="F20" s="774" t="s">
        <v>889</v>
      </c>
    </row>
    <row r="21" spans="1:6" ht="63" customHeight="1">
      <c r="A21" s="773">
        <v>16</v>
      </c>
      <c r="B21" s="774" t="s">
        <v>910</v>
      </c>
      <c r="C21" s="775">
        <v>610</v>
      </c>
      <c r="D21" s="775" t="s">
        <v>884</v>
      </c>
      <c r="E21" s="774" t="s">
        <v>911</v>
      </c>
      <c r="F21" s="774" t="s">
        <v>889</v>
      </c>
    </row>
    <row r="22" spans="1:6">
      <c r="A22" s="781" t="s">
        <v>183</v>
      </c>
      <c r="B22" s="782" t="s">
        <v>912</v>
      </c>
      <c r="C22" s="783">
        <v>1663</v>
      </c>
      <c r="D22" s="775"/>
      <c r="E22" s="774"/>
      <c r="F22" s="774"/>
    </row>
    <row r="23" spans="1:6" ht="32.4">
      <c r="A23" s="773">
        <v>1</v>
      </c>
      <c r="B23" s="774" t="s">
        <v>913</v>
      </c>
      <c r="C23" s="775">
        <v>20</v>
      </c>
      <c r="D23" s="775" t="s">
        <v>884</v>
      </c>
      <c r="E23" s="774" t="s">
        <v>892</v>
      </c>
      <c r="F23" s="774" t="s">
        <v>914</v>
      </c>
    </row>
    <row r="24" spans="1:6" ht="32.4">
      <c r="A24" s="773">
        <v>2</v>
      </c>
      <c r="B24" s="774" t="s">
        <v>915</v>
      </c>
      <c r="C24" s="775">
        <v>6</v>
      </c>
      <c r="D24" s="775" t="s">
        <v>884</v>
      </c>
      <c r="E24" s="774" t="s">
        <v>892</v>
      </c>
      <c r="F24" s="774" t="s">
        <v>914</v>
      </c>
    </row>
    <row r="25" spans="1:6" ht="48.6">
      <c r="A25" s="773">
        <v>3</v>
      </c>
      <c r="B25" s="774" t="s">
        <v>916</v>
      </c>
      <c r="C25" s="775">
        <v>327</v>
      </c>
      <c r="D25" s="775" t="s">
        <v>884</v>
      </c>
      <c r="E25" s="774" t="s">
        <v>917</v>
      </c>
      <c r="F25" s="774" t="s">
        <v>918</v>
      </c>
    </row>
    <row r="26" spans="1:6" ht="48.6">
      <c r="A26" s="773">
        <v>4</v>
      </c>
      <c r="B26" s="774" t="s">
        <v>919</v>
      </c>
      <c r="C26" s="775">
        <v>303</v>
      </c>
      <c r="D26" s="775" t="s">
        <v>884</v>
      </c>
      <c r="E26" s="774" t="s">
        <v>920</v>
      </c>
      <c r="F26" s="774" t="s">
        <v>921</v>
      </c>
    </row>
    <row r="27" spans="1:6" ht="48.6">
      <c r="A27" s="773">
        <v>5</v>
      </c>
      <c r="B27" s="774" t="s">
        <v>500</v>
      </c>
      <c r="C27" s="775">
        <v>200</v>
      </c>
      <c r="D27" s="775" t="s">
        <v>884</v>
      </c>
      <c r="E27" s="774" t="s">
        <v>892</v>
      </c>
      <c r="F27" s="774" t="s">
        <v>922</v>
      </c>
    </row>
    <row r="28" spans="1:6" ht="32.4">
      <c r="A28" s="773">
        <v>6</v>
      </c>
      <c r="B28" s="774" t="s">
        <v>923</v>
      </c>
      <c r="C28" s="775">
        <v>39</v>
      </c>
      <c r="D28" s="775" t="s">
        <v>884</v>
      </c>
      <c r="E28" s="774" t="s">
        <v>924</v>
      </c>
      <c r="F28" s="774" t="s">
        <v>925</v>
      </c>
    </row>
    <row r="29" spans="1:6" ht="32.4">
      <c r="A29" s="773">
        <v>7</v>
      </c>
      <c r="B29" s="774" t="s">
        <v>926</v>
      </c>
      <c r="C29" s="775">
        <v>35</v>
      </c>
      <c r="D29" s="775" t="s">
        <v>884</v>
      </c>
      <c r="E29" s="774" t="s">
        <v>924</v>
      </c>
      <c r="F29" s="774" t="s">
        <v>925</v>
      </c>
    </row>
    <row r="30" spans="1:6" ht="32.4">
      <c r="A30" s="773">
        <v>8</v>
      </c>
      <c r="B30" s="774" t="s">
        <v>863</v>
      </c>
      <c r="C30" s="775">
        <v>80</v>
      </c>
      <c r="D30" s="775" t="s">
        <v>884</v>
      </c>
      <c r="E30" s="774" t="s">
        <v>927</v>
      </c>
      <c r="F30" s="774" t="s">
        <v>928</v>
      </c>
    </row>
    <row r="31" spans="1:6" ht="32.4">
      <c r="A31" s="773">
        <v>9</v>
      </c>
      <c r="B31" s="774" t="s">
        <v>929</v>
      </c>
      <c r="C31" s="775">
        <v>196</v>
      </c>
      <c r="D31" s="775" t="s">
        <v>884</v>
      </c>
      <c r="E31" s="774" t="s">
        <v>930</v>
      </c>
      <c r="F31" s="774" t="s">
        <v>931</v>
      </c>
    </row>
    <row r="32" spans="1:6" ht="48.6">
      <c r="A32" s="773">
        <v>10</v>
      </c>
      <c r="B32" s="774" t="s">
        <v>932</v>
      </c>
      <c r="C32" s="775">
        <v>53</v>
      </c>
      <c r="D32" s="775" t="s">
        <v>884</v>
      </c>
      <c r="E32" s="774" t="s">
        <v>933</v>
      </c>
      <c r="F32" s="774" t="s">
        <v>934</v>
      </c>
    </row>
    <row r="33" spans="1:6" ht="48.6">
      <c r="A33" s="773">
        <v>11</v>
      </c>
      <c r="B33" s="774" t="s">
        <v>935</v>
      </c>
      <c r="C33" s="775">
        <v>83</v>
      </c>
      <c r="D33" s="775" t="s">
        <v>884</v>
      </c>
      <c r="E33" s="774" t="s">
        <v>936</v>
      </c>
      <c r="F33" s="774" t="s">
        <v>934</v>
      </c>
    </row>
    <row r="34" spans="1:6" ht="32.4">
      <c r="A34" s="773">
        <v>12</v>
      </c>
      <c r="B34" s="774" t="s">
        <v>937</v>
      </c>
      <c r="C34" s="775">
        <v>15</v>
      </c>
      <c r="D34" s="775" t="s">
        <v>884</v>
      </c>
      <c r="E34" s="774" t="s">
        <v>892</v>
      </c>
      <c r="F34" s="774" t="s">
        <v>889</v>
      </c>
    </row>
    <row r="35" spans="1:6" ht="32.4">
      <c r="A35" s="773">
        <v>13</v>
      </c>
      <c r="B35" s="774" t="s">
        <v>938</v>
      </c>
      <c r="C35" s="775">
        <v>10</v>
      </c>
      <c r="D35" s="775" t="s">
        <v>884</v>
      </c>
      <c r="E35" s="774" t="s">
        <v>924</v>
      </c>
      <c r="F35" s="774" t="s">
        <v>889</v>
      </c>
    </row>
    <row r="36" spans="1:6" ht="32.4">
      <c r="A36" s="773">
        <v>14</v>
      </c>
      <c r="B36" s="774" t="s">
        <v>939</v>
      </c>
      <c r="C36" s="775">
        <v>190</v>
      </c>
      <c r="D36" s="775" t="s">
        <v>884</v>
      </c>
      <c r="E36" s="774" t="s">
        <v>940</v>
      </c>
      <c r="F36" s="774" t="s">
        <v>889</v>
      </c>
    </row>
    <row r="37" spans="1:6" ht="32.4">
      <c r="A37" s="773">
        <v>15</v>
      </c>
      <c r="B37" s="784" t="s">
        <v>941</v>
      </c>
      <c r="C37" s="785">
        <v>6</v>
      </c>
      <c r="D37" s="775" t="s">
        <v>884</v>
      </c>
      <c r="E37" s="774" t="s">
        <v>892</v>
      </c>
      <c r="F37" s="774" t="s">
        <v>889</v>
      </c>
    </row>
    <row r="38" spans="1:6" s="788" customFormat="1" ht="32.4">
      <c r="A38" s="773">
        <v>16</v>
      </c>
      <c r="B38" s="786" t="s">
        <v>942</v>
      </c>
      <c r="C38" s="787">
        <v>100</v>
      </c>
      <c r="D38" s="787" t="s">
        <v>884</v>
      </c>
      <c r="E38" s="786" t="s">
        <v>885</v>
      </c>
      <c r="F38" s="786"/>
    </row>
    <row r="39" spans="1:6" s="203" customFormat="1" ht="15.9" hidden="1">
      <c r="A39" s="203" t="s">
        <v>520</v>
      </c>
      <c r="B39" s="789" t="s">
        <v>943</v>
      </c>
      <c r="C39" s="790"/>
      <c r="D39" s="790"/>
      <c r="E39" s="789"/>
      <c r="F39" s="789"/>
    </row>
    <row r="40" spans="1:6" s="794" customFormat="1" ht="31.8" hidden="1">
      <c r="A40" s="791" t="s">
        <v>0</v>
      </c>
      <c r="B40" s="792" t="s">
        <v>880</v>
      </c>
      <c r="C40" s="792" t="s">
        <v>32</v>
      </c>
      <c r="D40" s="793" t="s">
        <v>169</v>
      </c>
      <c r="E40" s="791" t="s">
        <v>944</v>
      </c>
      <c r="F40" s="792" t="s">
        <v>945</v>
      </c>
    </row>
    <row r="41" spans="1:6" s="794" customFormat="1" hidden="1">
      <c r="A41" s="795"/>
      <c r="B41" s="796" t="s">
        <v>33</v>
      </c>
      <c r="C41" s="796"/>
      <c r="D41" s="797">
        <v>32.644509999999997</v>
      </c>
      <c r="E41" s="795"/>
      <c r="F41" s="796"/>
    </row>
    <row r="42" spans="1:6" s="794" customFormat="1" hidden="1">
      <c r="A42" s="798">
        <v>1</v>
      </c>
      <c r="B42" s="799" t="s">
        <v>946</v>
      </c>
      <c r="C42" s="800" t="s">
        <v>106</v>
      </c>
      <c r="D42" s="801">
        <v>7.4458299999999999</v>
      </c>
      <c r="E42" s="802" t="s">
        <v>368</v>
      </c>
      <c r="F42" s="800" t="s">
        <v>947</v>
      </c>
    </row>
    <row r="43" spans="1:6" s="794" customFormat="1" hidden="1">
      <c r="A43" s="803">
        <v>2</v>
      </c>
      <c r="B43" s="804" t="s">
        <v>948</v>
      </c>
      <c r="C43" s="805" t="s">
        <v>106</v>
      </c>
      <c r="D43" s="806">
        <v>0.10360999999999999</v>
      </c>
      <c r="E43" s="807" t="s">
        <v>532</v>
      </c>
      <c r="F43" s="805" t="s">
        <v>949</v>
      </c>
    </row>
    <row r="44" spans="1:6" s="794" customFormat="1" ht="32.4" hidden="1">
      <c r="A44" s="803">
        <v>3</v>
      </c>
      <c r="B44" s="804" t="s">
        <v>950</v>
      </c>
      <c r="C44" s="805" t="s">
        <v>84</v>
      </c>
      <c r="D44" s="806">
        <v>0.13700999999999999</v>
      </c>
      <c r="E44" s="807" t="s">
        <v>423</v>
      </c>
      <c r="F44" s="805" t="s">
        <v>951</v>
      </c>
    </row>
    <row r="45" spans="1:6" s="794" customFormat="1" ht="32.4" hidden="1">
      <c r="A45" s="803">
        <v>4</v>
      </c>
      <c r="B45" s="804" t="s">
        <v>950</v>
      </c>
      <c r="C45" s="805" t="s">
        <v>84</v>
      </c>
      <c r="D45" s="806">
        <v>0.32466999999999996</v>
      </c>
      <c r="E45" s="807" t="s">
        <v>423</v>
      </c>
      <c r="F45" s="805" t="s">
        <v>951</v>
      </c>
    </row>
    <row r="46" spans="1:6" s="794" customFormat="1" hidden="1">
      <c r="A46" s="803"/>
      <c r="B46" s="804"/>
      <c r="C46" s="805"/>
      <c r="D46" s="806"/>
      <c r="E46" s="807"/>
      <c r="F46" s="805"/>
    </row>
    <row r="47" spans="1:6" s="794" customFormat="1" hidden="1">
      <c r="A47" s="803">
        <v>6</v>
      </c>
      <c r="B47" s="804" t="s">
        <v>952</v>
      </c>
      <c r="C47" s="805" t="s">
        <v>143</v>
      </c>
      <c r="D47" s="806">
        <v>0.87607000000000013</v>
      </c>
      <c r="E47" s="807" t="s">
        <v>796</v>
      </c>
      <c r="F47" s="805" t="s">
        <v>953</v>
      </c>
    </row>
    <row r="48" spans="1:6" s="794" customFormat="1" hidden="1">
      <c r="A48" s="803">
        <v>7</v>
      </c>
      <c r="B48" s="804" t="s">
        <v>954</v>
      </c>
      <c r="C48" s="805" t="s">
        <v>120</v>
      </c>
      <c r="D48" s="806">
        <v>0.21823000000000001</v>
      </c>
      <c r="E48" s="807" t="s">
        <v>423</v>
      </c>
      <c r="F48" s="805" t="s">
        <v>955</v>
      </c>
    </row>
    <row r="49" spans="1:6" s="794" customFormat="1" hidden="1">
      <c r="A49" s="803">
        <v>8</v>
      </c>
      <c r="B49" s="804" t="s">
        <v>956</v>
      </c>
      <c r="C49" s="805" t="s">
        <v>84</v>
      </c>
      <c r="D49" s="806">
        <v>3.50135</v>
      </c>
      <c r="E49" s="807" t="s">
        <v>371</v>
      </c>
      <c r="F49" s="805" t="s">
        <v>957</v>
      </c>
    </row>
    <row r="50" spans="1:6" s="794" customFormat="1" hidden="1">
      <c r="A50" s="803">
        <v>9</v>
      </c>
      <c r="B50" s="804" t="s">
        <v>958</v>
      </c>
      <c r="C50" s="805" t="s">
        <v>143</v>
      </c>
      <c r="D50" s="806">
        <v>0.17415999999999998</v>
      </c>
      <c r="E50" s="807" t="s">
        <v>383</v>
      </c>
      <c r="F50" s="805" t="s">
        <v>959</v>
      </c>
    </row>
    <row r="51" spans="1:6" s="794" customFormat="1" hidden="1">
      <c r="A51" s="803">
        <v>10</v>
      </c>
      <c r="B51" s="804" t="s">
        <v>960</v>
      </c>
      <c r="C51" s="805" t="s">
        <v>106</v>
      </c>
      <c r="D51" s="806">
        <v>4.5429999999999998E-2</v>
      </c>
      <c r="E51" s="807" t="s">
        <v>566</v>
      </c>
      <c r="F51" s="805" t="s">
        <v>961</v>
      </c>
    </row>
    <row r="52" spans="1:6" s="794" customFormat="1" hidden="1">
      <c r="A52" s="803">
        <v>11</v>
      </c>
      <c r="B52" s="804" t="s">
        <v>913</v>
      </c>
      <c r="C52" s="805" t="s">
        <v>143</v>
      </c>
      <c r="D52" s="806">
        <v>0.27654000000000001</v>
      </c>
      <c r="E52" s="807" t="s">
        <v>368</v>
      </c>
      <c r="F52" s="805" t="s">
        <v>962</v>
      </c>
    </row>
    <row r="53" spans="1:6" s="794" customFormat="1" hidden="1">
      <c r="A53" s="803">
        <v>12</v>
      </c>
      <c r="B53" s="804" t="s">
        <v>913</v>
      </c>
      <c r="C53" s="805" t="s">
        <v>140</v>
      </c>
      <c r="D53" s="806">
        <v>0.91239999999999999</v>
      </c>
      <c r="E53" s="807" t="s">
        <v>368</v>
      </c>
      <c r="F53" s="805" t="s">
        <v>962</v>
      </c>
    </row>
    <row r="54" spans="1:6" s="794" customFormat="1" hidden="1">
      <c r="A54" s="803">
        <v>13</v>
      </c>
      <c r="B54" s="804" t="s">
        <v>963</v>
      </c>
      <c r="C54" s="805" t="s">
        <v>84</v>
      </c>
      <c r="D54" s="806">
        <v>4.2889200000000001</v>
      </c>
      <c r="E54" s="807" t="s">
        <v>400</v>
      </c>
      <c r="F54" s="805" t="s">
        <v>964</v>
      </c>
    </row>
    <row r="55" spans="1:6" s="794" customFormat="1" ht="32.4" hidden="1">
      <c r="A55" s="803">
        <v>14</v>
      </c>
      <c r="B55" s="804" t="s">
        <v>965</v>
      </c>
      <c r="C55" s="805" t="s">
        <v>84</v>
      </c>
      <c r="D55" s="806">
        <v>2.205E-2</v>
      </c>
      <c r="E55" s="807" t="s">
        <v>966</v>
      </c>
      <c r="F55" s="805" t="s">
        <v>967</v>
      </c>
    </row>
    <row r="56" spans="1:6" s="794" customFormat="1" hidden="1">
      <c r="A56" s="803">
        <v>15</v>
      </c>
      <c r="B56" s="804" t="s">
        <v>968</v>
      </c>
      <c r="C56" s="805" t="s">
        <v>84</v>
      </c>
      <c r="D56" s="806">
        <v>8.5750000000000007E-2</v>
      </c>
      <c r="E56" s="807" t="s">
        <v>368</v>
      </c>
      <c r="F56" s="805" t="s">
        <v>969</v>
      </c>
    </row>
    <row r="57" spans="1:6" s="794" customFormat="1" hidden="1">
      <c r="A57" s="803">
        <v>16</v>
      </c>
      <c r="B57" s="804" t="s">
        <v>970</v>
      </c>
      <c r="C57" s="805" t="s">
        <v>120</v>
      </c>
      <c r="D57" s="806">
        <v>0.50007000000000001</v>
      </c>
      <c r="E57" s="807" t="s">
        <v>368</v>
      </c>
      <c r="F57" s="805" t="s">
        <v>971</v>
      </c>
    </row>
    <row r="58" spans="1:6" s="794" customFormat="1" hidden="1">
      <c r="A58" s="803">
        <v>17</v>
      </c>
      <c r="B58" s="804" t="s">
        <v>972</v>
      </c>
      <c r="C58" s="805" t="s">
        <v>84</v>
      </c>
      <c r="D58" s="806">
        <v>0.13800999999999999</v>
      </c>
      <c r="E58" s="807" t="s">
        <v>509</v>
      </c>
      <c r="F58" s="805" t="s">
        <v>973</v>
      </c>
    </row>
    <row r="59" spans="1:6" s="794" customFormat="1" hidden="1">
      <c r="A59" s="803">
        <v>18</v>
      </c>
      <c r="B59" s="804" t="s">
        <v>974</v>
      </c>
      <c r="C59" s="805" t="s">
        <v>84</v>
      </c>
      <c r="D59" s="806">
        <v>0.80798000000000003</v>
      </c>
      <c r="E59" s="807" t="s">
        <v>390</v>
      </c>
      <c r="F59" s="805" t="s">
        <v>975</v>
      </c>
    </row>
    <row r="60" spans="1:6" s="794" customFormat="1" ht="32.4" hidden="1">
      <c r="A60" s="803">
        <v>19</v>
      </c>
      <c r="B60" s="804" t="s">
        <v>976</v>
      </c>
      <c r="C60" s="805" t="s">
        <v>149</v>
      </c>
      <c r="D60" s="806">
        <v>0.13134999999999999</v>
      </c>
      <c r="E60" s="807" t="s">
        <v>404</v>
      </c>
      <c r="F60" s="805" t="s">
        <v>977</v>
      </c>
    </row>
    <row r="61" spans="1:6" s="794" customFormat="1" hidden="1">
      <c r="A61" s="803">
        <v>20</v>
      </c>
      <c r="B61" s="804" t="s">
        <v>978</v>
      </c>
      <c r="C61" s="805" t="s">
        <v>143</v>
      </c>
      <c r="D61" s="806">
        <v>0.10474000000000001</v>
      </c>
      <c r="E61" s="807" t="s">
        <v>377</v>
      </c>
      <c r="F61" s="805" t="s">
        <v>979</v>
      </c>
    </row>
    <row r="62" spans="1:6" s="794" customFormat="1" ht="32.4" hidden="1">
      <c r="A62" s="803">
        <v>21</v>
      </c>
      <c r="B62" s="804" t="s">
        <v>980</v>
      </c>
      <c r="C62" s="805" t="s">
        <v>84</v>
      </c>
      <c r="D62" s="806">
        <v>2.4522400000000002</v>
      </c>
      <c r="E62" s="807" t="s">
        <v>661</v>
      </c>
      <c r="F62" s="805" t="s">
        <v>981</v>
      </c>
    </row>
    <row r="63" spans="1:6" s="794" customFormat="1" hidden="1">
      <c r="A63" s="803">
        <v>22</v>
      </c>
      <c r="B63" s="804" t="s">
        <v>982</v>
      </c>
      <c r="C63" s="805" t="s">
        <v>143</v>
      </c>
      <c r="D63" s="806">
        <v>0.10249999999999999</v>
      </c>
      <c r="E63" s="807" t="s">
        <v>624</v>
      </c>
      <c r="F63" s="805" t="s">
        <v>983</v>
      </c>
    </row>
    <row r="64" spans="1:6" s="794" customFormat="1" ht="48.6" hidden="1">
      <c r="A64" s="803">
        <v>23</v>
      </c>
      <c r="B64" s="804" t="s">
        <v>984</v>
      </c>
      <c r="C64" s="805" t="s">
        <v>102</v>
      </c>
      <c r="D64" s="806">
        <v>1.093E-2</v>
      </c>
      <c r="E64" s="807" t="s">
        <v>383</v>
      </c>
      <c r="F64" s="805" t="s">
        <v>985</v>
      </c>
    </row>
    <row r="65" spans="1:6" s="794" customFormat="1" hidden="1">
      <c r="A65" s="803">
        <v>24</v>
      </c>
      <c r="B65" s="804" t="s">
        <v>986</v>
      </c>
      <c r="C65" s="805" t="s">
        <v>100</v>
      </c>
      <c r="D65" s="806">
        <v>0.24431999999999998</v>
      </c>
      <c r="E65" s="807" t="s">
        <v>390</v>
      </c>
      <c r="F65" s="805" t="s">
        <v>987</v>
      </c>
    </row>
    <row r="66" spans="1:6" s="794" customFormat="1" ht="32.4" hidden="1">
      <c r="A66" s="803">
        <v>25</v>
      </c>
      <c r="B66" s="804" t="s">
        <v>988</v>
      </c>
      <c r="C66" s="805" t="s">
        <v>989</v>
      </c>
      <c r="D66" s="806">
        <v>2.4590299999999998</v>
      </c>
      <c r="E66" s="807" t="s">
        <v>377</v>
      </c>
      <c r="F66" s="805" t="s">
        <v>990</v>
      </c>
    </row>
    <row r="67" spans="1:6" s="794" customFormat="1" ht="32.4" hidden="1">
      <c r="A67" s="803">
        <v>26</v>
      </c>
      <c r="B67" s="804" t="s">
        <v>991</v>
      </c>
      <c r="C67" s="805" t="s">
        <v>100</v>
      </c>
      <c r="D67" s="806">
        <v>0.20554</v>
      </c>
      <c r="E67" s="807" t="s">
        <v>423</v>
      </c>
      <c r="F67" s="805" t="s">
        <v>987</v>
      </c>
    </row>
    <row r="68" spans="1:6" s="794" customFormat="1" hidden="1">
      <c r="A68" s="803">
        <v>27</v>
      </c>
      <c r="B68" s="804" t="s">
        <v>992</v>
      </c>
      <c r="C68" s="805" t="s">
        <v>87</v>
      </c>
      <c r="D68" s="806">
        <v>0.32458999999999999</v>
      </c>
      <c r="E68" s="807" t="s">
        <v>377</v>
      </c>
      <c r="F68" s="805" t="s">
        <v>993</v>
      </c>
    </row>
    <row r="69" spans="1:6" s="794" customFormat="1" hidden="1">
      <c r="A69" s="803">
        <v>28</v>
      </c>
      <c r="B69" s="804" t="s">
        <v>994</v>
      </c>
      <c r="C69" s="805" t="s">
        <v>143</v>
      </c>
      <c r="D69" s="806">
        <v>0.1832</v>
      </c>
      <c r="E69" s="807" t="s">
        <v>377</v>
      </c>
      <c r="F69" s="805" t="s">
        <v>995</v>
      </c>
    </row>
    <row r="70" spans="1:6" s="794" customFormat="1" ht="48.6" hidden="1">
      <c r="A70" s="803">
        <v>29</v>
      </c>
      <c r="B70" s="804" t="s">
        <v>996</v>
      </c>
      <c r="C70" s="805" t="s">
        <v>87</v>
      </c>
      <c r="D70" s="806">
        <v>0.51602999999999999</v>
      </c>
      <c r="E70" s="807" t="s">
        <v>464</v>
      </c>
      <c r="F70" s="805" t="s">
        <v>997</v>
      </c>
    </row>
    <row r="71" spans="1:6" s="794" customFormat="1" ht="32.4" hidden="1">
      <c r="A71" s="803">
        <v>30</v>
      </c>
      <c r="B71" s="804" t="s">
        <v>998</v>
      </c>
      <c r="C71" s="805" t="s">
        <v>120</v>
      </c>
      <c r="D71" s="806">
        <v>1.6631</v>
      </c>
      <c r="E71" s="807" t="s">
        <v>505</v>
      </c>
      <c r="F71" s="805" t="s">
        <v>999</v>
      </c>
    </row>
    <row r="72" spans="1:6" s="794" customFormat="1" hidden="1">
      <c r="A72" s="803">
        <v>31</v>
      </c>
      <c r="B72" s="804" t="s">
        <v>1000</v>
      </c>
      <c r="C72" s="805" t="s">
        <v>84</v>
      </c>
      <c r="D72" s="806">
        <v>1.0563</v>
      </c>
      <c r="E72" s="807" t="s">
        <v>509</v>
      </c>
      <c r="F72" s="805" t="s">
        <v>1001</v>
      </c>
    </row>
    <row r="73" spans="1:6" s="794" customFormat="1" ht="32.4" hidden="1">
      <c r="A73" s="803">
        <v>32</v>
      </c>
      <c r="B73" s="804" t="s">
        <v>1002</v>
      </c>
      <c r="C73" s="805" t="s">
        <v>149</v>
      </c>
      <c r="D73" s="806">
        <v>6.7830000000000001E-2</v>
      </c>
      <c r="E73" s="807" t="s">
        <v>377</v>
      </c>
      <c r="F73" s="805" t="s">
        <v>985</v>
      </c>
    </row>
    <row r="74" spans="1:6" s="794" customFormat="1" ht="32.4" hidden="1">
      <c r="A74" s="803">
        <v>33</v>
      </c>
      <c r="B74" s="804" t="s">
        <v>1003</v>
      </c>
      <c r="C74" s="805" t="s">
        <v>126</v>
      </c>
      <c r="D74" s="806">
        <v>0.53</v>
      </c>
      <c r="E74" s="807" t="s">
        <v>377</v>
      </c>
      <c r="F74" s="805" t="s">
        <v>1004</v>
      </c>
    </row>
    <row r="75" spans="1:6" s="794" customFormat="1" hidden="1">
      <c r="A75" s="803">
        <v>34</v>
      </c>
      <c r="B75" s="804" t="s">
        <v>1005</v>
      </c>
      <c r="C75" s="805" t="s">
        <v>84</v>
      </c>
      <c r="D75" s="806">
        <v>0.98398999999999992</v>
      </c>
      <c r="E75" s="807" t="s">
        <v>426</v>
      </c>
      <c r="F75" s="805" t="s">
        <v>1006</v>
      </c>
    </row>
    <row r="76" spans="1:6" s="794" customFormat="1" ht="32.4" hidden="1">
      <c r="A76" s="803">
        <v>35</v>
      </c>
      <c r="B76" s="804" t="s">
        <v>1007</v>
      </c>
      <c r="C76" s="805" t="s">
        <v>84</v>
      </c>
      <c r="D76" s="806">
        <v>0.14069000000000001</v>
      </c>
      <c r="E76" s="807" t="s">
        <v>383</v>
      </c>
      <c r="F76" s="805" t="s">
        <v>1008</v>
      </c>
    </row>
    <row r="77" spans="1:6" s="794" customFormat="1" ht="32.4" hidden="1">
      <c r="A77" s="803">
        <v>36</v>
      </c>
      <c r="B77" s="804" t="s">
        <v>1009</v>
      </c>
      <c r="C77" s="805" t="s">
        <v>87</v>
      </c>
      <c r="D77" s="806">
        <v>0.12598000000000001</v>
      </c>
      <c r="E77" s="807" t="s">
        <v>390</v>
      </c>
      <c r="F77" s="805" t="s">
        <v>1010</v>
      </c>
    </row>
    <row r="78" spans="1:6" s="794" customFormat="1" hidden="1">
      <c r="A78" s="803">
        <v>37</v>
      </c>
      <c r="B78" s="804" t="s">
        <v>1011</v>
      </c>
      <c r="C78" s="805" t="s">
        <v>106</v>
      </c>
      <c r="D78" s="806">
        <v>0.30407000000000001</v>
      </c>
      <c r="E78" s="807" t="s">
        <v>532</v>
      </c>
      <c r="F78" s="805"/>
    </row>
    <row r="79" spans="1:6" s="794" customFormat="1" ht="32.4" hidden="1">
      <c r="A79" s="803">
        <v>38</v>
      </c>
      <c r="B79" s="804" t="s">
        <v>1012</v>
      </c>
      <c r="C79" s="808" t="s">
        <v>725</v>
      </c>
      <c r="D79" s="806">
        <v>0.8</v>
      </c>
      <c r="E79" s="807" t="s">
        <v>509</v>
      </c>
      <c r="F79" s="805"/>
    </row>
    <row r="80" spans="1:6" s="794" customFormat="1" ht="32.4" hidden="1">
      <c r="A80" s="803">
        <v>39</v>
      </c>
      <c r="B80" s="804" t="s">
        <v>1013</v>
      </c>
      <c r="C80" s="805" t="s">
        <v>98</v>
      </c>
      <c r="D80" s="806">
        <v>0.38</v>
      </c>
      <c r="E80" s="807" t="s">
        <v>398</v>
      </c>
      <c r="F80" s="805"/>
    </row>
    <row r="81" spans="1:6" hidden="1">
      <c r="A81" s="809"/>
      <c r="B81" s="810"/>
      <c r="C81" s="811"/>
      <c r="D81" s="812"/>
      <c r="E81" s="813"/>
      <c r="F81" s="811"/>
    </row>
  </sheetData>
  <mergeCells count="2">
    <mergeCell ref="A2:F2"/>
    <mergeCell ref="C4:D4"/>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21"/>
  <sheetViews>
    <sheetView workbookViewId="0">
      <selection activeCell="I16" sqref="I16"/>
    </sheetView>
  </sheetViews>
  <sheetFormatPr defaultColWidth="9.08984375" defaultRowHeight="16.2"/>
  <cols>
    <col min="1" max="1" width="5.08984375" style="703" customWidth="1"/>
    <col min="2" max="2" width="60" style="854" customWidth="1"/>
    <col min="3" max="3" width="10" style="855" customWidth="1"/>
    <col min="4" max="4" width="12.453125" style="703" customWidth="1"/>
    <col min="5" max="5" width="17.76953125" style="703" customWidth="1"/>
    <col min="6" max="7" width="0" style="703" hidden="1" customWidth="1"/>
    <col min="8" max="16384" width="9.08984375" style="703"/>
  </cols>
  <sheetData>
    <row r="1" spans="1:7" ht="17.399999999999999">
      <c r="A1" s="1494" t="s">
        <v>1604</v>
      </c>
      <c r="B1" s="1494"/>
      <c r="C1" s="1494"/>
      <c r="D1" s="1494"/>
      <c r="E1" s="1494"/>
    </row>
    <row r="3" spans="1:7" s="468" customFormat="1" ht="45">
      <c r="A3" s="816" t="s">
        <v>0</v>
      </c>
      <c r="B3" s="817" t="s">
        <v>247</v>
      </c>
      <c r="C3" s="817" t="s">
        <v>1014</v>
      </c>
      <c r="D3" s="817" t="s">
        <v>581</v>
      </c>
      <c r="E3" s="818" t="s">
        <v>361</v>
      </c>
    </row>
    <row r="4" spans="1:7" s="823" customFormat="1" ht="15.9">
      <c r="A4" s="819"/>
      <c r="B4" s="820" t="s">
        <v>1015</v>
      </c>
      <c r="C4" s="821">
        <v>15</v>
      </c>
      <c r="D4" s="822">
        <v>6.3494400000000004</v>
      </c>
      <c r="E4" s="819"/>
    </row>
    <row r="5" spans="1:7">
      <c r="A5" s="824" t="s">
        <v>180</v>
      </c>
      <c r="B5" s="825" t="s">
        <v>1016</v>
      </c>
      <c r="C5" s="826">
        <v>10</v>
      </c>
      <c r="D5" s="827">
        <v>5.8943000000000003</v>
      </c>
      <c r="E5" s="824"/>
      <c r="F5" s="828" t="s">
        <v>509</v>
      </c>
      <c r="G5" s="703">
        <v>1</v>
      </c>
    </row>
    <row r="6" spans="1:7">
      <c r="A6" s="829">
        <v>1</v>
      </c>
      <c r="B6" s="830" t="s">
        <v>511</v>
      </c>
      <c r="C6" s="831" t="s">
        <v>140</v>
      </c>
      <c r="D6" s="511">
        <v>1.915</v>
      </c>
      <c r="E6" s="832" t="s">
        <v>368</v>
      </c>
      <c r="F6" s="828" t="s">
        <v>562</v>
      </c>
      <c r="G6" s="703">
        <v>2</v>
      </c>
    </row>
    <row r="7" spans="1:7" ht="30.6">
      <c r="A7" s="829">
        <v>2</v>
      </c>
      <c r="B7" s="830" t="s">
        <v>720</v>
      </c>
      <c r="C7" s="831" t="s">
        <v>143</v>
      </c>
      <c r="D7" s="511">
        <v>0.02</v>
      </c>
      <c r="E7" s="832" t="s">
        <v>721</v>
      </c>
      <c r="F7" s="833" t="s">
        <v>398</v>
      </c>
      <c r="G7" s="703">
        <v>3</v>
      </c>
    </row>
    <row r="8" spans="1:7">
      <c r="A8" s="829">
        <v>3</v>
      </c>
      <c r="B8" s="830" t="s">
        <v>508</v>
      </c>
      <c r="C8" s="831" t="s">
        <v>143</v>
      </c>
      <c r="D8" s="834">
        <v>4.0000000000000001E-3</v>
      </c>
      <c r="E8" s="832" t="s">
        <v>509</v>
      </c>
      <c r="F8" s="833" t="s">
        <v>566</v>
      </c>
      <c r="G8" s="703">
        <v>4</v>
      </c>
    </row>
    <row r="9" spans="1:7">
      <c r="A9" s="829">
        <v>4</v>
      </c>
      <c r="B9" s="830" t="s">
        <v>510</v>
      </c>
      <c r="C9" s="831" t="s">
        <v>143</v>
      </c>
      <c r="D9" s="511">
        <v>0.06</v>
      </c>
      <c r="E9" s="832" t="s">
        <v>509</v>
      </c>
      <c r="F9" s="833" t="s">
        <v>429</v>
      </c>
      <c r="G9" s="703">
        <v>5</v>
      </c>
    </row>
    <row r="10" spans="1:7">
      <c r="A10" s="829">
        <v>5</v>
      </c>
      <c r="B10" s="830" t="s">
        <v>722</v>
      </c>
      <c r="C10" s="831" t="s">
        <v>143</v>
      </c>
      <c r="D10" s="511">
        <v>1.5299999999999999E-2</v>
      </c>
      <c r="E10" s="832" t="s">
        <v>390</v>
      </c>
      <c r="F10" s="833" t="s">
        <v>569</v>
      </c>
      <c r="G10" s="703">
        <v>6</v>
      </c>
    </row>
    <row r="11" spans="1:7" ht="30.6">
      <c r="A11" s="829">
        <v>6</v>
      </c>
      <c r="B11" s="835" t="s">
        <v>724</v>
      </c>
      <c r="C11" s="831" t="s">
        <v>725</v>
      </c>
      <c r="D11" s="511">
        <v>3.5</v>
      </c>
      <c r="E11" s="832" t="s">
        <v>390</v>
      </c>
      <c r="F11" s="828" t="s">
        <v>532</v>
      </c>
      <c r="G11" s="703">
        <v>7</v>
      </c>
    </row>
    <row r="12" spans="1:7" ht="30.6">
      <c r="A12" s="829">
        <v>7</v>
      </c>
      <c r="B12" s="835" t="s">
        <v>727</v>
      </c>
      <c r="C12" s="831" t="s">
        <v>143</v>
      </c>
      <c r="D12" s="511">
        <v>0.03</v>
      </c>
      <c r="E12" s="836" t="s">
        <v>377</v>
      </c>
      <c r="F12" s="828" t="s">
        <v>390</v>
      </c>
      <c r="G12" s="703">
        <v>8</v>
      </c>
    </row>
    <row r="13" spans="1:7">
      <c r="A13" s="829">
        <v>8</v>
      </c>
      <c r="B13" s="835" t="s">
        <v>728</v>
      </c>
      <c r="C13" s="831" t="s">
        <v>143</v>
      </c>
      <c r="D13" s="511">
        <v>0.02</v>
      </c>
      <c r="E13" s="836" t="s">
        <v>721</v>
      </c>
      <c r="F13" s="828" t="s">
        <v>377</v>
      </c>
      <c r="G13" s="703">
        <v>9</v>
      </c>
    </row>
    <row r="14" spans="1:7">
      <c r="A14" s="829">
        <v>9</v>
      </c>
      <c r="B14" s="835" t="s">
        <v>729</v>
      </c>
      <c r="C14" s="831" t="s">
        <v>143</v>
      </c>
      <c r="D14" s="511">
        <v>0.05</v>
      </c>
      <c r="E14" s="836" t="s">
        <v>443</v>
      </c>
      <c r="F14" s="828" t="s">
        <v>438</v>
      </c>
      <c r="G14" s="703">
        <v>10</v>
      </c>
    </row>
    <row r="15" spans="1:7" ht="30.6">
      <c r="A15" s="829">
        <v>10</v>
      </c>
      <c r="B15" s="835" t="s">
        <v>730</v>
      </c>
      <c r="C15" s="831" t="s">
        <v>140</v>
      </c>
      <c r="D15" s="511">
        <v>0.28000000000000003</v>
      </c>
      <c r="E15" s="836" t="s">
        <v>449</v>
      </c>
      <c r="F15" s="828" t="s">
        <v>509</v>
      </c>
      <c r="G15" s="703">
        <v>11</v>
      </c>
    </row>
    <row r="16" spans="1:7" ht="30.6">
      <c r="A16" s="824" t="s">
        <v>183</v>
      </c>
      <c r="B16" s="825" t="s">
        <v>1017</v>
      </c>
      <c r="C16" s="826">
        <v>5</v>
      </c>
      <c r="D16" s="837">
        <v>0.45513999999999999</v>
      </c>
      <c r="E16" s="305"/>
      <c r="F16" s="838" t="s">
        <v>390</v>
      </c>
      <c r="G16" s="703">
        <v>12</v>
      </c>
    </row>
    <row r="17" spans="1:7">
      <c r="A17" s="839">
        <v>1</v>
      </c>
      <c r="B17" s="840" t="s">
        <v>795</v>
      </c>
      <c r="C17" s="841" t="s">
        <v>143</v>
      </c>
      <c r="D17" s="842">
        <v>0.01</v>
      </c>
      <c r="E17" s="843" t="s">
        <v>796</v>
      </c>
      <c r="F17" s="844" t="s">
        <v>441</v>
      </c>
      <c r="G17" s="703">
        <v>13</v>
      </c>
    </row>
    <row r="18" spans="1:7">
      <c r="A18" s="839">
        <v>2</v>
      </c>
      <c r="B18" s="845" t="s">
        <v>797</v>
      </c>
      <c r="C18" s="846" t="s">
        <v>143</v>
      </c>
      <c r="D18" s="842">
        <v>0.01</v>
      </c>
      <c r="E18" s="847" t="s">
        <v>559</v>
      </c>
      <c r="F18" s="844" t="s">
        <v>721</v>
      </c>
      <c r="G18" s="703">
        <v>14</v>
      </c>
    </row>
    <row r="19" spans="1:7">
      <c r="A19" s="839">
        <v>3</v>
      </c>
      <c r="B19" s="840" t="s">
        <v>798</v>
      </c>
      <c r="C19" s="841" t="s">
        <v>140</v>
      </c>
      <c r="D19" s="842">
        <v>3.4000000000000002E-2</v>
      </c>
      <c r="E19" s="843" t="s">
        <v>661</v>
      </c>
      <c r="F19" s="844" t="s">
        <v>721</v>
      </c>
      <c r="G19" s="703">
        <v>15</v>
      </c>
    </row>
    <row r="20" spans="1:7" s="385" customFormat="1" ht="30.6">
      <c r="A20" s="839">
        <v>4</v>
      </c>
      <c r="B20" s="840" t="s">
        <v>799</v>
      </c>
      <c r="C20" s="841" t="s">
        <v>140</v>
      </c>
      <c r="D20" s="842">
        <v>0.34614</v>
      </c>
      <c r="E20" s="843" t="s">
        <v>426</v>
      </c>
      <c r="F20" s="844" t="s">
        <v>443</v>
      </c>
      <c r="G20" s="703">
        <v>16</v>
      </c>
    </row>
    <row r="21" spans="1:7" ht="30.6">
      <c r="A21" s="848">
        <v>5</v>
      </c>
      <c r="B21" s="849" t="s">
        <v>801</v>
      </c>
      <c r="C21" s="850" t="s">
        <v>140</v>
      </c>
      <c r="D21" s="851">
        <v>5.5E-2</v>
      </c>
      <c r="E21" s="852" t="s">
        <v>800</v>
      </c>
      <c r="F21" s="853" t="s">
        <v>449</v>
      </c>
      <c r="G21" s="703">
        <v>17</v>
      </c>
    </row>
  </sheetData>
  <mergeCells count="1">
    <mergeCell ref="A1:E1"/>
  </mergeCell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5"/>
  <sheetViews>
    <sheetView workbookViewId="0">
      <selection sqref="A1:XFD1048576"/>
    </sheetView>
  </sheetViews>
  <sheetFormatPr defaultColWidth="7.5" defaultRowHeight="16.2"/>
  <cols>
    <col min="1" max="1" width="4.2265625" style="957" bestFit="1" customWidth="1"/>
    <col min="2" max="2" width="62.04296875" style="968" customWidth="1"/>
    <col min="3" max="3" width="34.31640625" style="966" customWidth="1"/>
    <col min="4" max="4" width="45.81640625" style="957" hidden="1" customWidth="1"/>
    <col min="5" max="256" width="7.5" style="957"/>
    <col min="257" max="257" width="4.2265625" style="957" bestFit="1" customWidth="1"/>
    <col min="258" max="258" width="55.04296875" style="957" customWidth="1"/>
    <col min="259" max="259" width="28.04296875" style="957" customWidth="1"/>
    <col min="260" max="260" width="45.81640625" style="957" customWidth="1"/>
    <col min="261" max="512" width="7.5" style="957"/>
    <col min="513" max="513" width="4.2265625" style="957" bestFit="1" customWidth="1"/>
    <col min="514" max="514" width="55.04296875" style="957" customWidth="1"/>
    <col min="515" max="515" width="28.04296875" style="957" customWidth="1"/>
    <col min="516" max="516" width="45.81640625" style="957" customWidth="1"/>
    <col min="517" max="768" width="7.5" style="957"/>
    <col min="769" max="769" width="4.2265625" style="957" bestFit="1" customWidth="1"/>
    <col min="770" max="770" width="55.04296875" style="957" customWidth="1"/>
    <col min="771" max="771" width="28.04296875" style="957" customWidth="1"/>
    <col min="772" max="772" width="45.81640625" style="957" customWidth="1"/>
    <col min="773" max="1024" width="7.5" style="957"/>
    <col min="1025" max="1025" width="4.2265625" style="957" bestFit="1" customWidth="1"/>
    <col min="1026" max="1026" width="55.04296875" style="957" customWidth="1"/>
    <col min="1027" max="1027" width="28.04296875" style="957" customWidth="1"/>
    <col min="1028" max="1028" width="45.81640625" style="957" customWidth="1"/>
    <col min="1029" max="1280" width="7.5" style="957"/>
    <col min="1281" max="1281" width="4.2265625" style="957" bestFit="1" customWidth="1"/>
    <col min="1282" max="1282" width="55.04296875" style="957" customWidth="1"/>
    <col min="1283" max="1283" width="28.04296875" style="957" customWidth="1"/>
    <col min="1284" max="1284" width="45.81640625" style="957" customWidth="1"/>
    <col min="1285" max="1536" width="7.5" style="957"/>
    <col min="1537" max="1537" width="4.2265625" style="957" bestFit="1" customWidth="1"/>
    <col min="1538" max="1538" width="55.04296875" style="957" customWidth="1"/>
    <col min="1539" max="1539" width="28.04296875" style="957" customWidth="1"/>
    <col min="1540" max="1540" width="45.81640625" style="957" customWidth="1"/>
    <col min="1541" max="1792" width="7.5" style="957"/>
    <col min="1793" max="1793" width="4.2265625" style="957" bestFit="1" customWidth="1"/>
    <col min="1794" max="1794" width="55.04296875" style="957" customWidth="1"/>
    <col min="1795" max="1795" width="28.04296875" style="957" customWidth="1"/>
    <col min="1796" max="1796" width="45.81640625" style="957" customWidth="1"/>
    <col min="1797" max="2048" width="7.5" style="957"/>
    <col min="2049" max="2049" width="4.2265625" style="957" bestFit="1" customWidth="1"/>
    <col min="2050" max="2050" width="55.04296875" style="957" customWidth="1"/>
    <col min="2051" max="2051" width="28.04296875" style="957" customWidth="1"/>
    <col min="2052" max="2052" width="45.81640625" style="957" customWidth="1"/>
    <col min="2053" max="2304" width="7.5" style="957"/>
    <col min="2305" max="2305" width="4.2265625" style="957" bestFit="1" customWidth="1"/>
    <col min="2306" max="2306" width="55.04296875" style="957" customWidth="1"/>
    <col min="2307" max="2307" width="28.04296875" style="957" customWidth="1"/>
    <col min="2308" max="2308" width="45.81640625" style="957" customWidth="1"/>
    <col min="2309" max="2560" width="7.5" style="957"/>
    <col min="2561" max="2561" width="4.2265625" style="957" bestFit="1" customWidth="1"/>
    <col min="2562" max="2562" width="55.04296875" style="957" customWidth="1"/>
    <col min="2563" max="2563" width="28.04296875" style="957" customWidth="1"/>
    <col min="2564" max="2564" width="45.81640625" style="957" customWidth="1"/>
    <col min="2565" max="2816" width="7.5" style="957"/>
    <col min="2817" max="2817" width="4.2265625" style="957" bestFit="1" customWidth="1"/>
    <col min="2818" max="2818" width="55.04296875" style="957" customWidth="1"/>
    <col min="2819" max="2819" width="28.04296875" style="957" customWidth="1"/>
    <col min="2820" max="2820" width="45.81640625" style="957" customWidth="1"/>
    <col min="2821" max="3072" width="7.5" style="957"/>
    <col min="3073" max="3073" width="4.2265625" style="957" bestFit="1" customWidth="1"/>
    <col min="3074" max="3074" width="55.04296875" style="957" customWidth="1"/>
    <col min="3075" max="3075" width="28.04296875" style="957" customWidth="1"/>
    <col min="3076" max="3076" width="45.81640625" style="957" customWidth="1"/>
    <col min="3077" max="3328" width="7.5" style="957"/>
    <col min="3329" max="3329" width="4.2265625" style="957" bestFit="1" customWidth="1"/>
    <col min="3330" max="3330" width="55.04296875" style="957" customWidth="1"/>
    <col min="3331" max="3331" width="28.04296875" style="957" customWidth="1"/>
    <col min="3332" max="3332" width="45.81640625" style="957" customWidth="1"/>
    <col min="3333" max="3584" width="7.5" style="957"/>
    <col min="3585" max="3585" width="4.2265625" style="957" bestFit="1" customWidth="1"/>
    <col min="3586" max="3586" width="55.04296875" style="957" customWidth="1"/>
    <col min="3587" max="3587" width="28.04296875" style="957" customWidth="1"/>
    <col min="3588" max="3588" width="45.81640625" style="957" customWidth="1"/>
    <col min="3589" max="3840" width="7.5" style="957"/>
    <col min="3841" max="3841" width="4.2265625" style="957" bestFit="1" customWidth="1"/>
    <col min="3842" max="3842" width="55.04296875" style="957" customWidth="1"/>
    <col min="3843" max="3843" width="28.04296875" style="957" customWidth="1"/>
    <col min="3844" max="3844" width="45.81640625" style="957" customWidth="1"/>
    <col min="3845" max="4096" width="7.5" style="957"/>
    <col min="4097" max="4097" width="4.2265625" style="957" bestFit="1" customWidth="1"/>
    <col min="4098" max="4098" width="55.04296875" style="957" customWidth="1"/>
    <col min="4099" max="4099" width="28.04296875" style="957" customWidth="1"/>
    <col min="4100" max="4100" width="45.81640625" style="957" customWidth="1"/>
    <col min="4101" max="4352" width="7.5" style="957"/>
    <col min="4353" max="4353" width="4.2265625" style="957" bestFit="1" customWidth="1"/>
    <col min="4354" max="4354" width="55.04296875" style="957" customWidth="1"/>
    <col min="4355" max="4355" width="28.04296875" style="957" customWidth="1"/>
    <col min="4356" max="4356" width="45.81640625" style="957" customWidth="1"/>
    <col min="4357" max="4608" width="7.5" style="957"/>
    <col min="4609" max="4609" width="4.2265625" style="957" bestFit="1" customWidth="1"/>
    <col min="4610" max="4610" width="55.04296875" style="957" customWidth="1"/>
    <col min="4611" max="4611" width="28.04296875" style="957" customWidth="1"/>
    <col min="4612" max="4612" width="45.81640625" style="957" customWidth="1"/>
    <col min="4613" max="4864" width="7.5" style="957"/>
    <col min="4865" max="4865" width="4.2265625" style="957" bestFit="1" customWidth="1"/>
    <col min="4866" max="4866" width="55.04296875" style="957" customWidth="1"/>
    <col min="4867" max="4867" width="28.04296875" style="957" customWidth="1"/>
    <col min="4868" max="4868" width="45.81640625" style="957" customWidth="1"/>
    <col min="4869" max="5120" width="7.5" style="957"/>
    <col min="5121" max="5121" width="4.2265625" style="957" bestFit="1" customWidth="1"/>
    <col min="5122" max="5122" width="55.04296875" style="957" customWidth="1"/>
    <col min="5123" max="5123" width="28.04296875" style="957" customWidth="1"/>
    <col min="5124" max="5124" width="45.81640625" style="957" customWidth="1"/>
    <col min="5125" max="5376" width="7.5" style="957"/>
    <col min="5377" max="5377" width="4.2265625" style="957" bestFit="1" customWidth="1"/>
    <col min="5378" max="5378" width="55.04296875" style="957" customWidth="1"/>
    <col min="5379" max="5379" width="28.04296875" style="957" customWidth="1"/>
    <col min="5380" max="5380" width="45.81640625" style="957" customWidth="1"/>
    <col min="5381" max="5632" width="7.5" style="957"/>
    <col min="5633" max="5633" width="4.2265625" style="957" bestFit="1" customWidth="1"/>
    <col min="5634" max="5634" width="55.04296875" style="957" customWidth="1"/>
    <col min="5635" max="5635" width="28.04296875" style="957" customWidth="1"/>
    <col min="5636" max="5636" width="45.81640625" style="957" customWidth="1"/>
    <col min="5637" max="5888" width="7.5" style="957"/>
    <col min="5889" max="5889" width="4.2265625" style="957" bestFit="1" customWidth="1"/>
    <col min="5890" max="5890" width="55.04296875" style="957" customWidth="1"/>
    <col min="5891" max="5891" width="28.04296875" style="957" customWidth="1"/>
    <col min="5892" max="5892" width="45.81640625" style="957" customWidth="1"/>
    <col min="5893" max="6144" width="7.5" style="957"/>
    <col min="6145" max="6145" width="4.2265625" style="957" bestFit="1" customWidth="1"/>
    <col min="6146" max="6146" width="55.04296875" style="957" customWidth="1"/>
    <col min="6147" max="6147" width="28.04296875" style="957" customWidth="1"/>
    <col min="6148" max="6148" width="45.81640625" style="957" customWidth="1"/>
    <col min="6149" max="6400" width="7.5" style="957"/>
    <col min="6401" max="6401" width="4.2265625" style="957" bestFit="1" customWidth="1"/>
    <col min="6402" max="6402" width="55.04296875" style="957" customWidth="1"/>
    <col min="6403" max="6403" width="28.04296875" style="957" customWidth="1"/>
    <col min="6404" max="6404" width="45.81640625" style="957" customWidth="1"/>
    <col min="6405" max="6656" width="7.5" style="957"/>
    <col min="6657" max="6657" width="4.2265625" style="957" bestFit="1" customWidth="1"/>
    <col min="6658" max="6658" width="55.04296875" style="957" customWidth="1"/>
    <col min="6659" max="6659" width="28.04296875" style="957" customWidth="1"/>
    <col min="6660" max="6660" width="45.81640625" style="957" customWidth="1"/>
    <col min="6661" max="6912" width="7.5" style="957"/>
    <col min="6913" max="6913" width="4.2265625" style="957" bestFit="1" customWidth="1"/>
    <col min="6914" max="6914" width="55.04296875" style="957" customWidth="1"/>
    <col min="6915" max="6915" width="28.04296875" style="957" customWidth="1"/>
    <col min="6916" max="6916" width="45.81640625" style="957" customWidth="1"/>
    <col min="6917" max="7168" width="7.5" style="957"/>
    <col min="7169" max="7169" width="4.2265625" style="957" bestFit="1" customWidth="1"/>
    <col min="7170" max="7170" width="55.04296875" style="957" customWidth="1"/>
    <col min="7171" max="7171" width="28.04296875" style="957" customWidth="1"/>
    <col min="7172" max="7172" width="45.81640625" style="957" customWidth="1"/>
    <col min="7173" max="7424" width="7.5" style="957"/>
    <col min="7425" max="7425" width="4.2265625" style="957" bestFit="1" customWidth="1"/>
    <col min="7426" max="7426" width="55.04296875" style="957" customWidth="1"/>
    <col min="7427" max="7427" width="28.04296875" style="957" customWidth="1"/>
    <col min="7428" max="7428" width="45.81640625" style="957" customWidth="1"/>
    <col min="7429" max="7680" width="7.5" style="957"/>
    <col min="7681" max="7681" width="4.2265625" style="957" bestFit="1" customWidth="1"/>
    <col min="7682" max="7682" width="55.04296875" style="957" customWidth="1"/>
    <col min="7683" max="7683" width="28.04296875" style="957" customWidth="1"/>
    <col min="7684" max="7684" width="45.81640625" style="957" customWidth="1"/>
    <col min="7685" max="7936" width="7.5" style="957"/>
    <col min="7937" max="7937" width="4.2265625" style="957" bestFit="1" customWidth="1"/>
    <col min="7938" max="7938" width="55.04296875" style="957" customWidth="1"/>
    <col min="7939" max="7939" width="28.04296875" style="957" customWidth="1"/>
    <col min="7940" max="7940" width="45.81640625" style="957" customWidth="1"/>
    <col min="7941" max="8192" width="7.5" style="957"/>
    <col min="8193" max="8193" width="4.2265625" style="957" bestFit="1" customWidth="1"/>
    <col min="8194" max="8194" width="55.04296875" style="957" customWidth="1"/>
    <col min="8195" max="8195" width="28.04296875" style="957" customWidth="1"/>
    <col min="8196" max="8196" width="45.81640625" style="957" customWidth="1"/>
    <col min="8197" max="8448" width="7.5" style="957"/>
    <col min="8449" max="8449" width="4.2265625" style="957" bestFit="1" customWidth="1"/>
    <col min="8450" max="8450" width="55.04296875" style="957" customWidth="1"/>
    <col min="8451" max="8451" width="28.04296875" style="957" customWidth="1"/>
    <col min="8452" max="8452" width="45.81640625" style="957" customWidth="1"/>
    <col min="8453" max="8704" width="7.5" style="957"/>
    <col min="8705" max="8705" width="4.2265625" style="957" bestFit="1" customWidth="1"/>
    <col min="8706" max="8706" width="55.04296875" style="957" customWidth="1"/>
    <col min="8707" max="8707" width="28.04296875" style="957" customWidth="1"/>
    <col min="8708" max="8708" width="45.81640625" style="957" customWidth="1"/>
    <col min="8709" max="8960" width="7.5" style="957"/>
    <col min="8961" max="8961" width="4.2265625" style="957" bestFit="1" customWidth="1"/>
    <col min="8962" max="8962" width="55.04296875" style="957" customWidth="1"/>
    <col min="8963" max="8963" width="28.04296875" style="957" customWidth="1"/>
    <col min="8964" max="8964" width="45.81640625" style="957" customWidth="1"/>
    <col min="8965" max="9216" width="7.5" style="957"/>
    <col min="9217" max="9217" width="4.2265625" style="957" bestFit="1" customWidth="1"/>
    <col min="9218" max="9218" width="55.04296875" style="957" customWidth="1"/>
    <col min="9219" max="9219" width="28.04296875" style="957" customWidth="1"/>
    <col min="9220" max="9220" width="45.81640625" style="957" customWidth="1"/>
    <col min="9221" max="9472" width="7.5" style="957"/>
    <col min="9473" max="9473" width="4.2265625" style="957" bestFit="1" customWidth="1"/>
    <col min="9474" max="9474" width="55.04296875" style="957" customWidth="1"/>
    <col min="9475" max="9475" width="28.04296875" style="957" customWidth="1"/>
    <col min="9476" max="9476" width="45.81640625" style="957" customWidth="1"/>
    <col min="9477" max="9728" width="7.5" style="957"/>
    <col min="9729" max="9729" width="4.2265625" style="957" bestFit="1" customWidth="1"/>
    <col min="9730" max="9730" width="55.04296875" style="957" customWidth="1"/>
    <col min="9731" max="9731" width="28.04296875" style="957" customWidth="1"/>
    <col min="9732" max="9732" width="45.81640625" style="957" customWidth="1"/>
    <col min="9733" max="9984" width="7.5" style="957"/>
    <col min="9985" max="9985" width="4.2265625" style="957" bestFit="1" customWidth="1"/>
    <col min="9986" max="9986" width="55.04296875" style="957" customWidth="1"/>
    <col min="9987" max="9987" width="28.04296875" style="957" customWidth="1"/>
    <col min="9988" max="9988" width="45.81640625" style="957" customWidth="1"/>
    <col min="9989" max="10240" width="7.5" style="957"/>
    <col min="10241" max="10241" width="4.2265625" style="957" bestFit="1" customWidth="1"/>
    <col min="10242" max="10242" width="55.04296875" style="957" customWidth="1"/>
    <col min="10243" max="10243" width="28.04296875" style="957" customWidth="1"/>
    <col min="10244" max="10244" width="45.81640625" style="957" customWidth="1"/>
    <col min="10245" max="10496" width="7.5" style="957"/>
    <col min="10497" max="10497" width="4.2265625" style="957" bestFit="1" customWidth="1"/>
    <col min="10498" max="10498" width="55.04296875" style="957" customWidth="1"/>
    <col min="10499" max="10499" width="28.04296875" style="957" customWidth="1"/>
    <col min="10500" max="10500" width="45.81640625" style="957" customWidth="1"/>
    <col min="10501" max="10752" width="7.5" style="957"/>
    <col min="10753" max="10753" width="4.2265625" style="957" bestFit="1" customWidth="1"/>
    <col min="10754" max="10754" width="55.04296875" style="957" customWidth="1"/>
    <col min="10755" max="10755" width="28.04296875" style="957" customWidth="1"/>
    <col min="10756" max="10756" width="45.81640625" style="957" customWidth="1"/>
    <col min="10757" max="11008" width="7.5" style="957"/>
    <col min="11009" max="11009" width="4.2265625" style="957" bestFit="1" customWidth="1"/>
    <col min="11010" max="11010" width="55.04296875" style="957" customWidth="1"/>
    <col min="11011" max="11011" width="28.04296875" style="957" customWidth="1"/>
    <col min="11012" max="11012" width="45.81640625" style="957" customWidth="1"/>
    <col min="11013" max="11264" width="7.5" style="957"/>
    <col min="11265" max="11265" width="4.2265625" style="957" bestFit="1" customWidth="1"/>
    <col min="11266" max="11266" width="55.04296875" style="957" customWidth="1"/>
    <col min="11267" max="11267" width="28.04296875" style="957" customWidth="1"/>
    <col min="11268" max="11268" width="45.81640625" style="957" customWidth="1"/>
    <col min="11269" max="11520" width="7.5" style="957"/>
    <col min="11521" max="11521" width="4.2265625" style="957" bestFit="1" customWidth="1"/>
    <col min="11522" max="11522" width="55.04296875" style="957" customWidth="1"/>
    <col min="11523" max="11523" width="28.04296875" style="957" customWidth="1"/>
    <col min="11524" max="11524" width="45.81640625" style="957" customWidth="1"/>
    <col min="11525" max="11776" width="7.5" style="957"/>
    <col min="11777" max="11777" width="4.2265625" style="957" bestFit="1" customWidth="1"/>
    <col min="11778" max="11778" width="55.04296875" style="957" customWidth="1"/>
    <col min="11779" max="11779" width="28.04296875" style="957" customWidth="1"/>
    <col min="11780" max="11780" width="45.81640625" style="957" customWidth="1"/>
    <col min="11781" max="12032" width="7.5" style="957"/>
    <col min="12033" max="12033" width="4.2265625" style="957" bestFit="1" customWidth="1"/>
    <col min="12034" max="12034" width="55.04296875" style="957" customWidth="1"/>
    <col min="12035" max="12035" width="28.04296875" style="957" customWidth="1"/>
    <col min="12036" max="12036" width="45.81640625" style="957" customWidth="1"/>
    <col min="12037" max="12288" width="7.5" style="957"/>
    <col min="12289" max="12289" width="4.2265625" style="957" bestFit="1" customWidth="1"/>
    <col min="12290" max="12290" width="55.04296875" style="957" customWidth="1"/>
    <col min="12291" max="12291" width="28.04296875" style="957" customWidth="1"/>
    <col min="12292" max="12292" width="45.81640625" style="957" customWidth="1"/>
    <col min="12293" max="12544" width="7.5" style="957"/>
    <col min="12545" max="12545" width="4.2265625" style="957" bestFit="1" customWidth="1"/>
    <col min="12546" max="12546" width="55.04296875" style="957" customWidth="1"/>
    <col min="12547" max="12547" width="28.04296875" style="957" customWidth="1"/>
    <col min="12548" max="12548" width="45.81640625" style="957" customWidth="1"/>
    <col min="12549" max="12800" width="7.5" style="957"/>
    <col min="12801" max="12801" width="4.2265625" style="957" bestFit="1" customWidth="1"/>
    <col min="12802" max="12802" width="55.04296875" style="957" customWidth="1"/>
    <col min="12803" max="12803" width="28.04296875" style="957" customWidth="1"/>
    <col min="12804" max="12804" width="45.81640625" style="957" customWidth="1"/>
    <col min="12805" max="13056" width="7.5" style="957"/>
    <col min="13057" max="13057" width="4.2265625" style="957" bestFit="1" customWidth="1"/>
    <col min="13058" max="13058" width="55.04296875" style="957" customWidth="1"/>
    <col min="13059" max="13059" width="28.04296875" style="957" customWidth="1"/>
    <col min="13060" max="13060" width="45.81640625" style="957" customWidth="1"/>
    <col min="13061" max="13312" width="7.5" style="957"/>
    <col min="13313" max="13313" width="4.2265625" style="957" bestFit="1" customWidth="1"/>
    <col min="13314" max="13314" width="55.04296875" style="957" customWidth="1"/>
    <col min="13315" max="13315" width="28.04296875" style="957" customWidth="1"/>
    <col min="13316" max="13316" width="45.81640625" style="957" customWidth="1"/>
    <col min="13317" max="13568" width="7.5" style="957"/>
    <col min="13569" max="13569" width="4.2265625" style="957" bestFit="1" customWidth="1"/>
    <col min="13570" max="13570" width="55.04296875" style="957" customWidth="1"/>
    <col min="13571" max="13571" width="28.04296875" style="957" customWidth="1"/>
    <col min="13572" max="13572" width="45.81640625" style="957" customWidth="1"/>
    <col min="13573" max="13824" width="7.5" style="957"/>
    <col min="13825" max="13825" width="4.2265625" style="957" bestFit="1" customWidth="1"/>
    <col min="13826" max="13826" width="55.04296875" style="957" customWidth="1"/>
    <col min="13827" max="13827" width="28.04296875" style="957" customWidth="1"/>
    <col min="13828" max="13828" width="45.81640625" style="957" customWidth="1"/>
    <col min="13829" max="14080" width="7.5" style="957"/>
    <col min="14081" max="14081" width="4.2265625" style="957" bestFit="1" customWidth="1"/>
    <col min="14082" max="14082" width="55.04296875" style="957" customWidth="1"/>
    <col min="14083" max="14083" width="28.04296875" style="957" customWidth="1"/>
    <col min="14084" max="14084" width="45.81640625" style="957" customWidth="1"/>
    <col min="14085" max="14336" width="7.5" style="957"/>
    <col min="14337" max="14337" width="4.2265625" style="957" bestFit="1" customWidth="1"/>
    <col min="14338" max="14338" width="55.04296875" style="957" customWidth="1"/>
    <col min="14339" max="14339" width="28.04296875" style="957" customWidth="1"/>
    <col min="14340" max="14340" width="45.81640625" style="957" customWidth="1"/>
    <col min="14341" max="14592" width="7.5" style="957"/>
    <col min="14593" max="14593" width="4.2265625" style="957" bestFit="1" customWidth="1"/>
    <col min="14594" max="14594" width="55.04296875" style="957" customWidth="1"/>
    <col min="14595" max="14595" width="28.04296875" style="957" customWidth="1"/>
    <col min="14596" max="14596" width="45.81640625" style="957" customWidth="1"/>
    <col min="14597" max="14848" width="7.5" style="957"/>
    <col min="14849" max="14849" width="4.2265625" style="957" bestFit="1" customWidth="1"/>
    <col min="14850" max="14850" width="55.04296875" style="957" customWidth="1"/>
    <col min="14851" max="14851" width="28.04296875" style="957" customWidth="1"/>
    <col min="14852" max="14852" width="45.81640625" style="957" customWidth="1"/>
    <col min="14853" max="15104" width="7.5" style="957"/>
    <col min="15105" max="15105" width="4.2265625" style="957" bestFit="1" customWidth="1"/>
    <col min="15106" max="15106" width="55.04296875" style="957" customWidth="1"/>
    <col min="15107" max="15107" width="28.04296875" style="957" customWidth="1"/>
    <col min="15108" max="15108" width="45.81640625" style="957" customWidth="1"/>
    <col min="15109" max="15360" width="7.5" style="957"/>
    <col min="15361" max="15361" width="4.2265625" style="957" bestFit="1" customWidth="1"/>
    <col min="15362" max="15362" width="55.04296875" style="957" customWidth="1"/>
    <col min="15363" max="15363" width="28.04296875" style="957" customWidth="1"/>
    <col min="15364" max="15364" width="45.81640625" style="957" customWidth="1"/>
    <col min="15365" max="15616" width="7.5" style="957"/>
    <col min="15617" max="15617" width="4.2265625" style="957" bestFit="1" customWidth="1"/>
    <col min="15618" max="15618" width="55.04296875" style="957" customWidth="1"/>
    <col min="15619" max="15619" width="28.04296875" style="957" customWidth="1"/>
    <col min="15620" max="15620" width="45.81640625" style="957" customWidth="1"/>
    <col min="15621" max="15872" width="7.5" style="957"/>
    <col min="15873" max="15873" width="4.2265625" style="957" bestFit="1" customWidth="1"/>
    <col min="15874" max="15874" width="55.04296875" style="957" customWidth="1"/>
    <col min="15875" max="15875" width="28.04296875" style="957" customWidth="1"/>
    <col min="15876" max="15876" width="45.81640625" style="957" customWidth="1"/>
    <col min="15877" max="16128" width="7.5" style="957"/>
    <col min="16129" max="16129" width="4.2265625" style="957" bestFit="1" customWidth="1"/>
    <col min="16130" max="16130" width="55.04296875" style="957" customWidth="1"/>
    <col min="16131" max="16131" width="28.04296875" style="957" customWidth="1"/>
    <col min="16132" max="16132" width="45.81640625" style="957" customWidth="1"/>
    <col min="16133" max="16384" width="7.5" style="957"/>
  </cols>
  <sheetData>
    <row r="1" spans="1:3" s="635" customFormat="1" ht="15.9">
      <c r="A1" s="635" t="s">
        <v>1605</v>
      </c>
      <c r="B1" s="967"/>
      <c r="C1" s="962"/>
    </row>
    <row r="2" spans="1:3" s="635" customFormat="1" ht="15.9">
      <c r="A2" s="1489" t="s">
        <v>1606</v>
      </c>
      <c r="B2" s="1489"/>
      <c r="C2" s="1489"/>
    </row>
    <row r="3" spans="1:3" s="962" customFormat="1" ht="31.15" customHeight="1">
      <c r="A3" s="970" t="s">
        <v>0</v>
      </c>
      <c r="B3" s="971" t="s">
        <v>1612</v>
      </c>
      <c r="C3" s="969" t="s">
        <v>1613</v>
      </c>
    </row>
    <row r="4" spans="1:3" ht="32.4">
      <c r="A4" s="958">
        <v>1</v>
      </c>
      <c r="B4" s="961" t="s">
        <v>1412</v>
      </c>
      <c r="C4" s="959" t="s">
        <v>1413</v>
      </c>
    </row>
    <row r="5" spans="1:3">
      <c r="A5" s="958">
        <v>2</v>
      </c>
      <c r="B5" s="961" t="s">
        <v>1414</v>
      </c>
      <c r="C5" s="963" t="s">
        <v>1415</v>
      </c>
    </row>
    <row r="6" spans="1:3" ht="32.4">
      <c r="A6" s="958">
        <v>3</v>
      </c>
      <c r="B6" s="961" t="s">
        <v>1416</v>
      </c>
      <c r="C6" s="963" t="s">
        <v>1417</v>
      </c>
    </row>
    <row r="7" spans="1:3">
      <c r="A7" s="958">
        <v>4</v>
      </c>
      <c r="B7" s="961" t="s">
        <v>1418</v>
      </c>
      <c r="C7" s="963" t="s">
        <v>1419</v>
      </c>
    </row>
    <row r="8" spans="1:3">
      <c r="A8" s="958">
        <v>5</v>
      </c>
      <c r="B8" s="961" t="s">
        <v>1420</v>
      </c>
      <c r="C8" s="959"/>
    </row>
    <row r="9" spans="1:3">
      <c r="A9" s="958">
        <v>6</v>
      </c>
      <c r="B9" s="961" t="s">
        <v>1421</v>
      </c>
      <c r="C9" s="964" t="s">
        <v>1422</v>
      </c>
    </row>
    <row r="10" spans="1:3" ht="32.4">
      <c r="A10" s="958">
        <v>7</v>
      </c>
      <c r="B10" s="961" t="s">
        <v>1423</v>
      </c>
      <c r="C10" s="963" t="s">
        <v>1354</v>
      </c>
    </row>
    <row r="11" spans="1:3">
      <c r="A11" s="958">
        <v>8</v>
      </c>
      <c r="B11" s="961" t="s">
        <v>1424</v>
      </c>
      <c r="C11" s="963" t="s">
        <v>1425</v>
      </c>
    </row>
    <row r="12" spans="1:3" ht="32.4">
      <c r="A12" s="958">
        <v>9</v>
      </c>
      <c r="B12" s="961" t="s">
        <v>1426</v>
      </c>
      <c r="C12" s="964" t="s">
        <v>1427</v>
      </c>
    </row>
    <row r="13" spans="1:3">
      <c r="A13" s="958">
        <v>10</v>
      </c>
      <c r="B13" s="961" t="s">
        <v>1428</v>
      </c>
      <c r="C13" s="964" t="s">
        <v>1429</v>
      </c>
    </row>
    <row r="14" spans="1:3">
      <c r="A14" s="958">
        <v>11</v>
      </c>
      <c r="B14" s="961" t="s">
        <v>1430</v>
      </c>
      <c r="C14" s="959" t="s">
        <v>1431</v>
      </c>
    </row>
    <row r="15" spans="1:3">
      <c r="A15" s="958">
        <v>12</v>
      </c>
      <c r="B15" s="961" t="s">
        <v>1432</v>
      </c>
      <c r="C15" s="959" t="s">
        <v>1285</v>
      </c>
    </row>
    <row r="16" spans="1:3">
      <c r="A16" s="958">
        <v>13</v>
      </c>
      <c r="B16" s="961" t="s">
        <v>1433</v>
      </c>
      <c r="C16" s="964" t="s">
        <v>1434</v>
      </c>
    </row>
    <row r="17" spans="1:3" ht="48.6">
      <c r="A17" s="958">
        <v>14</v>
      </c>
      <c r="B17" s="961" t="s">
        <v>1435</v>
      </c>
      <c r="C17" s="964" t="s">
        <v>1436</v>
      </c>
    </row>
    <row r="18" spans="1:3">
      <c r="A18" s="958">
        <v>15</v>
      </c>
      <c r="B18" s="961" t="s">
        <v>1437</v>
      </c>
      <c r="C18" s="959" t="s">
        <v>1607</v>
      </c>
    </row>
    <row r="19" spans="1:3">
      <c r="A19" s="958">
        <v>16</v>
      </c>
      <c r="B19" s="961" t="s">
        <v>1438</v>
      </c>
      <c r="C19" s="959" t="s">
        <v>1439</v>
      </c>
    </row>
    <row r="20" spans="1:3">
      <c r="A20" s="958">
        <v>17</v>
      </c>
      <c r="B20" s="961" t="s">
        <v>1440</v>
      </c>
      <c r="C20" s="959" t="s">
        <v>1304</v>
      </c>
    </row>
    <row r="21" spans="1:3">
      <c r="A21" s="958">
        <v>18</v>
      </c>
      <c r="B21" s="961" t="s">
        <v>1441</v>
      </c>
      <c r="C21" s="959" t="s">
        <v>1442</v>
      </c>
    </row>
    <row r="22" spans="1:3">
      <c r="A22" s="958">
        <v>19</v>
      </c>
      <c r="B22" s="961" t="s">
        <v>1443</v>
      </c>
      <c r="C22" s="964" t="s">
        <v>1444</v>
      </c>
    </row>
    <row r="23" spans="1:3" ht="32.4">
      <c r="A23" s="958">
        <v>20</v>
      </c>
      <c r="B23" s="961" t="s">
        <v>1445</v>
      </c>
      <c r="C23" s="959" t="s">
        <v>1150</v>
      </c>
    </row>
    <row r="24" spans="1:3">
      <c r="A24" s="958">
        <v>21</v>
      </c>
      <c r="B24" s="961" t="s">
        <v>1446</v>
      </c>
      <c r="C24" s="964" t="s">
        <v>1447</v>
      </c>
    </row>
    <row r="25" spans="1:3" ht="32.4">
      <c r="A25" s="958">
        <v>22</v>
      </c>
      <c r="B25" s="961" t="s">
        <v>1448</v>
      </c>
      <c r="C25" s="959" t="s">
        <v>1449</v>
      </c>
    </row>
    <row r="26" spans="1:3" ht="32.4">
      <c r="A26" s="958">
        <v>23</v>
      </c>
      <c r="B26" s="961" t="s">
        <v>1450</v>
      </c>
      <c r="C26" s="959"/>
    </row>
    <row r="27" spans="1:3" ht="32.4">
      <c r="A27" s="958">
        <v>24</v>
      </c>
      <c r="B27" s="961" t="s">
        <v>1451</v>
      </c>
      <c r="C27" s="959"/>
    </row>
    <row r="28" spans="1:3" ht="32.4">
      <c r="A28" s="958">
        <v>25</v>
      </c>
      <c r="B28" s="961" t="s">
        <v>1452</v>
      </c>
      <c r="C28" s="964" t="s">
        <v>1453</v>
      </c>
    </row>
    <row r="29" spans="1:3">
      <c r="A29" s="958">
        <v>26</v>
      </c>
      <c r="B29" s="961" t="s">
        <v>1454</v>
      </c>
      <c r="C29" s="959" t="s">
        <v>1455</v>
      </c>
    </row>
    <row r="30" spans="1:3">
      <c r="A30" s="958">
        <v>27</v>
      </c>
      <c r="B30" s="961" t="s">
        <v>1456</v>
      </c>
      <c r="C30" s="964" t="s">
        <v>1457</v>
      </c>
    </row>
    <row r="31" spans="1:3" ht="32.4">
      <c r="A31" s="958">
        <v>28</v>
      </c>
      <c r="B31" s="961" t="s">
        <v>1458</v>
      </c>
      <c r="C31" s="964" t="s">
        <v>1254</v>
      </c>
    </row>
    <row r="32" spans="1:3">
      <c r="A32" s="958">
        <v>29</v>
      </c>
      <c r="B32" s="961" t="s">
        <v>1459</v>
      </c>
      <c r="C32" s="959" t="s">
        <v>1460</v>
      </c>
    </row>
    <row r="33" spans="1:4">
      <c r="A33" s="958">
        <v>30</v>
      </c>
      <c r="B33" s="961" t="s">
        <v>1461</v>
      </c>
      <c r="C33" s="964" t="s">
        <v>1462</v>
      </c>
    </row>
    <row r="34" spans="1:4">
      <c r="A34" s="958">
        <v>31</v>
      </c>
      <c r="B34" s="961" t="s">
        <v>1463</v>
      </c>
      <c r="C34" s="959" t="s">
        <v>1464</v>
      </c>
    </row>
    <row r="35" spans="1:4">
      <c r="A35" s="958">
        <v>32</v>
      </c>
      <c r="B35" s="961" t="s">
        <v>1465</v>
      </c>
      <c r="C35" s="959" t="s">
        <v>1466</v>
      </c>
    </row>
    <row r="36" spans="1:4">
      <c r="A36" s="958">
        <v>33</v>
      </c>
      <c r="B36" s="961" t="s">
        <v>1467</v>
      </c>
      <c r="C36" s="964" t="s">
        <v>1468</v>
      </c>
    </row>
    <row r="37" spans="1:4" ht="32.4">
      <c r="A37" s="958">
        <v>34</v>
      </c>
      <c r="B37" s="961" t="s">
        <v>1469</v>
      </c>
      <c r="C37" s="964" t="s">
        <v>1470</v>
      </c>
    </row>
    <row r="38" spans="1:4" ht="32.4">
      <c r="A38" s="958">
        <v>35</v>
      </c>
      <c r="B38" s="961" t="s">
        <v>1471</v>
      </c>
      <c r="C38" s="959" t="s">
        <v>1608</v>
      </c>
    </row>
    <row r="39" spans="1:4" ht="32.4">
      <c r="A39" s="958">
        <v>36</v>
      </c>
      <c r="B39" s="961" t="s">
        <v>1472</v>
      </c>
      <c r="C39" s="959" t="s">
        <v>1473</v>
      </c>
    </row>
    <row r="40" spans="1:4">
      <c r="A40" s="958">
        <v>37</v>
      </c>
      <c r="B40" s="961" t="s">
        <v>1614</v>
      </c>
      <c r="C40" s="964" t="s">
        <v>1331</v>
      </c>
    </row>
    <row r="41" spans="1:4">
      <c r="A41" s="958">
        <v>38</v>
      </c>
      <c r="B41" s="961" t="s">
        <v>1474</v>
      </c>
      <c r="C41" s="959"/>
    </row>
    <row r="42" spans="1:4">
      <c r="A42" s="958">
        <v>39</v>
      </c>
      <c r="B42" s="961" t="s">
        <v>1475</v>
      </c>
      <c r="C42" s="964" t="s">
        <v>1476</v>
      </c>
      <c r="D42" s="960"/>
    </row>
    <row r="43" spans="1:4" ht="32.4">
      <c r="A43" s="958">
        <v>40</v>
      </c>
      <c r="B43" s="961" t="s">
        <v>1477</v>
      </c>
      <c r="C43" s="959"/>
    </row>
    <row r="44" spans="1:4" ht="32.4">
      <c r="A44" s="958">
        <v>41</v>
      </c>
      <c r="B44" s="961" t="s">
        <v>1478</v>
      </c>
      <c r="C44" s="959" t="s">
        <v>1357</v>
      </c>
    </row>
    <row r="45" spans="1:4">
      <c r="A45" s="958">
        <v>42</v>
      </c>
      <c r="B45" s="961" t="s">
        <v>1479</v>
      </c>
      <c r="C45" s="964" t="s">
        <v>1480</v>
      </c>
    </row>
    <row r="46" spans="1:4">
      <c r="A46" s="958">
        <v>43</v>
      </c>
      <c r="B46" s="961" t="s">
        <v>1481</v>
      </c>
      <c r="C46" s="959" t="s">
        <v>1164</v>
      </c>
    </row>
    <row r="47" spans="1:4">
      <c r="A47" s="958">
        <v>44</v>
      </c>
      <c r="B47" s="961" t="s">
        <v>1482</v>
      </c>
      <c r="C47" s="959"/>
    </row>
    <row r="48" spans="1:4">
      <c r="A48" s="958">
        <v>45</v>
      </c>
      <c r="B48" s="961" t="s">
        <v>1483</v>
      </c>
      <c r="C48" s="959" t="s">
        <v>1484</v>
      </c>
    </row>
    <row r="49" spans="1:3" ht="32.4">
      <c r="A49" s="958">
        <v>46</v>
      </c>
      <c r="B49" s="961" t="s">
        <v>1485</v>
      </c>
      <c r="C49" s="964" t="s">
        <v>1486</v>
      </c>
    </row>
    <row r="50" spans="1:3">
      <c r="A50" s="958">
        <v>47</v>
      </c>
      <c r="B50" s="961" t="s">
        <v>1487</v>
      </c>
      <c r="C50" s="959"/>
    </row>
    <row r="51" spans="1:3">
      <c r="A51" s="958">
        <v>48</v>
      </c>
      <c r="B51" s="961" t="s">
        <v>1488</v>
      </c>
      <c r="C51" s="959" t="s">
        <v>1489</v>
      </c>
    </row>
    <row r="52" spans="1:3">
      <c r="A52" s="958">
        <v>49</v>
      </c>
      <c r="B52" s="961" t="s">
        <v>1490</v>
      </c>
      <c r="C52" s="959" t="s">
        <v>1491</v>
      </c>
    </row>
    <row r="53" spans="1:3" ht="32.4">
      <c r="A53" s="958">
        <v>50</v>
      </c>
      <c r="B53" s="961" t="s">
        <v>1492</v>
      </c>
      <c r="C53" s="959"/>
    </row>
    <row r="54" spans="1:3">
      <c r="A54" s="958">
        <v>51</v>
      </c>
      <c r="B54" s="961" t="s">
        <v>1493</v>
      </c>
      <c r="C54" s="964" t="s">
        <v>1494</v>
      </c>
    </row>
    <row r="55" spans="1:3" ht="32.4">
      <c r="A55" s="958">
        <v>52</v>
      </c>
      <c r="B55" s="961" t="s">
        <v>1495</v>
      </c>
      <c r="C55" s="959"/>
    </row>
    <row r="56" spans="1:3" ht="32.4">
      <c r="A56" s="958">
        <v>53</v>
      </c>
      <c r="B56" s="961" t="s">
        <v>1496</v>
      </c>
      <c r="C56" s="959"/>
    </row>
    <row r="57" spans="1:3" ht="32.4">
      <c r="A57" s="958">
        <v>54</v>
      </c>
      <c r="B57" s="961" t="s">
        <v>1497</v>
      </c>
      <c r="C57" s="959"/>
    </row>
    <row r="58" spans="1:3" ht="32.4">
      <c r="A58" s="958">
        <v>55</v>
      </c>
      <c r="B58" s="961" t="s">
        <v>1498</v>
      </c>
      <c r="C58" s="964" t="s">
        <v>1361</v>
      </c>
    </row>
    <row r="59" spans="1:3" ht="48.6">
      <c r="A59" s="958">
        <v>56</v>
      </c>
      <c r="B59" s="961" t="s">
        <v>1499</v>
      </c>
      <c r="C59" s="959" t="s">
        <v>1375</v>
      </c>
    </row>
    <row r="60" spans="1:3" ht="32.4">
      <c r="A60" s="958">
        <v>57</v>
      </c>
      <c r="B60" s="961" t="s">
        <v>1500</v>
      </c>
      <c r="C60" s="964" t="s">
        <v>1346</v>
      </c>
    </row>
    <row r="61" spans="1:3">
      <c r="A61" s="958">
        <v>58</v>
      </c>
      <c r="B61" s="961" t="s">
        <v>1501</v>
      </c>
      <c r="C61" s="959" t="s">
        <v>1502</v>
      </c>
    </row>
    <row r="62" spans="1:3" ht="32.4">
      <c r="A62" s="958">
        <v>59</v>
      </c>
      <c r="B62" s="961" t="s">
        <v>1503</v>
      </c>
      <c r="C62" s="959"/>
    </row>
    <row r="63" spans="1:3">
      <c r="A63" s="958">
        <v>60</v>
      </c>
      <c r="B63" s="961" t="s">
        <v>1504</v>
      </c>
      <c r="C63" s="959" t="s">
        <v>1505</v>
      </c>
    </row>
    <row r="64" spans="1:3">
      <c r="A64" s="958">
        <v>61</v>
      </c>
      <c r="B64" s="961" t="s">
        <v>1506</v>
      </c>
      <c r="C64" s="959" t="s">
        <v>1507</v>
      </c>
    </row>
    <row r="65" spans="1:3">
      <c r="A65" s="958">
        <v>62</v>
      </c>
      <c r="B65" s="961" t="s">
        <v>1508</v>
      </c>
      <c r="C65" s="959" t="s">
        <v>1241</v>
      </c>
    </row>
    <row r="66" spans="1:3">
      <c r="A66" s="958">
        <v>63</v>
      </c>
      <c r="B66" s="961" t="s">
        <v>1509</v>
      </c>
      <c r="C66" s="964" t="s">
        <v>1261</v>
      </c>
    </row>
    <row r="67" spans="1:3">
      <c r="A67" s="958">
        <v>64</v>
      </c>
      <c r="B67" s="961" t="s">
        <v>1510</v>
      </c>
      <c r="C67" s="959"/>
    </row>
    <row r="68" spans="1:3" ht="32.4">
      <c r="A68" s="958">
        <v>65</v>
      </c>
      <c r="B68" s="961" t="s">
        <v>1511</v>
      </c>
      <c r="C68" s="959" t="s">
        <v>1512</v>
      </c>
    </row>
    <row r="69" spans="1:3">
      <c r="A69" s="958">
        <v>66</v>
      </c>
      <c r="B69" s="961" t="s">
        <v>1513</v>
      </c>
      <c r="C69" s="959" t="s">
        <v>1217</v>
      </c>
    </row>
    <row r="70" spans="1:3">
      <c r="A70" s="958">
        <v>67</v>
      </c>
      <c r="B70" s="961" t="s">
        <v>1514</v>
      </c>
      <c r="C70" s="964" t="s">
        <v>1272</v>
      </c>
    </row>
    <row r="71" spans="1:3" ht="32.4">
      <c r="A71" s="958">
        <v>68</v>
      </c>
      <c r="B71" s="961" t="s">
        <v>1515</v>
      </c>
      <c r="C71" s="959" t="s">
        <v>1346</v>
      </c>
    </row>
    <row r="72" spans="1:3">
      <c r="A72" s="958">
        <v>69</v>
      </c>
      <c r="B72" s="961" t="s">
        <v>1516</v>
      </c>
      <c r="C72" s="959" t="s">
        <v>1225</v>
      </c>
    </row>
    <row r="73" spans="1:3">
      <c r="A73" s="958">
        <v>70</v>
      </c>
      <c r="B73" s="961" t="s">
        <v>1517</v>
      </c>
      <c r="C73" s="959" t="s">
        <v>1367</v>
      </c>
    </row>
    <row r="74" spans="1:3" ht="32.4">
      <c r="A74" s="958">
        <v>71</v>
      </c>
      <c r="B74" s="961" t="s">
        <v>1518</v>
      </c>
      <c r="C74" s="959"/>
    </row>
    <row r="75" spans="1:3">
      <c r="A75" s="958">
        <v>72</v>
      </c>
      <c r="B75" s="961" t="s">
        <v>1519</v>
      </c>
      <c r="C75" s="959"/>
    </row>
    <row r="76" spans="1:3">
      <c r="A76" s="958">
        <v>73</v>
      </c>
      <c r="B76" s="961" t="s">
        <v>1520</v>
      </c>
      <c r="C76" s="959">
        <v>2013</v>
      </c>
    </row>
    <row r="77" spans="1:3" ht="32.4">
      <c r="A77" s="958">
        <v>74</v>
      </c>
      <c r="B77" s="961" t="s">
        <v>1521</v>
      </c>
      <c r="C77" s="964" t="s">
        <v>1152</v>
      </c>
    </row>
    <row r="78" spans="1:3">
      <c r="A78" s="958">
        <v>75</v>
      </c>
      <c r="B78" s="961" t="s">
        <v>1522</v>
      </c>
      <c r="C78" s="959"/>
    </row>
    <row r="79" spans="1:3">
      <c r="A79" s="958">
        <v>76</v>
      </c>
      <c r="B79" s="961" t="s">
        <v>1609</v>
      </c>
      <c r="C79" s="959"/>
    </row>
    <row r="80" spans="1:3" ht="32.4">
      <c r="A80" s="958">
        <v>77</v>
      </c>
      <c r="B80" s="961" t="s">
        <v>1523</v>
      </c>
      <c r="C80" s="959" t="s">
        <v>1234</v>
      </c>
    </row>
    <row r="81" spans="1:3" ht="32.4">
      <c r="A81" s="958">
        <v>78</v>
      </c>
      <c r="B81" s="961" t="s">
        <v>1524</v>
      </c>
      <c r="C81" s="959" t="s">
        <v>1334</v>
      </c>
    </row>
    <row r="82" spans="1:3" ht="32.4">
      <c r="A82" s="958">
        <v>79</v>
      </c>
      <c r="B82" s="961" t="s">
        <v>1525</v>
      </c>
      <c r="C82" s="959" t="s">
        <v>1526</v>
      </c>
    </row>
    <row r="83" spans="1:3" ht="32.4">
      <c r="A83" s="958">
        <v>80</v>
      </c>
      <c r="B83" s="961" t="s">
        <v>1527</v>
      </c>
      <c r="C83" s="959"/>
    </row>
    <row r="84" spans="1:3" ht="32.4">
      <c r="A84" s="958">
        <v>81</v>
      </c>
      <c r="B84" s="961" t="s">
        <v>1528</v>
      </c>
      <c r="C84" s="959"/>
    </row>
    <row r="85" spans="1:3" ht="32.4">
      <c r="A85" s="958">
        <v>82</v>
      </c>
      <c r="B85" s="961" t="s">
        <v>1529</v>
      </c>
      <c r="C85" s="959" t="s">
        <v>1530</v>
      </c>
    </row>
    <row r="86" spans="1:3" ht="32.4">
      <c r="A86" s="958">
        <v>83</v>
      </c>
      <c r="B86" s="961" t="s">
        <v>1531</v>
      </c>
      <c r="C86" s="959" t="s">
        <v>1263</v>
      </c>
    </row>
    <row r="87" spans="1:3">
      <c r="A87" s="958">
        <v>84</v>
      </c>
      <c r="B87" s="961" t="s">
        <v>1532</v>
      </c>
      <c r="C87" s="959" t="s">
        <v>1533</v>
      </c>
    </row>
    <row r="88" spans="1:3" ht="32.4">
      <c r="A88" s="958">
        <v>85</v>
      </c>
      <c r="B88" s="961" t="s">
        <v>1534</v>
      </c>
      <c r="C88" s="959" t="s">
        <v>1269</v>
      </c>
    </row>
    <row r="89" spans="1:3" ht="32.4">
      <c r="A89" s="958">
        <v>86</v>
      </c>
      <c r="B89" s="961" t="s">
        <v>1535</v>
      </c>
      <c r="C89" s="959"/>
    </row>
    <row r="90" spans="1:3">
      <c r="A90" s="958">
        <v>87</v>
      </c>
      <c r="B90" s="961" t="s">
        <v>1536</v>
      </c>
      <c r="C90" s="964" t="s">
        <v>1342</v>
      </c>
    </row>
    <row r="91" spans="1:3" ht="32.4">
      <c r="A91" s="958">
        <v>88</v>
      </c>
      <c r="B91" s="961" t="s">
        <v>1537</v>
      </c>
      <c r="C91" s="964" t="s">
        <v>1237</v>
      </c>
    </row>
    <row r="92" spans="1:3">
      <c r="A92" s="958">
        <v>89</v>
      </c>
      <c r="B92" s="961" t="s">
        <v>1538</v>
      </c>
      <c r="C92" s="964" t="s">
        <v>1274</v>
      </c>
    </row>
    <row r="93" spans="1:3">
      <c r="A93" s="958">
        <v>90</v>
      </c>
      <c r="B93" s="961" t="s">
        <v>1539</v>
      </c>
      <c r="C93" s="959" t="s">
        <v>1277</v>
      </c>
    </row>
    <row r="94" spans="1:3">
      <c r="A94" s="958">
        <v>91</v>
      </c>
      <c r="B94" s="961" t="s">
        <v>1540</v>
      </c>
      <c r="C94" s="959" t="s">
        <v>1319</v>
      </c>
    </row>
    <row r="95" spans="1:3">
      <c r="A95" s="958">
        <v>92</v>
      </c>
      <c r="B95" s="961" t="s">
        <v>1541</v>
      </c>
      <c r="C95" s="959" t="s">
        <v>1542</v>
      </c>
    </row>
    <row r="96" spans="1:3" ht="32.4">
      <c r="A96" s="958">
        <v>93</v>
      </c>
      <c r="B96" s="961" t="s">
        <v>1610</v>
      </c>
      <c r="C96" s="959"/>
    </row>
    <row r="97" spans="1:3" ht="32.4">
      <c r="A97" s="958">
        <v>94</v>
      </c>
      <c r="B97" s="961" t="s">
        <v>1543</v>
      </c>
      <c r="C97" s="964" t="s">
        <v>1530</v>
      </c>
    </row>
    <row r="98" spans="1:3" ht="32.4">
      <c r="A98" s="958">
        <v>95</v>
      </c>
      <c r="B98" s="961" t="s">
        <v>1544</v>
      </c>
      <c r="C98" s="959" t="s">
        <v>1251</v>
      </c>
    </row>
    <row r="99" spans="1:3" ht="32.4">
      <c r="A99" s="958">
        <v>96</v>
      </c>
      <c r="B99" s="961" t="s">
        <v>1545</v>
      </c>
      <c r="C99" s="964" t="s">
        <v>1253</v>
      </c>
    </row>
    <row r="100" spans="1:3">
      <c r="A100" s="958">
        <v>97</v>
      </c>
      <c r="B100" s="961" t="s">
        <v>1546</v>
      </c>
      <c r="C100" s="959"/>
    </row>
    <row r="101" spans="1:3">
      <c r="A101" s="958">
        <v>98</v>
      </c>
      <c r="B101" s="961" t="s">
        <v>1615</v>
      </c>
      <c r="C101" s="964" t="s">
        <v>1291</v>
      </c>
    </row>
    <row r="102" spans="1:3" ht="32.4">
      <c r="A102" s="958">
        <v>99</v>
      </c>
      <c r="B102" s="961" t="s">
        <v>1547</v>
      </c>
      <c r="C102" s="964" t="s">
        <v>1548</v>
      </c>
    </row>
    <row r="103" spans="1:3">
      <c r="A103" s="958">
        <v>100</v>
      </c>
      <c r="B103" s="961" t="s">
        <v>1549</v>
      </c>
      <c r="C103" s="959"/>
    </row>
    <row r="104" spans="1:3">
      <c r="A104" s="958">
        <v>101</v>
      </c>
      <c r="B104" s="961" t="s">
        <v>1338</v>
      </c>
      <c r="C104" s="959" t="s">
        <v>1339</v>
      </c>
    </row>
    <row r="105" spans="1:3">
      <c r="A105" s="958">
        <v>102</v>
      </c>
      <c r="B105" s="961" t="s">
        <v>1327</v>
      </c>
      <c r="C105" s="964" t="s">
        <v>1328</v>
      </c>
    </row>
    <row r="106" spans="1:3">
      <c r="A106" s="958">
        <v>103</v>
      </c>
      <c r="B106" s="961" t="s">
        <v>1550</v>
      </c>
      <c r="C106" s="964" t="s">
        <v>1551</v>
      </c>
    </row>
    <row r="107" spans="1:3">
      <c r="A107" s="958">
        <v>104</v>
      </c>
      <c r="B107" s="961" t="s">
        <v>1552</v>
      </c>
      <c r="C107" s="964" t="s">
        <v>1553</v>
      </c>
    </row>
    <row r="108" spans="1:3">
      <c r="A108" s="958">
        <v>105</v>
      </c>
      <c r="B108" s="961" t="s">
        <v>1554</v>
      </c>
      <c r="C108" s="964" t="s">
        <v>1555</v>
      </c>
    </row>
    <row r="109" spans="1:3" ht="32.4">
      <c r="A109" s="958">
        <v>106</v>
      </c>
      <c r="B109" s="961" t="s">
        <v>1556</v>
      </c>
      <c r="C109" s="964" t="s">
        <v>1301</v>
      </c>
    </row>
    <row r="110" spans="1:3">
      <c r="A110" s="958">
        <v>107</v>
      </c>
      <c r="B110" s="961" t="s">
        <v>1557</v>
      </c>
      <c r="C110" s="959" t="s">
        <v>1558</v>
      </c>
    </row>
    <row r="111" spans="1:3" ht="32.4">
      <c r="A111" s="958">
        <v>108</v>
      </c>
      <c r="B111" s="961" t="s">
        <v>1323</v>
      </c>
      <c r="C111" s="964" t="s">
        <v>1324</v>
      </c>
    </row>
    <row r="112" spans="1:3">
      <c r="A112" s="958">
        <v>109</v>
      </c>
      <c r="B112" s="961" t="s">
        <v>1616</v>
      </c>
      <c r="C112" s="959" t="s">
        <v>1559</v>
      </c>
    </row>
    <row r="113" spans="1:3" ht="32.4">
      <c r="A113" s="958">
        <v>110</v>
      </c>
      <c r="B113" s="961" t="s">
        <v>1560</v>
      </c>
      <c r="C113" s="959"/>
    </row>
    <row r="114" spans="1:3" ht="32.4">
      <c r="A114" s="958">
        <v>111</v>
      </c>
      <c r="B114" s="961" t="s">
        <v>1561</v>
      </c>
      <c r="C114" s="959" t="s">
        <v>1293</v>
      </c>
    </row>
    <row r="115" spans="1:3">
      <c r="A115" s="958">
        <v>112</v>
      </c>
      <c r="B115" s="961" t="s">
        <v>1562</v>
      </c>
      <c r="C115" s="959" t="s">
        <v>1295</v>
      </c>
    </row>
    <row r="116" spans="1:3">
      <c r="A116" s="958">
        <v>113</v>
      </c>
      <c r="B116" s="961" t="s">
        <v>1563</v>
      </c>
      <c r="C116" s="959" t="s">
        <v>1147</v>
      </c>
    </row>
    <row r="117" spans="1:3">
      <c r="A117" s="958">
        <v>114</v>
      </c>
      <c r="B117" s="961" t="s">
        <v>1564</v>
      </c>
      <c r="C117" s="959" t="s">
        <v>1297</v>
      </c>
    </row>
    <row r="118" spans="1:3">
      <c r="A118" s="958">
        <v>115</v>
      </c>
      <c r="B118" s="961" t="s">
        <v>1565</v>
      </c>
      <c r="C118" s="959" t="s">
        <v>1566</v>
      </c>
    </row>
    <row r="119" spans="1:3" ht="32.4">
      <c r="A119" s="958">
        <v>116</v>
      </c>
      <c r="B119" s="961" t="s">
        <v>1567</v>
      </c>
      <c r="C119" s="959" t="s">
        <v>1378</v>
      </c>
    </row>
    <row r="120" spans="1:3" ht="32.4">
      <c r="A120" s="958">
        <v>117</v>
      </c>
      <c r="B120" s="961" t="s">
        <v>1568</v>
      </c>
      <c r="C120" s="959" t="s">
        <v>1569</v>
      </c>
    </row>
    <row r="121" spans="1:3">
      <c r="A121" s="958">
        <v>118</v>
      </c>
      <c r="B121" s="961" t="s">
        <v>1570</v>
      </c>
      <c r="C121" s="959" t="s">
        <v>1349</v>
      </c>
    </row>
    <row r="122" spans="1:3" ht="32.4">
      <c r="A122" s="958">
        <v>119</v>
      </c>
      <c r="B122" s="961" t="s">
        <v>1571</v>
      </c>
      <c r="C122" s="959" t="s">
        <v>1316</v>
      </c>
    </row>
    <row r="123" spans="1:3">
      <c r="A123" s="958">
        <v>120</v>
      </c>
      <c r="B123" s="961" t="s">
        <v>1572</v>
      </c>
      <c r="C123" s="959" t="s">
        <v>1573</v>
      </c>
    </row>
    <row r="124" spans="1:3" ht="32.4">
      <c r="A124" s="958">
        <v>121</v>
      </c>
      <c r="B124" s="961" t="s">
        <v>1574</v>
      </c>
      <c r="C124" s="959"/>
    </row>
    <row r="125" spans="1:3">
      <c r="A125" s="958">
        <v>122</v>
      </c>
      <c r="B125" s="961" t="s">
        <v>1575</v>
      </c>
      <c r="C125" s="959"/>
    </row>
    <row r="126" spans="1:3" ht="32.4">
      <c r="A126" s="958">
        <v>123</v>
      </c>
      <c r="B126" s="961" t="s">
        <v>1576</v>
      </c>
      <c r="C126" s="964" t="s">
        <v>1577</v>
      </c>
    </row>
    <row r="127" spans="1:3" ht="32.4">
      <c r="A127" s="958">
        <v>124</v>
      </c>
      <c r="B127" s="961" t="s">
        <v>1578</v>
      </c>
      <c r="C127" s="959" t="s">
        <v>1227</v>
      </c>
    </row>
    <row r="128" spans="1:3" ht="32.4">
      <c r="A128" s="958">
        <v>125</v>
      </c>
      <c r="B128" s="961" t="s">
        <v>1579</v>
      </c>
      <c r="C128" s="959" t="s">
        <v>1580</v>
      </c>
    </row>
    <row r="129" spans="1:4" ht="32.4">
      <c r="A129" s="958">
        <v>126</v>
      </c>
      <c r="B129" s="961" t="s">
        <v>1581</v>
      </c>
      <c r="C129" s="964" t="s">
        <v>1187</v>
      </c>
    </row>
    <row r="130" spans="1:4">
      <c r="A130" s="958">
        <v>127</v>
      </c>
      <c r="B130" s="961" t="s">
        <v>908</v>
      </c>
      <c r="C130" s="964" t="s">
        <v>1188</v>
      </c>
    </row>
    <row r="131" spans="1:4">
      <c r="A131" s="958">
        <v>128</v>
      </c>
      <c r="B131" s="961" t="s">
        <v>1582</v>
      </c>
      <c r="C131" s="959"/>
    </row>
    <row r="132" spans="1:4" ht="32.4">
      <c r="A132" s="958">
        <v>129</v>
      </c>
      <c r="B132" s="961" t="s">
        <v>1583</v>
      </c>
      <c r="C132" s="960" t="s">
        <v>1584</v>
      </c>
      <c r="D132" s="960" t="s">
        <v>1584</v>
      </c>
    </row>
    <row r="133" spans="1:4">
      <c r="A133" s="958">
        <v>130</v>
      </c>
      <c r="B133" s="961" t="s">
        <v>1585</v>
      </c>
      <c r="C133" s="959"/>
    </row>
    <row r="134" spans="1:4">
      <c r="A134" s="958">
        <v>131</v>
      </c>
      <c r="B134" s="961" t="s">
        <v>1611</v>
      </c>
      <c r="C134" s="959"/>
    </row>
    <row r="135" spans="1:4">
      <c r="A135" s="958">
        <v>132</v>
      </c>
      <c r="B135" s="961" t="s">
        <v>1586</v>
      </c>
      <c r="C135" s="964" t="s">
        <v>1308</v>
      </c>
    </row>
    <row r="136" spans="1:4">
      <c r="A136" s="958">
        <v>133</v>
      </c>
      <c r="B136" s="961" t="s">
        <v>1587</v>
      </c>
      <c r="C136" s="959" t="s">
        <v>1588</v>
      </c>
    </row>
    <row r="137" spans="1:4" ht="32.4">
      <c r="A137" s="958">
        <v>134</v>
      </c>
      <c r="B137" s="961" t="s">
        <v>1589</v>
      </c>
      <c r="C137" s="959" t="s">
        <v>1195</v>
      </c>
    </row>
    <row r="138" spans="1:4">
      <c r="A138" s="958">
        <v>135</v>
      </c>
      <c r="B138" s="961" t="s">
        <v>1590</v>
      </c>
      <c r="C138" s="964" t="s">
        <v>1591</v>
      </c>
    </row>
    <row r="139" spans="1:4">
      <c r="A139" s="958">
        <v>136</v>
      </c>
      <c r="B139" s="961" t="s">
        <v>1592</v>
      </c>
      <c r="C139" s="959" t="s">
        <v>1593</v>
      </c>
    </row>
    <row r="140" spans="1:4" ht="32.4">
      <c r="A140" s="958">
        <v>137</v>
      </c>
      <c r="B140" s="961" t="s">
        <v>1594</v>
      </c>
      <c r="C140" s="959"/>
    </row>
    <row r="141" spans="1:4" ht="32.4">
      <c r="A141" s="958">
        <v>138</v>
      </c>
      <c r="B141" s="961" t="s">
        <v>1595</v>
      </c>
      <c r="C141" s="959" t="s">
        <v>1596</v>
      </c>
    </row>
    <row r="142" spans="1:4" ht="32.4">
      <c r="A142" s="958">
        <v>139</v>
      </c>
      <c r="B142" s="961" t="s">
        <v>1597</v>
      </c>
      <c r="C142" s="959"/>
    </row>
    <row r="143" spans="1:4" ht="32.4">
      <c r="A143" s="958">
        <v>140</v>
      </c>
      <c r="B143" s="961" t="s">
        <v>1598</v>
      </c>
      <c r="C143" s="959" t="s">
        <v>1599</v>
      </c>
    </row>
    <row r="144" spans="1:4" ht="32.4">
      <c r="A144" s="958">
        <v>141</v>
      </c>
      <c r="B144" s="961" t="s">
        <v>1600</v>
      </c>
      <c r="C144" s="959"/>
    </row>
    <row r="145" spans="1:3" ht="32.4">
      <c r="A145" s="958">
        <v>142</v>
      </c>
      <c r="B145" s="961" t="s">
        <v>1601</v>
      </c>
      <c r="C145" s="959" t="s">
        <v>1258</v>
      </c>
    </row>
    <row r="146" spans="1:3" ht="32.4">
      <c r="A146" s="958">
        <v>143</v>
      </c>
      <c r="B146" s="961" t="s">
        <v>1602</v>
      </c>
      <c r="C146" s="959"/>
    </row>
    <row r="147" spans="1:3" ht="32.4">
      <c r="A147" s="958">
        <v>144</v>
      </c>
      <c r="B147" s="961" t="s">
        <v>1603</v>
      </c>
      <c r="C147" s="964" t="s">
        <v>1314</v>
      </c>
    </row>
    <row r="148" spans="1:3">
      <c r="A148" s="958"/>
      <c r="B148" s="961" t="s">
        <v>1617</v>
      </c>
      <c r="C148" s="964"/>
    </row>
    <row r="149" spans="1:3">
      <c r="C149" s="965"/>
    </row>
    <row r="150" spans="1:3">
      <c r="C150" s="965"/>
    </row>
    <row r="151" spans="1:3">
      <c r="C151" s="965"/>
    </row>
    <row r="152" spans="1:3">
      <c r="C152" s="965"/>
    </row>
    <row r="153" spans="1:3">
      <c r="C153" s="965"/>
    </row>
    <row r="154" spans="1:3">
      <c r="C154" s="965"/>
    </row>
    <row r="155" spans="1:3">
      <c r="C155" s="965"/>
    </row>
    <row r="156" spans="1:3">
      <c r="C156" s="965"/>
    </row>
    <row r="157" spans="1:3">
      <c r="C157" s="965"/>
    </row>
    <row r="158" spans="1:3">
      <c r="C158" s="965"/>
    </row>
    <row r="159" spans="1:3">
      <c r="C159" s="965"/>
    </row>
    <row r="160" spans="1:3">
      <c r="C160" s="965"/>
    </row>
    <row r="161" spans="3:3" s="957" customFormat="1">
      <c r="C161" s="965"/>
    </row>
    <row r="162" spans="3:3" s="957" customFormat="1">
      <c r="C162" s="965"/>
    </row>
    <row r="163" spans="3:3" s="957" customFormat="1">
      <c r="C163" s="965"/>
    </row>
    <row r="164" spans="3:3" s="957" customFormat="1">
      <c r="C164" s="965"/>
    </row>
    <row r="165" spans="3:3" s="957" customFormat="1">
      <c r="C165" s="965"/>
    </row>
  </sheetData>
  <mergeCells count="1">
    <mergeCell ref="A2:C2"/>
  </mergeCells>
  <pageMargins left="0.57999999999999996" right="0.2" top="0.75" bottom="0.59" header="0.3" footer="0.24"/>
  <pageSetup paperSize="9" scale="80" orientation="portrait" verticalDpi="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XX19"/>
  <sheetViews>
    <sheetView workbookViewId="0">
      <selection activeCell="E13" sqref="E13"/>
    </sheetView>
  </sheetViews>
  <sheetFormatPr defaultColWidth="7.90625" defaultRowHeight="14.4"/>
  <cols>
    <col min="1" max="1" width="5.54296875" style="478" customWidth="1"/>
    <col min="2" max="2" width="39.76953125" style="477" customWidth="1"/>
    <col min="3" max="3" width="9.86328125" style="478" customWidth="1"/>
    <col min="4" max="4" width="10.7265625" style="477" customWidth="1"/>
    <col min="5" max="5" width="9.36328125" style="477" customWidth="1"/>
    <col min="6" max="6" width="15.453125" style="610" customWidth="1"/>
    <col min="7" max="7" width="19.1328125" style="478" hidden="1" customWidth="1"/>
    <col min="8" max="8" width="8.36328125" style="477" hidden="1" customWidth="1"/>
    <col min="9" max="9" width="10" style="477" hidden="1" customWidth="1"/>
    <col min="10" max="10" width="34.6796875" style="537" customWidth="1"/>
    <col min="11" max="11" width="29.6796875" style="478" customWidth="1"/>
    <col min="12" max="12" width="19.86328125" style="477" customWidth="1"/>
    <col min="13" max="16384" width="7.90625" style="477"/>
  </cols>
  <sheetData>
    <row r="1" spans="1:14 16185:16196" ht="16.2" customHeight="1">
      <c r="A1" s="1479" t="s">
        <v>1018</v>
      </c>
      <c r="B1" s="1479"/>
      <c r="C1" s="1479"/>
      <c r="D1" s="1479"/>
      <c r="E1" s="1479"/>
      <c r="F1" s="1479"/>
      <c r="G1" s="1479"/>
      <c r="H1" s="1479"/>
      <c r="I1" s="1479"/>
      <c r="J1" s="1479"/>
      <c r="K1" s="1479"/>
      <c r="M1" s="856"/>
    </row>
    <row r="2" spans="1:14 16185:16196" ht="15.9">
      <c r="A2" s="1495"/>
      <c r="B2" s="1495"/>
      <c r="C2" s="1495"/>
      <c r="D2" s="1495"/>
      <c r="E2" s="1495"/>
      <c r="F2" s="1495"/>
      <c r="G2" s="1495"/>
      <c r="H2" s="1495"/>
      <c r="I2" s="1495"/>
      <c r="J2" s="1495"/>
      <c r="K2" s="477"/>
    </row>
    <row r="3" spans="1:14 16185:16196" ht="15">
      <c r="A3" s="1480" t="s">
        <v>0</v>
      </c>
      <c r="B3" s="1481" t="s">
        <v>247</v>
      </c>
      <c r="C3" s="1481" t="s">
        <v>357</v>
      </c>
      <c r="D3" s="1481" t="s">
        <v>358</v>
      </c>
      <c r="E3" s="1482" t="s">
        <v>581</v>
      </c>
      <c r="F3" s="1484" t="s">
        <v>361</v>
      </c>
      <c r="G3" s="1481" t="s">
        <v>582</v>
      </c>
      <c r="H3" s="1481"/>
      <c r="I3" s="1482" t="s">
        <v>581</v>
      </c>
      <c r="J3" s="1478" t="s">
        <v>362</v>
      </c>
      <c r="K3" s="1478" t="s">
        <v>363</v>
      </c>
    </row>
    <row r="4" spans="1:14 16185:16196" ht="30">
      <c r="A4" s="1480"/>
      <c r="B4" s="1481"/>
      <c r="C4" s="1481"/>
      <c r="D4" s="1481"/>
      <c r="E4" s="1483"/>
      <c r="F4" s="1484"/>
      <c r="G4" s="481" t="s">
        <v>583</v>
      </c>
      <c r="H4" s="481" t="s">
        <v>169</v>
      </c>
      <c r="I4" s="1483"/>
      <c r="J4" s="1478"/>
      <c r="K4" s="1478"/>
    </row>
    <row r="5" spans="1:14 16185:16196" ht="15.3" hidden="1">
      <c r="A5" s="482">
        <v>-1</v>
      </c>
      <c r="B5" s="482">
        <v>-2</v>
      </c>
      <c r="C5" s="482">
        <v>-3</v>
      </c>
      <c r="D5" s="482">
        <v>-4</v>
      </c>
      <c r="E5" s="483">
        <v>-6</v>
      </c>
      <c r="F5" s="483">
        <v>-7</v>
      </c>
      <c r="G5" s="482">
        <v>-9</v>
      </c>
      <c r="H5" s="483">
        <v>-10</v>
      </c>
      <c r="I5" s="482">
        <v>-11</v>
      </c>
      <c r="J5" s="483">
        <v>-8</v>
      </c>
      <c r="K5" s="483"/>
    </row>
    <row r="6" spans="1:14 16185:16196" ht="15">
      <c r="A6" s="611"/>
      <c r="B6" s="611" t="s">
        <v>364</v>
      </c>
      <c r="C6" s="612">
        <f>+C7+C11</f>
        <v>5</v>
      </c>
      <c r="D6" s="521">
        <f>+D7+D11</f>
        <v>51.61</v>
      </c>
      <c r="E6" s="521">
        <f>+E7+E11</f>
        <v>39.01</v>
      </c>
      <c r="F6" s="613"/>
      <c r="G6" s="614"/>
      <c r="H6" s="615"/>
      <c r="I6" s="615"/>
      <c r="J6" s="611"/>
      <c r="K6" s="611"/>
      <c r="L6" s="495"/>
    </row>
    <row r="7" spans="1:14 16185:16196" ht="30">
      <c r="A7" s="484" t="s">
        <v>517</v>
      </c>
      <c r="B7" s="417" t="s">
        <v>584</v>
      </c>
      <c r="C7" s="485">
        <f>+C8</f>
        <v>2</v>
      </c>
      <c r="D7" s="521">
        <f>+D8</f>
        <v>40.4</v>
      </c>
      <c r="E7" s="521">
        <f>+E8</f>
        <v>28.299999999999997</v>
      </c>
      <c r="F7" s="487"/>
      <c r="G7" s="488"/>
      <c r="H7" s="489"/>
      <c r="I7" s="489"/>
      <c r="J7" s="484"/>
      <c r="K7" s="484"/>
    </row>
    <row r="8" spans="1:14 16185:16196" ht="15">
      <c r="A8" s="504" t="s">
        <v>180</v>
      </c>
      <c r="B8" s="505" t="s">
        <v>488</v>
      </c>
      <c r="C8" s="506">
        <f>A10</f>
        <v>2</v>
      </c>
      <c r="D8" s="521">
        <f>SUM(D9:D10)</f>
        <v>40.4</v>
      </c>
      <c r="E8" s="521">
        <f>SUM(E9:E10)</f>
        <v>28.299999999999997</v>
      </c>
      <c r="F8" s="487"/>
      <c r="G8" s="522"/>
      <c r="H8" s="521"/>
      <c r="I8" s="521"/>
      <c r="J8" s="508"/>
      <c r="K8" s="508"/>
    </row>
    <row r="9" spans="1:14 16185:16196" ht="30.6">
      <c r="A9" s="515">
        <v>1</v>
      </c>
      <c r="B9" s="399" t="s">
        <v>697</v>
      </c>
      <c r="C9" s="516" t="s">
        <v>143</v>
      </c>
      <c r="D9" s="511">
        <v>16</v>
      </c>
      <c r="E9" s="511">
        <v>3.9</v>
      </c>
      <c r="F9" s="512" t="s">
        <v>390</v>
      </c>
      <c r="G9" s="450"/>
      <c r="H9" s="511"/>
      <c r="I9" s="511"/>
      <c r="J9" s="528" t="s">
        <v>698</v>
      </c>
      <c r="K9" s="528" t="s">
        <v>1019</v>
      </c>
    </row>
    <row r="10" spans="1:14 16185:16196" ht="70.5">
      <c r="A10" s="515">
        <v>2</v>
      </c>
      <c r="B10" s="399" t="s">
        <v>752</v>
      </c>
      <c r="C10" s="516" t="s">
        <v>143</v>
      </c>
      <c r="D10" s="511">
        <v>24.4</v>
      </c>
      <c r="E10" s="511">
        <v>24.4</v>
      </c>
      <c r="F10" s="512" t="s">
        <v>368</v>
      </c>
      <c r="G10" s="450"/>
      <c r="H10" s="511"/>
      <c r="I10" s="511"/>
      <c r="J10" s="528" t="s">
        <v>649</v>
      </c>
      <c r="K10" s="528" t="s">
        <v>1020</v>
      </c>
    </row>
    <row r="11" spans="1:14 16185:16196" ht="15.9">
      <c r="A11" s="618" t="s">
        <v>520</v>
      </c>
      <c r="B11" s="609" t="s">
        <v>756</v>
      </c>
      <c r="C11" s="619">
        <f>C12+C15</f>
        <v>3</v>
      </c>
      <c r="D11" s="486">
        <f>+D12+D15</f>
        <v>11.21</v>
      </c>
      <c r="E11" s="486">
        <f>+E12+E15</f>
        <v>10.71</v>
      </c>
      <c r="F11" s="487"/>
      <c r="G11" s="586"/>
      <c r="H11" s="490"/>
      <c r="I11" s="511"/>
      <c r="J11" s="527"/>
      <c r="K11" s="587"/>
      <c r="L11" s="495"/>
      <c r="N11" s="608"/>
      <c r="WXM11" s="620"/>
      <c r="WXN11" s="621"/>
      <c r="WXO11" s="590"/>
      <c r="WXP11" s="591"/>
      <c r="WXQ11" s="592"/>
      <c r="WXR11" s="591"/>
      <c r="WXS11" s="593"/>
      <c r="WXT11" s="593"/>
      <c r="WXU11" s="591"/>
      <c r="WXV11" s="594"/>
      <c r="WXW11" s="595"/>
      <c r="WXX11" s="596"/>
    </row>
    <row r="12" spans="1:14 16185:16196" ht="15">
      <c r="A12" s="504" t="s">
        <v>180</v>
      </c>
      <c r="B12" s="505" t="s">
        <v>250</v>
      </c>
      <c r="C12" s="506">
        <f>A14</f>
        <v>2</v>
      </c>
      <c r="D12" s="486">
        <f>SUM(D13:D14)</f>
        <v>11</v>
      </c>
      <c r="E12" s="486">
        <f>SUM(E13:E14)</f>
        <v>10.5</v>
      </c>
      <c r="F12" s="487"/>
      <c r="G12" s="507"/>
      <c r="H12" s="486"/>
      <c r="I12" s="486"/>
      <c r="J12" s="508"/>
      <c r="K12" s="508"/>
    </row>
    <row r="13" spans="1:14 16185:16196" s="503" customFormat="1" ht="70.5">
      <c r="A13" s="509">
        <v>1</v>
      </c>
      <c r="B13" s="579" t="s">
        <v>759</v>
      </c>
      <c r="C13" s="580" t="s">
        <v>72</v>
      </c>
      <c r="D13" s="581">
        <v>10</v>
      </c>
      <c r="E13" s="581">
        <v>10</v>
      </c>
      <c r="F13" s="553" t="s">
        <v>505</v>
      </c>
      <c r="G13" s="575"/>
      <c r="H13" s="499"/>
      <c r="I13" s="499"/>
      <c r="J13" s="583" t="s">
        <v>760</v>
      </c>
      <c r="K13" s="528" t="s">
        <v>1021</v>
      </c>
    </row>
    <row r="14" spans="1:14 16185:16196" s="503" customFormat="1" ht="70.5">
      <c r="A14" s="509">
        <v>2</v>
      </c>
      <c r="B14" s="579" t="s">
        <v>761</v>
      </c>
      <c r="C14" s="580" t="s">
        <v>72</v>
      </c>
      <c r="D14" s="581">
        <v>1</v>
      </c>
      <c r="E14" s="581">
        <v>0.5</v>
      </c>
      <c r="F14" s="553" t="s">
        <v>390</v>
      </c>
      <c r="G14" s="575"/>
      <c r="H14" s="499"/>
      <c r="I14" s="499"/>
      <c r="J14" s="583" t="s">
        <v>762</v>
      </c>
      <c r="K14" s="528" t="s">
        <v>1021</v>
      </c>
    </row>
    <row r="15" spans="1:14 16185:16196" ht="15.3">
      <c r="A15" s="504" t="s">
        <v>183</v>
      </c>
      <c r="B15" s="505" t="s">
        <v>525</v>
      </c>
      <c r="C15" s="584">
        <v>1</v>
      </c>
      <c r="D15" s="585">
        <f>SUM(D16:D17)</f>
        <v>0.21</v>
      </c>
      <c r="E15" s="585">
        <f>SUM(E16:E17)</f>
        <v>0.21</v>
      </c>
      <c r="F15" s="487"/>
      <c r="G15" s="586"/>
      <c r="H15" s="490"/>
      <c r="I15" s="511"/>
      <c r="J15" s="527"/>
      <c r="K15" s="587"/>
      <c r="WXM15" s="588"/>
      <c r="WXN15" s="589"/>
      <c r="WXO15" s="590"/>
      <c r="WXP15" s="591"/>
      <c r="WXQ15" s="592"/>
      <c r="WXR15" s="591"/>
      <c r="WXS15" s="593"/>
      <c r="WXT15" s="593"/>
      <c r="WXU15" s="591"/>
      <c r="WXV15" s="594"/>
      <c r="WXW15" s="595"/>
      <c r="WXX15" s="596"/>
    </row>
    <row r="16" spans="1:14 16185:16196" s="503" customFormat="1" ht="42.3">
      <c r="A16" s="509">
        <v>1</v>
      </c>
      <c r="B16" s="517" t="s">
        <v>763</v>
      </c>
      <c r="C16" s="524" t="s">
        <v>106</v>
      </c>
      <c r="D16" s="525">
        <v>0.21</v>
      </c>
      <c r="E16" s="525">
        <v>0.21</v>
      </c>
      <c r="F16" s="500" t="s">
        <v>423</v>
      </c>
      <c r="G16" s="577"/>
      <c r="H16" s="490"/>
      <c r="I16" s="511"/>
      <c r="J16" s="527" t="s">
        <v>764</v>
      </c>
      <c r="K16" s="528" t="s">
        <v>1022</v>
      </c>
      <c r="L16" s="856"/>
      <c r="WXM16" s="597"/>
      <c r="WXN16" s="598"/>
      <c r="WXO16" s="599"/>
      <c r="WXP16" s="600"/>
      <c r="WXQ16" s="601"/>
      <c r="WXR16" s="600"/>
      <c r="WXS16" s="602"/>
      <c r="WXT16" s="602"/>
      <c r="WXU16" s="600"/>
      <c r="WXV16" s="603"/>
      <c r="WXW16" s="604"/>
      <c r="WXX16" s="599"/>
    </row>
    <row r="17" spans="1:11" ht="15.3">
      <c r="A17" s="857"/>
      <c r="B17" s="623"/>
      <c r="C17" s="622"/>
      <c r="D17" s="624"/>
      <c r="E17" s="624"/>
      <c r="F17" s="625"/>
      <c r="G17" s="626"/>
      <c r="H17" s="624"/>
      <c r="I17" s="624"/>
      <c r="J17" s="605"/>
      <c r="K17" s="605"/>
    </row>
    <row r="19" spans="1:11">
      <c r="B19" s="503"/>
    </row>
  </sheetData>
  <mergeCells count="12">
    <mergeCell ref="J3:J4"/>
    <mergeCell ref="K3:K4"/>
    <mergeCell ref="A1:K1"/>
    <mergeCell ref="A2:J2"/>
    <mergeCell ref="A3:A4"/>
    <mergeCell ref="B3:B4"/>
    <mergeCell ref="C3:C4"/>
    <mergeCell ref="D3:D4"/>
    <mergeCell ref="E3:E4"/>
    <mergeCell ref="F3:F4"/>
    <mergeCell ref="G3:H3"/>
    <mergeCell ref="I3:I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4"/>
  <sheetViews>
    <sheetView zoomScale="85" zoomScaleNormal="85" workbookViewId="0">
      <pane xSplit="3" ySplit="9" topLeftCell="D50" activePane="bottomRight" state="frozen"/>
      <selection pane="topRight" activeCell="D1" sqref="D1"/>
      <selection pane="bottomLeft" activeCell="A10" sqref="A10"/>
      <selection pane="bottomRight" activeCell="A24" sqref="A24"/>
    </sheetView>
  </sheetViews>
  <sheetFormatPr defaultRowHeight="16.2"/>
  <cols>
    <col min="1" max="1" width="8.76953125" style="178" bestFit="1" customWidth="1"/>
    <col min="2" max="2" width="38.6796875" style="178" customWidth="1"/>
    <col min="3" max="3" width="8.7265625" style="178"/>
    <col min="4" max="4" width="12.453125" style="178" customWidth="1"/>
    <col min="5" max="5" width="10.7265625" style="178" customWidth="1"/>
    <col min="6" max="6" width="11.1796875" style="178" customWidth="1"/>
    <col min="7" max="7" width="11.7265625" style="178" customWidth="1"/>
    <col min="8" max="16384" width="8.7265625" style="178"/>
  </cols>
  <sheetData>
    <row r="1" spans="1:7">
      <c r="A1" s="177" t="s">
        <v>5</v>
      </c>
    </row>
    <row r="3" spans="1:7">
      <c r="A3" s="1355" t="s">
        <v>319</v>
      </c>
      <c r="B3" s="1355"/>
      <c r="C3" s="1355"/>
      <c r="D3" s="1355"/>
      <c r="E3" s="1355"/>
      <c r="F3" s="1355"/>
      <c r="G3" s="1355"/>
    </row>
    <row r="4" spans="1:7">
      <c r="A4" s="1355" t="s">
        <v>311</v>
      </c>
      <c r="B4" s="1355"/>
      <c r="C4" s="1355"/>
      <c r="D4" s="1355"/>
      <c r="E4" s="1355"/>
      <c r="F4" s="1355"/>
      <c r="G4" s="1355"/>
    </row>
    <row r="5" spans="1:7">
      <c r="A5" s="179"/>
      <c r="F5" s="180" t="s">
        <v>30</v>
      </c>
    </row>
    <row r="6" spans="1:7">
      <c r="A6" s="1356" t="s">
        <v>167</v>
      </c>
      <c r="B6" s="1356" t="s">
        <v>31</v>
      </c>
      <c r="C6" s="1356" t="s">
        <v>32</v>
      </c>
      <c r="D6" s="1356" t="s">
        <v>320</v>
      </c>
      <c r="E6" s="1358" t="s">
        <v>168</v>
      </c>
      <c r="F6" s="1358"/>
      <c r="G6" s="1358"/>
    </row>
    <row r="7" spans="1:7">
      <c r="A7" s="1356"/>
      <c r="B7" s="1356"/>
      <c r="C7" s="1356"/>
      <c r="D7" s="1356"/>
      <c r="E7" s="1357" t="s">
        <v>169</v>
      </c>
      <c r="F7" s="1356" t="s">
        <v>170</v>
      </c>
      <c r="G7" s="1356"/>
    </row>
    <row r="8" spans="1:7" ht="48.6">
      <c r="A8" s="1356"/>
      <c r="B8" s="1356"/>
      <c r="C8" s="1356"/>
      <c r="D8" s="1356"/>
      <c r="E8" s="1357"/>
      <c r="F8" s="199" t="s">
        <v>263</v>
      </c>
      <c r="G8" s="199" t="s">
        <v>171</v>
      </c>
    </row>
    <row r="9" spans="1:7" s="198" customFormat="1" ht="12.6">
      <c r="A9" s="196" t="s">
        <v>264</v>
      </c>
      <c r="B9" s="197" t="s">
        <v>265</v>
      </c>
      <c r="C9" s="197" t="s">
        <v>266</v>
      </c>
      <c r="D9" s="197" t="s">
        <v>267</v>
      </c>
      <c r="E9" s="197" t="s">
        <v>268</v>
      </c>
      <c r="F9" s="196" t="s">
        <v>172</v>
      </c>
      <c r="G9" s="196" t="s">
        <v>173</v>
      </c>
    </row>
    <row r="10" spans="1:7" s="184" customFormat="1" ht="15.9">
      <c r="A10" s="181"/>
      <c r="B10" s="182" t="s">
        <v>321</v>
      </c>
      <c r="C10" s="182"/>
      <c r="D10" s="183">
        <v>25549.001</v>
      </c>
      <c r="E10" s="183">
        <f>+'B1'!D7</f>
        <v>25422.473001000006</v>
      </c>
      <c r="F10" s="183">
        <f>+E10-D10</f>
        <v>-126.52799899999445</v>
      </c>
      <c r="G10" s="183">
        <f>+E10/D10*100</f>
        <v>99.504763419125482</v>
      </c>
    </row>
    <row r="11" spans="1:7" s="113" customFormat="1" ht="15.9">
      <c r="A11" s="185">
        <v>1</v>
      </c>
      <c r="B11" s="185" t="s">
        <v>35</v>
      </c>
      <c r="C11" s="186" t="s">
        <v>36</v>
      </c>
      <c r="D11" s="187">
        <v>8446.59</v>
      </c>
      <c r="E11" s="187">
        <f>+'B1'!D8</f>
        <v>10721.855991</v>
      </c>
      <c r="F11" s="187">
        <f t="shared" ref="F11:F64" si="0">+E11-D11</f>
        <v>2275.2659910000002</v>
      </c>
      <c r="G11" s="187">
        <f t="shared" ref="G11:G64" si="1">+E11/D11*100</f>
        <v>126.93709521830702</v>
      </c>
    </row>
    <row r="12" spans="1:7">
      <c r="A12" s="188"/>
      <c r="B12" s="189" t="s">
        <v>37</v>
      </c>
      <c r="C12" s="188"/>
      <c r="D12" s="190"/>
      <c r="E12" s="190"/>
      <c r="F12" s="190"/>
      <c r="G12" s="190"/>
    </row>
    <row r="13" spans="1:7">
      <c r="A13" s="188" t="s">
        <v>38</v>
      </c>
      <c r="B13" s="188" t="s">
        <v>39</v>
      </c>
      <c r="C13" s="191" t="s">
        <v>40</v>
      </c>
      <c r="D13" s="190">
        <v>336.7011</v>
      </c>
      <c r="E13" s="190">
        <f>+'B1'!D10</f>
        <v>718.06999999999994</v>
      </c>
      <c r="F13" s="190">
        <f t="shared" si="0"/>
        <v>381.36889999999994</v>
      </c>
      <c r="G13" s="190">
        <f t="shared" si="1"/>
        <v>213.26630652528311</v>
      </c>
    </row>
    <row r="14" spans="1:7" s="201" customFormat="1">
      <c r="A14" s="189"/>
      <c r="B14" s="189" t="s">
        <v>41</v>
      </c>
      <c r="C14" s="192" t="s">
        <v>42</v>
      </c>
      <c r="D14" s="200">
        <v>333.98109999999997</v>
      </c>
      <c r="E14" s="200">
        <f>+'B1'!D11</f>
        <v>668.32</v>
      </c>
      <c r="F14" s="200">
        <f t="shared" si="0"/>
        <v>334.33890000000008</v>
      </c>
      <c r="G14" s="200">
        <f t="shared" si="1"/>
        <v>200.10713181075221</v>
      </c>
    </row>
    <row r="15" spans="1:7">
      <c r="A15" s="188" t="s">
        <v>43</v>
      </c>
      <c r="B15" s="188" t="s">
        <v>44</v>
      </c>
      <c r="C15" s="191" t="s">
        <v>45</v>
      </c>
      <c r="D15" s="190">
        <v>201.29999999999995</v>
      </c>
      <c r="E15" s="190">
        <f>+'B1'!D12</f>
        <v>616.52199999999993</v>
      </c>
      <c r="F15" s="190">
        <f t="shared" si="0"/>
        <v>415.22199999999998</v>
      </c>
      <c r="G15" s="190">
        <f t="shared" si="1"/>
        <v>306.27024341778446</v>
      </c>
    </row>
    <row r="16" spans="1:7">
      <c r="A16" s="188" t="s">
        <v>46</v>
      </c>
      <c r="B16" s="188" t="s">
        <v>47</v>
      </c>
      <c r="C16" s="191" t="s">
        <v>48</v>
      </c>
      <c r="D16" s="190">
        <v>2732.1988999999999</v>
      </c>
      <c r="E16" s="190">
        <f>+'B1'!D13</f>
        <v>3051.8409999999994</v>
      </c>
      <c r="F16" s="190">
        <f t="shared" si="0"/>
        <v>319.64209999999957</v>
      </c>
      <c r="G16" s="190">
        <f t="shared" si="1"/>
        <v>111.69907871641406</v>
      </c>
    </row>
    <row r="17" spans="1:7">
      <c r="A17" s="188" t="s">
        <v>49</v>
      </c>
      <c r="B17" s="188" t="s">
        <v>50</v>
      </c>
      <c r="C17" s="191" t="s">
        <v>51</v>
      </c>
      <c r="D17" s="190">
        <v>1060</v>
      </c>
      <c r="E17" s="190">
        <f>+'B1'!D14</f>
        <v>223.12400000000002</v>
      </c>
      <c r="F17" s="190">
        <f t="shared" si="0"/>
        <v>-836.87599999999998</v>
      </c>
      <c r="G17" s="190">
        <f t="shared" si="1"/>
        <v>21.049433962264153</v>
      </c>
    </row>
    <row r="18" spans="1:7">
      <c r="A18" s="188" t="s">
        <v>52</v>
      </c>
      <c r="B18" s="188" t="s">
        <v>53</v>
      </c>
      <c r="C18" s="191" t="s">
        <v>54</v>
      </c>
      <c r="D18" s="190"/>
      <c r="E18" s="190"/>
      <c r="F18" s="190"/>
      <c r="G18" s="190"/>
    </row>
    <row r="19" spans="1:7">
      <c r="A19" s="188" t="s">
        <v>55</v>
      </c>
      <c r="B19" s="188" t="s">
        <v>56</v>
      </c>
      <c r="C19" s="191" t="s">
        <v>57</v>
      </c>
      <c r="D19" s="190">
        <v>4114.0499999999993</v>
      </c>
      <c r="E19" s="190">
        <f>+'B1'!D16</f>
        <v>5648.5489909999997</v>
      </c>
      <c r="F19" s="190">
        <f t="shared" si="0"/>
        <v>1534.4989910000004</v>
      </c>
      <c r="G19" s="190">
        <f t="shared" si="1"/>
        <v>137.29898739684739</v>
      </c>
    </row>
    <row r="20" spans="1:7" s="201" customFormat="1" ht="32.4" hidden="1">
      <c r="A20" s="189"/>
      <c r="B20" s="189" t="s">
        <v>182</v>
      </c>
      <c r="C20" s="192" t="s">
        <v>58</v>
      </c>
      <c r="D20" s="200"/>
      <c r="E20" s="200">
        <f>+'B1'!D17</f>
        <v>277.08999999999997</v>
      </c>
      <c r="F20" s="200">
        <f t="shared" si="0"/>
        <v>277.08999999999997</v>
      </c>
      <c r="G20" s="200"/>
    </row>
    <row r="21" spans="1:7">
      <c r="A21" s="188" t="s">
        <v>59</v>
      </c>
      <c r="B21" s="188" t="s">
        <v>60</v>
      </c>
      <c r="C21" s="191" t="s">
        <v>61</v>
      </c>
      <c r="D21" s="190"/>
      <c r="E21" s="190">
        <f>+'B1'!D18</f>
        <v>453.15999999999997</v>
      </c>
      <c r="F21" s="190">
        <f t="shared" si="0"/>
        <v>453.15999999999997</v>
      </c>
      <c r="G21" s="190"/>
    </row>
    <row r="22" spans="1:7" hidden="1">
      <c r="A22" s="188" t="s">
        <v>62</v>
      </c>
      <c r="B22" s="188" t="s">
        <v>63</v>
      </c>
      <c r="C22" s="191" t="s">
        <v>64</v>
      </c>
      <c r="D22" s="190">
        <v>0</v>
      </c>
      <c r="E22" s="190"/>
      <c r="F22" s="190"/>
      <c r="G22" s="190"/>
    </row>
    <row r="23" spans="1:7">
      <c r="A23" s="188" t="s">
        <v>62</v>
      </c>
      <c r="B23" s="188" t="s">
        <v>66</v>
      </c>
      <c r="C23" s="191" t="s">
        <v>67</v>
      </c>
      <c r="D23" s="190">
        <v>2.3400000000000003</v>
      </c>
      <c r="E23" s="190">
        <f>+'B1'!D20</f>
        <v>10.59</v>
      </c>
      <c r="F23" s="190">
        <f t="shared" si="0"/>
        <v>8.25</v>
      </c>
      <c r="G23" s="190">
        <f t="shared" si="1"/>
        <v>452.56410256410248</v>
      </c>
    </row>
    <row r="24" spans="1:7" s="113" customFormat="1" ht="15.9">
      <c r="A24" s="185">
        <v>2</v>
      </c>
      <c r="B24" s="185" t="s">
        <v>68</v>
      </c>
      <c r="C24" s="186" t="s">
        <v>69</v>
      </c>
      <c r="D24" s="187">
        <v>9624.5010000000002</v>
      </c>
      <c r="E24" s="187">
        <f>+'B1'!D21</f>
        <v>7633.9642100000001</v>
      </c>
      <c r="F24" s="187">
        <f t="shared" si="0"/>
        <v>-1990.5367900000001</v>
      </c>
      <c r="G24" s="187">
        <f t="shared" si="1"/>
        <v>79.318026046233456</v>
      </c>
    </row>
    <row r="25" spans="1:7">
      <c r="A25" s="188"/>
      <c r="B25" s="189" t="s">
        <v>37</v>
      </c>
      <c r="C25" s="188"/>
      <c r="D25" s="190"/>
      <c r="E25" s="190"/>
      <c r="F25" s="190"/>
      <c r="G25" s="190"/>
    </row>
    <row r="26" spans="1:7">
      <c r="A26" s="188" t="s">
        <v>70</v>
      </c>
      <c r="B26" s="188" t="s">
        <v>71</v>
      </c>
      <c r="C26" s="191" t="s">
        <v>72</v>
      </c>
      <c r="D26" s="190">
        <v>1086.1000000000001</v>
      </c>
      <c r="E26" s="190">
        <f>+'B1'!D23</f>
        <v>1304.41444</v>
      </c>
      <c r="F26" s="190">
        <f t="shared" si="0"/>
        <v>218.31443999999988</v>
      </c>
      <c r="G26" s="190">
        <f t="shared" si="1"/>
        <v>120.10076788509343</v>
      </c>
    </row>
    <row r="27" spans="1:7">
      <c r="A27" s="188" t="s">
        <v>73</v>
      </c>
      <c r="B27" s="188" t="s">
        <v>74</v>
      </c>
      <c r="C27" s="191" t="s">
        <v>75</v>
      </c>
      <c r="D27" s="190">
        <v>57.28</v>
      </c>
      <c r="E27" s="190">
        <f>+'B1'!D24</f>
        <v>24.892880000000002</v>
      </c>
      <c r="F27" s="190">
        <f t="shared" si="0"/>
        <v>-32.387119999999996</v>
      </c>
      <c r="G27" s="190">
        <f t="shared" si="1"/>
        <v>43.45824022346369</v>
      </c>
    </row>
    <row r="28" spans="1:7">
      <c r="A28" s="188" t="s">
        <v>76</v>
      </c>
      <c r="B28" s="188" t="s">
        <v>77</v>
      </c>
      <c r="C28" s="191" t="s">
        <v>78</v>
      </c>
      <c r="D28" s="190"/>
      <c r="E28" s="190"/>
      <c r="F28" s="190"/>
      <c r="G28" s="190"/>
    </row>
    <row r="29" spans="1:7">
      <c r="A29" s="188" t="s">
        <v>79</v>
      </c>
      <c r="B29" s="188" t="s">
        <v>80</v>
      </c>
      <c r="C29" s="191" t="s">
        <v>81</v>
      </c>
      <c r="D29" s="190">
        <v>31.97</v>
      </c>
      <c r="E29" s="190">
        <f>+'B1'!D26</f>
        <v>31.97</v>
      </c>
      <c r="F29" s="190">
        <f t="shared" si="0"/>
        <v>0</v>
      </c>
      <c r="G29" s="190">
        <f t="shared" si="1"/>
        <v>100</v>
      </c>
    </row>
    <row r="30" spans="1:7">
      <c r="A30" s="188" t="s">
        <v>82</v>
      </c>
      <c r="B30" s="188" t="s">
        <v>83</v>
      </c>
      <c r="C30" s="191" t="s">
        <v>84</v>
      </c>
      <c r="D30" s="190">
        <v>1232.0028000000002</v>
      </c>
      <c r="E30" s="190">
        <f>+'B1'!D27</f>
        <v>996.29900999999973</v>
      </c>
      <c r="F30" s="190">
        <f t="shared" si="0"/>
        <v>-235.70379000000048</v>
      </c>
      <c r="G30" s="190">
        <f t="shared" si="1"/>
        <v>80.868242344903734</v>
      </c>
    </row>
    <row r="31" spans="1:7">
      <c r="A31" s="188" t="s">
        <v>85</v>
      </c>
      <c r="B31" s="188" t="s">
        <v>86</v>
      </c>
      <c r="C31" s="191" t="s">
        <v>87</v>
      </c>
      <c r="D31" s="190">
        <v>191.33999999999997</v>
      </c>
      <c r="E31" s="190">
        <f>+'B1'!D28</f>
        <v>173.07034000000002</v>
      </c>
      <c r="F31" s="190">
        <f t="shared" si="0"/>
        <v>-18.269659999999959</v>
      </c>
      <c r="G31" s="190">
        <f t="shared" si="1"/>
        <v>90.45172990488139</v>
      </c>
    </row>
    <row r="32" spans="1:7">
      <c r="A32" s="188" t="s">
        <v>88</v>
      </c>
      <c r="B32" s="188" t="s">
        <v>89</v>
      </c>
      <c r="C32" s="191" t="s">
        <v>90</v>
      </c>
      <c r="D32" s="190"/>
      <c r="E32" s="190"/>
      <c r="F32" s="190"/>
      <c r="G32" s="190"/>
    </row>
    <row r="33" spans="1:7">
      <c r="A33" s="188" t="s">
        <v>91</v>
      </c>
      <c r="B33" s="188" t="s">
        <v>92</v>
      </c>
      <c r="C33" s="191" t="s">
        <v>93</v>
      </c>
      <c r="D33" s="190">
        <v>20.260000000000002</v>
      </c>
      <c r="E33" s="190">
        <f>+'B1'!D30</f>
        <v>43.841000000000001</v>
      </c>
      <c r="F33" s="190">
        <f t="shared" si="0"/>
        <v>23.581</v>
      </c>
      <c r="G33" s="190">
        <f t="shared" si="1"/>
        <v>216.39190523198417</v>
      </c>
    </row>
    <row r="34" spans="1:7" ht="32.4">
      <c r="A34" s="188" t="s">
        <v>94</v>
      </c>
      <c r="B34" s="188" t="s">
        <v>174</v>
      </c>
      <c r="C34" s="191" t="s">
        <v>95</v>
      </c>
      <c r="D34" s="190">
        <f>SUM(D36:D51)</f>
        <v>3166.7684499999996</v>
      </c>
      <c r="E34" s="190">
        <f>+'B1'!D31</f>
        <v>2197.0628499999998</v>
      </c>
      <c r="F34" s="190">
        <f t="shared" si="0"/>
        <v>-969.70559999999978</v>
      </c>
      <c r="G34" s="190">
        <f t="shared" si="1"/>
        <v>69.378702127716352</v>
      </c>
    </row>
    <row r="35" spans="1:7">
      <c r="A35" s="188"/>
      <c r="B35" s="189" t="s">
        <v>37</v>
      </c>
      <c r="C35" s="188"/>
      <c r="D35" s="190"/>
      <c r="E35" s="190"/>
      <c r="F35" s="190"/>
      <c r="G35" s="190"/>
    </row>
    <row r="36" spans="1:7" s="201" customFormat="1">
      <c r="A36" s="192" t="s">
        <v>96</v>
      </c>
      <c r="B36" s="189" t="s">
        <v>97</v>
      </c>
      <c r="C36" s="192" t="s">
        <v>98</v>
      </c>
      <c r="D36" s="200">
        <v>1846.3413499999999</v>
      </c>
      <c r="E36" s="200">
        <f>+'B1'!D33</f>
        <v>1361.4300799999999</v>
      </c>
      <c r="F36" s="200">
        <f t="shared" si="0"/>
        <v>-484.91127000000006</v>
      </c>
      <c r="G36" s="200">
        <f t="shared" si="1"/>
        <v>73.736640302184639</v>
      </c>
    </row>
    <row r="37" spans="1:7" s="201" customFormat="1">
      <c r="A37" s="192" t="s">
        <v>96</v>
      </c>
      <c r="B37" s="189" t="s">
        <v>99</v>
      </c>
      <c r="C37" s="192" t="s">
        <v>100</v>
      </c>
      <c r="D37" s="200">
        <v>195.2</v>
      </c>
      <c r="E37" s="200">
        <f>+'B1'!D34</f>
        <v>106.741</v>
      </c>
      <c r="F37" s="200">
        <f t="shared" si="0"/>
        <v>-88.458999999999989</v>
      </c>
      <c r="G37" s="200">
        <f t="shared" si="1"/>
        <v>54.6828893442623</v>
      </c>
    </row>
    <row r="38" spans="1:7" s="201" customFormat="1">
      <c r="A38" s="192" t="s">
        <v>96</v>
      </c>
      <c r="B38" s="189" t="s">
        <v>101</v>
      </c>
      <c r="C38" s="192" t="s">
        <v>102</v>
      </c>
      <c r="D38" s="200">
        <v>39.493500000000004</v>
      </c>
      <c r="E38" s="200">
        <f>+'B1'!D35</f>
        <v>17.113329999999998</v>
      </c>
      <c r="F38" s="200">
        <f t="shared" si="0"/>
        <v>-22.380170000000007</v>
      </c>
      <c r="G38" s="200">
        <f t="shared" si="1"/>
        <v>43.332016660969515</v>
      </c>
    </row>
    <row r="39" spans="1:7" s="201" customFormat="1">
      <c r="A39" s="192" t="s">
        <v>96</v>
      </c>
      <c r="B39" s="189" t="s">
        <v>103</v>
      </c>
      <c r="C39" s="192" t="s">
        <v>104</v>
      </c>
      <c r="D39" s="200">
        <v>76.160000000000011</v>
      </c>
      <c r="E39" s="200">
        <f>+'B1'!D36</f>
        <v>22.870759999999994</v>
      </c>
      <c r="F39" s="200">
        <f t="shared" si="0"/>
        <v>-53.289240000000021</v>
      </c>
      <c r="G39" s="200">
        <f t="shared" si="1"/>
        <v>30.029884453781502</v>
      </c>
    </row>
    <row r="40" spans="1:7" s="201" customFormat="1">
      <c r="A40" s="192" t="s">
        <v>96</v>
      </c>
      <c r="B40" s="189" t="s">
        <v>105</v>
      </c>
      <c r="C40" s="192" t="s">
        <v>106</v>
      </c>
      <c r="D40" s="200">
        <v>303.15300000000002</v>
      </c>
      <c r="E40" s="200">
        <f>+'B1'!D37</f>
        <v>194.97363000000001</v>
      </c>
      <c r="F40" s="200">
        <f t="shared" si="0"/>
        <v>-108.17937000000001</v>
      </c>
      <c r="G40" s="200">
        <f t="shared" si="1"/>
        <v>64.315256652581368</v>
      </c>
    </row>
    <row r="41" spans="1:7" s="201" customFormat="1">
      <c r="A41" s="192" t="s">
        <v>96</v>
      </c>
      <c r="B41" s="189" t="s">
        <v>107</v>
      </c>
      <c r="C41" s="192" t="s">
        <v>108</v>
      </c>
      <c r="D41" s="200">
        <v>325.09000000000003</v>
      </c>
      <c r="E41" s="200">
        <f>+'B1'!D38</f>
        <v>144.47379999999998</v>
      </c>
      <c r="F41" s="200">
        <f t="shared" si="0"/>
        <v>-180.61620000000005</v>
      </c>
      <c r="G41" s="200">
        <f t="shared" si="1"/>
        <v>44.441170137500372</v>
      </c>
    </row>
    <row r="42" spans="1:7" s="201" customFormat="1">
      <c r="A42" s="192" t="s">
        <v>96</v>
      </c>
      <c r="B42" s="189" t="s">
        <v>109</v>
      </c>
      <c r="C42" s="192" t="s">
        <v>110</v>
      </c>
      <c r="D42" s="200">
        <v>14.490599999999999</v>
      </c>
      <c r="E42" s="200">
        <f>+'B1'!D39</f>
        <v>10.901999999999999</v>
      </c>
      <c r="F42" s="200">
        <f t="shared" si="0"/>
        <v>-3.5885999999999996</v>
      </c>
      <c r="G42" s="200">
        <f t="shared" si="1"/>
        <v>75.234979918015824</v>
      </c>
    </row>
    <row r="43" spans="1:7" s="201" customFormat="1">
      <c r="A43" s="192" t="s">
        <v>96</v>
      </c>
      <c r="B43" s="189" t="s">
        <v>111</v>
      </c>
      <c r="C43" s="192" t="s">
        <v>112</v>
      </c>
      <c r="D43" s="200">
        <v>18.97</v>
      </c>
      <c r="E43" s="200">
        <f>+'B1'!D40</f>
        <v>17.050019999999996</v>
      </c>
      <c r="F43" s="200">
        <f t="shared" si="0"/>
        <v>-1.9199800000000025</v>
      </c>
      <c r="G43" s="200">
        <f t="shared" si="1"/>
        <v>89.878861360042166</v>
      </c>
    </row>
    <row r="44" spans="1:7" s="201" customFormat="1">
      <c r="A44" s="192" t="s">
        <v>96</v>
      </c>
      <c r="B44" s="189" t="s">
        <v>113</v>
      </c>
      <c r="C44" s="192" t="s">
        <v>114</v>
      </c>
      <c r="D44" s="200"/>
      <c r="E44" s="200"/>
      <c r="F44" s="200"/>
      <c r="G44" s="200"/>
    </row>
    <row r="45" spans="1:7" s="201" customFormat="1">
      <c r="A45" s="192" t="s">
        <v>96</v>
      </c>
      <c r="B45" s="189" t="s">
        <v>115</v>
      </c>
      <c r="C45" s="192" t="s">
        <v>116</v>
      </c>
      <c r="D45" s="200">
        <v>1.67</v>
      </c>
      <c r="E45" s="200">
        <f>+'B1'!D42</f>
        <v>1.752</v>
      </c>
      <c r="F45" s="200">
        <f t="shared" si="0"/>
        <v>8.2000000000000073E-2</v>
      </c>
      <c r="G45" s="200">
        <f t="shared" si="1"/>
        <v>104.91017964071855</v>
      </c>
    </row>
    <row r="46" spans="1:7" s="201" customFormat="1">
      <c r="A46" s="192" t="s">
        <v>96</v>
      </c>
      <c r="B46" s="189" t="s">
        <v>117</v>
      </c>
      <c r="C46" s="192" t="s">
        <v>118</v>
      </c>
      <c r="D46" s="200">
        <v>70.16</v>
      </c>
      <c r="E46" s="200">
        <f>+'B1'!D43</f>
        <v>48.559000000000005</v>
      </c>
      <c r="F46" s="200">
        <f t="shared" si="0"/>
        <v>-21.600999999999992</v>
      </c>
      <c r="G46" s="200">
        <f t="shared" si="1"/>
        <v>69.211801596351208</v>
      </c>
    </row>
    <row r="47" spans="1:7" s="201" customFormat="1">
      <c r="A47" s="192" t="s">
        <v>96</v>
      </c>
      <c r="B47" s="189" t="s">
        <v>119</v>
      </c>
      <c r="C47" s="192" t="s">
        <v>120</v>
      </c>
      <c r="D47" s="200">
        <v>86.409999999999982</v>
      </c>
      <c r="E47" s="200">
        <f>+'B1'!D44</f>
        <v>88.704849999999993</v>
      </c>
      <c r="F47" s="200">
        <f t="shared" si="0"/>
        <v>2.2948500000000109</v>
      </c>
      <c r="G47" s="200">
        <f t="shared" si="1"/>
        <v>102.65576900821665</v>
      </c>
    </row>
    <row r="48" spans="1:7" s="201" customFormat="1" ht="32.4">
      <c r="A48" s="189" t="s">
        <v>96</v>
      </c>
      <c r="B48" s="189" t="s">
        <v>121</v>
      </c>
      <c r="C48" s="192" t="s">
        <v>122</v>
      </c>
      <c r="D48" s="202">
        <v>164.93</v>
      </c>
      <c r="E48" s="202">
        <f>+'B1'!D45</f>
        <v>157.464</v>
      </c>
      <c r="F48" s="202">
        <f t="shared" si="0"/>
        <v>-7.4660000000000082</v>
      </c>
      <c r="G48" s="202">
        <f t="shared" si="1"/>
        <v>95.473231067725692</v>
      </c>
    </row>
    <row r="49" spans="1:7" s="201" customFormat="1">
      <c r="A49" s="192" t="s">
        <v>96</v>
      </c>
      <c r="B49" s="189" t="s">
        <v>123</v>
      </c>
      <c r="C49" s="192" t="s">
        <v>124</v>
      </c>
      <c r="D49" s="200">
        <v>4.5200000000000005</v>
      </c>
      <c r="E49" s="200">
        <f>+'B1'!D46</f>
        <v>7.2040000000000006</v>
      </c>
      <c r="F49" s="200">
        <f t="shared" si="0"/>
        <v>2.6840000000000002</v>
      </c>
      <c r="G49" s="200">
        <f t="shared" si="1"/>
        <v>159.38053097345133</v>
      </c>
    </row>
    <row r="50" spans="1:7" s="201" customFormat="1">
      <c r="A50" s="192" t="s">
        <v>96</v>
      </c>
      <c r="B50" s="189" t="s">
        <v>125</v>
      </c>
      <c r="C50" s="192" t="s">
        <v>126</v>
      </c>
      <c r="D50" s="200">
        <v>5.8699999999999983</v>
      </c>
      <c r="E50" s="200">
        <f>+'B1'!D47</f>
        <v>5.4032099999999996</v>
      </c>
      <c r="F50" s="200">
        <f t="shared" si="0"/>
        <v>-0.46678999999999871</v>
      </c>
      <c r="G50" s="200">
        <f t="shared" si="1"/>
        <v>92.047870528109044</v>
      </c>
    </row>
    <row r="51" spans="1:7" s="201" customFormat="1">
      <c r="A51" s="192" t="s">
        <v>96</v>
      </c>
      <c r="B51" s="189" t="s">
        <v>127</v>
      </c>
      <c r="C51" s="192" t="s">
        <v>128</v>
      </c>
      <c r="D51" s="200">
        <v>14.309999999999999</v>
      </c>
      <c r="E51" s="200">
        <f>+'B1'!D48</f>
        <v>12.42117</v>
      </c>
      <c r="F51" s="200">
        <f t="shared" si="0"/>
        <v>-1.8888299999999987</v>
      </c>
      <c r="G51" s="200">
        <f t="shared" si="1"/>
        <v>86.800628930817609</v>
      </c>
    </row>
    <row r="52" spans="1:7">
      <c r="A52" s="188" t="s">
        <v>129</v>
      </c>
      <c r="B52" s="188" t="s">
        <v>130</v>
      </c>
      <c r="C52" s="191" t="s">
        <v>131</v>
      </c>
      <c r="D52" s="190">
        <v>2.2799999999999998</v>
      </c>
      <c r="E52" s="190">
        <f>+'B1'!D49</f>
        <v>5.1999999999999993</v>
      </c>
      <c r="F52" s="190">
        <f t="shared" si="0"/>
        <v>2.9199999999999995</v>
      </c>
      <c r="G52" s="190">
        <f t="shared" si="1"/>
        <v>228.07017543859649</v>
      </c>
    </row>
    <row r="53" spans="1:7">
      <c r="A53" s="191" t="s">
        <v>132</v>
      </c>
      <c r="B53" s="188" t="s">
        <v>133</v>
      </c>
      <c r="C53" s="191" t="s">
        <v>134</v>
      </c>
      <c r="D53" s="190">
        <v>7.2950000000000017</v>
      </c>
      <c r="E53" s="190">
        <f>+'B1'!D50</f>
        <v>6.68093</v>
      </c>
      <c r="F53" s="190">
        <f t="shared" si="0"/>
        <v>-0.61407000000000167</v>
      </c>
      <c r="G53" s="190">
        <f t="shared" si="1"/>
        <v>91.582316655243304</v>
      </c>
    </row>
    <row r="54" spans="1:7">
      <c r="A54" s="191" t="s">
        <v>135</v>
      </c>
      <c r="B54" s="188" t="s">
        <v>136</v>
      </c>
      <c r="C54" s="191" t="s">
        <v>137</v>
      </c>
      <c r="D54" s="190">
        <v>323.24833000000001</v>
      </c>
      <c r="E54" s="190">
        <f>+'B1'!D51</f>
        <v>131.28885</v>
      </c>
      <c r="F54" s="190">
        <f t="shared" si="0"/>
        <v>-191.95948000000001</v>
      </c>
      <c r="G54" s="190">
        <f t="shared" si="1"/>
        <v>40.615476652269166</v>
      </c>
    </row>
    <row r="55" spans="1:7">
      <c r="A55" s="191" t="s">
        <v>138</v>
      </c>
      <c r="B55" s="188" t="s">
        <v>139</v>
      </c>
      <c r="C55" s="191" t="s">
        <v>140</v>
      </c>
      <c r="D55" s="190">
        <v>618.52</v>
      </c>
      <c r="E55" s="190">
        <f>+'B1'!D52</f>
        <v>606.39200000000005</v>
      </c>
      <c r="F55" s="190">
        <f t="shared" si="0"/>
        <v>-12.127999999999929</v>
      </c>
      <c r="G55" s="190">
        <f t="shared" si="1"/>
        <v>98.039190325292651</v>
      </c>
    </row>
    <row r="56" spans="1:7">
      <c r="A56" s="191" t="s">
        <v>141</v>
      </c>
      <c r="B56" s="188" t="s">
        <v>142</v>
      </c>
      <c r="C56" s="191" t="s">
        <v>143</v>
      </c>
      <c r="D56" s="190">
        <v>1710.7828500000001</v>
      </c>
      <c r="E56" s="190">
        <f>+'B1'!D53</f>
        <v>1212.2508100000002</v>
      </c>
      <c r="F56" s="190">
        <f t="shared" si="0"/>
        <v>-498.53203999999982</v>
      </c>
      <c r="G56" s="190">
        <f t="shared" si="1"/>
        <v>70.859420294048434</v>
      </c>
    </row>
    <row r="57" spans="1:7">
      <c r="A57" s="191" t="s">
        <v>144</v>
      </c>
      <c r="B57" s="188" t="s">
        <v>145</v>
      </c>
      <c r="C57" s="191" t="s">
        <v>146</v>
      </c>
      <c r="D57" s="190">
        <v>50.348199999999999</v>
      </c>
      <c r="E57" s="190">
        <f>+'B1'!D54</f>
        <v>21.664390000000004</v>
      </c>
      <c r="F57" s="190">
        <f t="shared" si="0"/>
        <v>-28.683809999999994</v>
      </c>
      <c r="G57" s="190">
        <f t="shared" si="1"/>
        <v>43.029125172300112</v>
      </c>
    </row>
    <row r="58" spans="1:7">
      <c r="A58" s="191" t="s">
        <v>147</v>
      </c>
      <c r="B58" s="188" t="s">
        <v>148</v>
      </c>
      <c r="C58" s="191" t="s">
        <v>149</v>
      </c>
      <c r="D58" s="190">
        <v>18.330000000000002</v>
      </c>
      <c r="E58" s="190">
        <f>+'B1'!D55</f>
        <v>14.772879999999995</v>
      </c>
      <c r="F58" s="190">
        <f t="shared" si="0"/>
        <v>-3.5571200000000065</v>
      </c>
      <c r="G58" s="190">
        <f t="shared" si="1"/>
        <v>80.593998908892502</v>
      </c>
    </row>
    <row r="59" spans="1:7">
      <c r="A59" s="191" t="s">
        <v>150</v>
      </c>
      <c r="B59" s="188" t="s">
        <v>151</v>
      </c>
      <c r="C59" s="191" t="s">
        <v>152</v>
      </c>
      <c r="D59" s="190"/>
      <c r="E59" s="190"/>
      <c r="F59" s="190"/>
      <c r="G59" s="190"/>
    </row>
    <row r="60" spans="1:7">
      <c r="A60" s="191" t="s">
        <v>153</v>
      </c>
      <c r="B60" s="188" t="s">
        <v>154</v>
      </c>
      <c r="C60" s="191" t="s">
        <v>155</v>
      </c>
      <c r="D60" s="190">
        <v>13.326099999999999</v>
      </c>
      <c r="E60" s="190">
        <f>+'B1'!D57</f>
        <v>15.021829999999996</v>
      </c>
      <c r="F60" s="190">
        <f t="shared" si="0"/>
        <v>1.6957299999999975</v>
      </c>
      <c r="G60" s="190">
        <f t="shared" si="1"/>
        <v>112.72487824644868</v>
      </c>
    </row>
    <row r="61" spans="1:7">
      <c r="A61" s="191" t="s">
        <v>156</v>
      </c>
      <c r="B61" s="188" t="s">
        <v>157</v>
      </c>
      <c r="C61" s="191" t="s">
        <v>158</v>
      </c>
      <c r="D61" s="190">
        <v>975.56927000000019</v>
      </c>
      <c r="E61" s="190">
        <f>+'B1'!D58</f>
        <v>810.73</v>
      </c>
      <c r="F61" s="190">
        <f t="shared" si="0"/>
        <v>-164.83927000000017</v>
      </c>
      <c r="G61" s="190">
        <f t="shared" si="1"/>
        <v>83.103273640425328</v>
      </c>
    </row>
    <row r="62" spans="1:7">
      <c r="A62" s="191" t="s">
        <v>159</v>
      </c>
      <c r="B62" s="188" t="s">
        <v>160</v>
      </c>
      <c r="C62" s="191" t="s">
        <v>161</v>
      </c>
      <c r="D62" s="190">
        <v>54.540000000000006</v>
      </c>
      <c r="E62" s="190">
        <f>+'B1'!D59</f>
        <v>38.341999999999999</v>
      </c>
      <c r="F62" s="190">
        <f t="shared" si="0"/>
        <v>-16.198000000000008</v>
      </c>
      <c r="G62" s="190">
        <f t="shared" si="1"/>
        <v>70.300696736340299</v>
      </c>
    </row>
    <row r="63" spans="1:7">
      <c r="A63" s="191" t="s">
        <v>162</v>
      </c>
      <c r="B63" s="188" t="s">
        <v>163</v>
      </c>
      <c r="C63" s="191" t="s">
        <v>164</v>
      </c>
      <c r="D63" s="190">
        <v>64.539999999999992</v>
      </c>
      <c r="E63" s="190">
        <f>+'B1'!D60</f>
        <v>7.0000000000000007E-2</v>
      </c>
      <c r="F63" s="190">
        <f t="shared" si="0"/>
        <v>-64.47</v>
      </c>
      <c r="G63" s="190">
        <f t="shared" si="1"/>
        <v>0.10845986984815621</v>
      </c>
    </row>
    <row r="64" spans="1:7" s="113" customFormat="1" ht="15.9">
      <c r="A64" s="193">
        <v>3</v>
      </c>
      <c r="B64" s="194" t="s">
        <v>165</v>
      </c>
      <c r="C64" s="193" t="s">
        <v>166</v>
      </c>
      <c r="D64" s="195">
        <v>7477.91</v>
      </c>
      <c r="E64" s="195">
        <f>+'B1'!D61</f>
        <v>7066.6528000000017</v>
      </c>
      <c r="F64" s="195">
        <f t="shared" si="0"/>
        <v>-411.25719999999819</v>
      </c>
      <c r="G64" s="195">
        <f t="shared" si="1"/>
        <v>94.500372430264633</v>
      </c>
    </row>
  </sheetData>
  <mergeCells count="9">
    <mergeCell ref="A3:G3"/>
    <mergeCell ref="A4:G4"/>
    <mergeCell ref="C6:C8"/>
    <mergeCell ref="E7:E8"/>
    <mergeCell ref="B6:B8"/>
    <mergeCell ref="A6:A8"/>
    <mergeCell ref="D6:D8"/>
    <mergeCell ref="E6:G6"/>
    <mergeCell ref="F7:G7"/>
  </mergeCells>
  <pageMargins left="1.05" right="0.25" top="0.38" bottom="0.24" header="0.3" footer="0.3"/>
  <pageSetup paperSize="9" scale="74"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64"/>
  <sheetViews>
    <sheetView showZeros="0" workbookViewId="0">
      <pane xSplit="3" ySplit="8" topLeftCell="D48" activePane="bottomRight" state="frozen"/>
      <selection pane="topRight" activeCell="D1" sqref="D1"/>
      <selection pane="bottomLeft" activeCell="A9" sqref="A9"/>
      <selection pane="bottomRight" activeCell="A26" sqref="A26:XFD26"/>
    </sheetView>
  </sheetViews>
  <sheetFormatPr defaultColWidth="7.453125" defaultRowHeight="15.3"/>
  <cols>
    <col min="1" max="1" width="4.54296875" style="1555" customWidth="1"/>
    <col min="2" max="2" width="35.08984375" style="1497" customWidth="1"/>
    <col min="3" max="3" width="5.453125" style="1498" bestFit="1" customWidth="1"/>
    <col min="4" max="4" width="8.81640625" style="1498" customWidth="1"/>
    <col min="5" max="5" width="7" style="1498" customWidth="1"/>
    <col min="6" max="6" width="9.54296875" style="1497" customWidth="1"/>
    <col min="7" max="7" width="7.453125" style="1497" customWidth="1"/>
    <col min="8" max="8" width="8.90625" style="1497" customWidth="1"/>
    <col min="9" max="9" width="9" style="1497" bestFit="1" customWidth="1"/>
    <col min="10" max="10" width="7.6328125" style="1497" bestFit="1" customWidth="1"/>
    <col min="11" max="11" width="7.26953125" style="1497" bestFit="1" customWidth="1"/>
    <col min="12" max="13" width="6.7265625" style="1497" bestFit="1" customWidth="1"/>
    <col min="14" max="14" width="7.5" style="1497" bestFit="1" customWidth="1"/>
    <col min="15" max="25" width="6.7265625" style="1497" bestFit="1" customWidth="1"/>
    <col min="26" max="26" width="6.953125" style="1497" bestFit="1" customWidth="1"/>
    <col min="27" max="28" width="6.7265625" style="1497" bestFit="1" customWidth="1"/>
    <col min="29" max="35" width="7.26953125" style="1497" bestFit="1" customWidth="1"/>
    <col min="36" max="36" width="8.26953125" style="1497" bestFit="1" customWidth="1"/>
    <col min="37" max="193" width="7.453125" style="1497"/>
    <col min="194" max="194" width="4.54296875" style="1497" customWidth="1"/>
    <col min="195" max="195" width="33.54296875" style="1497" bestFit="1" customWidth="1"/>
    <col min="196" max="196" width="5.453125" style="1497" bestFit="1" customWidth="1"/>
    <col min="197" max="197" width="10" style="1497" bestFit="1" customWidth="1"/>
    <col min="198" max="198" width="10" style="1497" customWidth="1"/>
    <col min="199" max="200" width="8.54296875" style="1497" bestFit="1" customWidth="1"/>
    <col min="201" max="201" width="8.81640625" style="1497" customWidth="1"/>
    <col min="202" max="213" width="8.54296875" style="1497" bestFit="1" customWidth="1"/>
    <col min="214" max="214" width="9.453125" style="1497" bestFit="1" customWidth="1"/>
    <col min="215" max="215" width="10" style="1497" bestFit="1" customWidth="1"/>
    <col min="216" max="216" width="9.54296875" style="1497" bestFit="1" customWidth="1"/>
    <col min="217" max="217" width="9.81640625" style="1497" bestFit="1" customWidth="1"/>
    <col min="218" max="218" width="8.81640625" style="1497" customWidth="1"/>
    <col min="219" max="219" width="8.54296875" style="1497" bestFit="1" customWidth="1"/>
    <col min="220" max="223" width="7.08984375" style="1497" bestFit="1" customWidth="1"/>
    <col min="224" max="225" width="8.54296875" style="1497" bestFit="1" customWidth="1"/>
    <col min="226" max="226" width="7.1796875" style="1497" bestFit="1" customWidth="1"/>
    <col min="227" max="253" width="7.453125" style="1497"/>
    <col min="254" max="254" width="4.54296875" style="1497" customWidth="1"/>
    <col min="255" max="255" width="33.54296875" style="1497" bestFit="1" customWidth="1"/>
    <col min="256" max="256" width="5.453125" style="1497" bestFit="1" customWidth="1"/>
    <col min="257" max="257" width="8.81640625" style="1497" customWidth="1"/>
    <col min="258" max="258" width="6.1796875" style="1497" customWidth="1"/>
    <col min="259" max="259" width="11.08984375" style="1497" customWidth="1"/>
    <col min="260" max="260" width="12" style="1497" customWidth="1"/>
    <col min="261" max="261" width="8.90625" style="1497" customWidth="1"/>
    <col min="262" max="262" width="8.1796875" style="1497" customWidth="1"/>
    <col min="263" max="449" width="7.453125" style="1497"/>
    <col min="450" max="450" width="4.54296875" style="1497" customWidth="1"/>
    <col min="451" max="451" width="33.54296875" style="1497" bestFit="1" customWidth="1"/>
    <col min="452" max="452" width="5.453125" style="1497" bestFit="1" customWidth="1"/>
    <col min="453" max="453" width="10" style="1497" bestFit="1" customWidth="1"/>
    <col min="454" max="454" width="10" style="1497" customWidth="1"/>
    <col min="455" max="456" width="8.54296875" style="1497" bestFit="1" customWidth="1"/>
    <col min="457" max="457" width="8.81640625" style="1497" customWidth="1"/>
    <col min="458" max="469" width="8.54296875" style="1497" bestFit="1" customWidth="1"/>
    <col min="470" max="470" width="9.453125" style="1497" bestFit="1" customWidth="1"/>
    <col min="471" max="471" width="10" style="1497" bestFit="1" customWidth="1"/>
    <col min="472" max="472" width="9.54296875" style="1497" bestFit="1" customWidth="1"/>
    <col min="473" max="473" width="9.81640625" style="1497" bestFit="1" customWidth="1"/>
    <col min="474" max="474" width="8.81640625" style="1497" customWidth="1"/>
    <col min="475" max="475" width="8.54296875" style="1497" bestFit="1" customWidth="1"/>
    <col min="476" max="479" width="7.08984375" style="1497" bestFit="1" customWidth="1"/>
    <col min="480" max="481" width="8.54296875" style="1497" bestFit="1" customWidth="1"/>
    <col min="482" max="482" width="7.1796875" style="1497" bestFit="1" customWidth="1"/>
    <col min="483" max="509" width="7.453125" style="1497"/>
    <col min="510" max="510" width="4.54296875" style="1497" customWidth="1"/>
    <col min="511" max="511" width="33.54296875" style="1497" bestFit="1" customWidth="1"/>
    <col min="512" max="512" width="5.453125" style="1497" bestFit="1" customWidth="1"/>
    <col min="513" max="513" width="8.81640625" style="1497" customWidth="1"/>
    <col min="514" max="514" width="6.1796875" style="1497" customWidth="1"/>
    <col min="515" max="515" width="11.08984375" style="1497" customWidth="1"/>
    <col min="516" max="516" width="12" style="1497" customWidth="1"/>
    <col min="517" max="517" width="8.90625" style="1497" customWidth="1"/>
    <col min="518" max="518" width="8.1796875" style="1497" customWidth="1"/>
    <col min="519" max="705" width="7.453125" style="1497"/>
    <col min="706" max="706" width="4.54296875" style="1497" customWidth="1"/>
    <col min="707" max="707" width="33.54296875" style="1497" bestFit="1" customWidth="1"/>
    <col min="708" max="708" width="5.453125" style="1497" bestFit="1" customWidth="1"/>
    <col min="709" max="709" width="10" style="1497" bestFit="1" customWidth="1"/>
    <col min="710" max="710" width="10" style="1497" customWidth="1"/>
    <col min="711" max="712" width="8.54296875" style="1497" bestFit="1" customWidth="1"/>
    <col min="713" max="713" width="8.81640625" style="1497" customWidth="1"/>
    <col min="714" max="725" width="8.54296875" style="1497" bestFit="1" customWidth="1"/>
    <col min="726" max="726" width="9.453125" style="1497" bestFit="1" customWidth="1"/>
    <col min="727" max="727" width="10" style="1497" bestFit="1" customWidth="1"/>
    <col min="728" max="728" width="9.54296875" style="1497" bestFit="1" customWidth="1"/>
    <col min="729" max="729" width="9.81640625" style="1497" bestFit="1" customWidth="1"/>
    <col min="730" max="730" width="8.81640625" style="1497" customWidth="1"/>
    <col min="731" max="731" width="8.54296875" style="1497" bestFit="1" customWidth="1"/>
    <col min="732" max="735" width="7.08984375" style="1497" bestFit="1" customWidth="1"/>
    <col min="736" max="737" width="8.54296875" style="1497" bestFit="1" customWidth="1"/>
    <col min="738" max="738" width="7.1796875" style="1497" bestFit="1" customWidth="1"/>
    <col min="739" max="765" width="7.453125" style="1497"/>
    <col min="766" max="766" width="4.54296875" style="1497" customWidth="1"/>
    <col min="767" max="767" width="33.54296875" style="1497" bestFit="1" customWidth="1"/>
    <col min="768" max="768" width="5.453125" style="1497" bestFit="1" customWidth="1"/>
    <col min="769" max="769" width="8.81640625" style="1497" customWidth="1"/>
    <col min="770" max="770" width="6.1796875" style="1497" customWidth="1"/>
    <col min="771" max="771" width="11.08984375" style="1497" customWidth="1"/>
    <col min="772" max="772" width="12" style="1497" customWidth="1"/>
    <col min="773" max="773" width="8.90625" style="1497" customWidth="1"/>
    <col min="774" max="774" width="8.1796875" style="1497" customWidth="1"/>
    <col min="775" max="961" width="7.453125" style="1497"/>
    <col min="962" max="962" width="4.54296875" style="1497" customWidth="1"/>
    <col min="963" max="963" width="33.54296875" style="1497" bestFit="1" customWidth="1"/>
    <col min="964" max="964" width="5.453125" style="1497" bestFit="1" customWidth="1"/>
    <col min="965" max="965" width="10" style="1497" bestFit="1" customWidth="1"/>
    <col min="966" max="966" width="10" style="1497" customWidth="1"/>
    <col min="967" max="968" width="8.54296875" style="1497" bestFit="1" customWidth="1"/>
    <col min="969" max="969" width="8.81640625" style="1497" customWidth="1"/>
    <col min="970" max="981" width="8.54296875" style="1497" bestFit="1" customWidth="1"/>
    <col min="982" max="982" width="9.453125" style="1497" bestFit="1" customWidth="1"/>
    <col min="983" max="983" width="10" style="1497" bestFit="1" customWidth="1"/>
    <col min="984" max="984" width="9.54296875" style="1497" bestFit="1" customWidth="1"/>
    <col min="985" max="985" width="9.81640625" style="1497" bestFit="1" customWidth="1"/>
    <col min="986" max="986" width="8.81640625" style="1497" customWidth="1"/>
    <col min="987" max="987" width="8.54296875" style="1497" bestFit="1" customWidth="1"/>
    <col min="988" max="991" width="7.08984375" style="1497" bestFit="1" customWidth="1"/>
    <col min="992" max="993" width="8.54296875" style="1497" bestFit="1" customWidth="1"/>
    <col min="994" max="994" width="7.1796875" style="1497" bestFit="1" customWidth="1"/>
    <col min="995" max="1021" width="7.453125" style="1497"/>
    <col min="1022" max="1022" width="4.54296875" style="1497" customWidth="1"/>
    <col min="1023" max="1023" width="33.54296875" style="1497" bestFit="1" customWidth="1"/>
    <col min="1024" max="1024" width="5.453125" style="1497" bestFit="1" customWidth="1"/>
    <col min="1025" max="1025" width="8.81640625" style="1497" customWidth="1"/>
    <col min="1026" max="1026" width="6.1796875" style="1497" customWidth="1"/>
    <col min="1027" max="1027" width="11.08984375" style="1497" customWidth="1"/>
    <col min="1028" max="1028" width="12" style="1497" customWidth="1"/>
    <col min="1029" max="1029" width="8.90625" style="1497" customWidth="1"/>
    <col min="1030" max="1030" width="8.1796875" style="1497" customWidth="1"/>
    <col min="1031" max="1217" width="7.453125" style="1497"/>
    <col min="1218" max="1218" width="4.54296875" style="1497" customWidth="1"/>
    <col min="1219" max="1219" width="33.54296875" style="1497" bestFit="1" customWidth="1"/>
    <col min="1220" max="1220" width="5.453125" style="1497" bestFit="1" customWidth="1"/>
    <col min="1221" max="1221" width="10" style="1497" bestFit="1" customWidth="1"/>
    <col min="1222" max="1222" width="10" style="1497" customWidth="1"/>
    <col min="1223" max="1224" width="8.54296875" style="1497" bestFit="1" customWidth="1"/>
    <col min="1225" max="1225" width="8.81640625" style="1497" customWidth="1"/>
    <col min="1226" max="1237" width="8.54296875" style="1497" bestFit="1" customWidth="1"/>
    <col min="1238" max="1238" width="9.453125" style="1497" bestFit="1" customWidth="1"/>
    <col min="1239" max="1239" width="10" style="1497" bestFit="1" customWidth="1"/>
    <col min="1240" max="1240" width="9.54296875" style="1497" bestFit="1" customWidth="1"/>
    <col min="1241" max="1241" width="9.81640625" style="1497" bestFit="1" customWidth="1"/>
    <col min="1242" max="1242" width="8.81640625" style="1497" customWidth="1"/>
    <col min="1243" max="1243" width="8.54296875" style="1497" bestFit="1" customWidth="1"/>
    <col min="1244" max="1247" width="7.08984375" style="1497" bestFit="1" customWidth="1"/>
    <col min="1248" max="1249" width="8.54296875" style="1497" bestFit="1" customWidth="1"/>
    <col min="1250" max="1250" width="7.1796875" style="1497" bestFit="1" customWidth="1"/>
    <col min="1251" max="1277" width="7.453125" style="1497"/>
    <col min="1278" max="1278" width="4.54296875" style="1497" customWidth="1"/>
    <col min="1279" max="1279" width="33.54296875" style="1497" bestFit="1" customWidth="1"/>
    <col min="1280" max="1280" width="5.453125" style="1497" bestFit="1" customWidth="1"/>
    <col min="1281" max="1281" width="8.81640625" style="1497" customWidth="1"/>
    <col min="1282" max="1282" width="6.1796875" style="1497" customWidth="1"/>
    <col min="1283" max="1283" width="11.08984375" style="1497" customWidth="1"/>
    <col min="1284" max="1284" width="12" style="1497" customWidth="1"/>
    <col min="1285" max="1285" width="8.90625" style="1497" customWidth="1"/>
    <col min="1286" max="1286" width="8.1796875" style="1497" customWidth="1"/>
    <col min="1287" max="1473" width="7.453125" style="1497"/>
    <col min="1474" max="1474" width="4.54296875" style="1497" customWidth="1"/>
    <col min="1475" max="1475" width="33.54296875" style="1497" bestFit="1" customWidth="1"/>
    <col min="1476" max="1476" width="5.453125" style="1497" bestFit="1" customWidth="1"/>
    <col min="1477" max="1477" width="10" style="1497" bestFit="1" customWidth="1"/>
    <col min="1478" max="1478" width="10" style="1497" customWidth="1"/>
    <col min="1479" max="1480" width="8.54296875" style="1497" bestFit="1" customWidth="1"/>
    <col min="1481" max="1481" width="8.81640625" style="1497" customWidth="1"/>
    <col min="1482" max="1493" width="8.54296875" style="1497" bestFit="1" customWidth="1"/>
    <col min="1494" max="1494" width="9.453125" style="1497" bestFit="1" customWidth="1"/>
    <col min="1495" max="1495" width="10" style="1497" bestFit="1" customWidth="1"/>
    <col min="1496" max="1496" width="9.54296875" style="1497" bestFit="1" customWidth="1"/>
    <col min="1497" max="1497" width="9.81640625" style="1497" bestFit="1" customWidth="1"/>
    <col min="1498" max="1498" width="8.81640625" style="1497" customWidth="1"/>
    <col min="1499" max="1499" width="8.54296875" style="1497" bestFit="1" customWidth="1"/>
    <col min="1500" max="1503" width="7.08984375" style="1497" bestFit="1" customWidth="1"/>
    <col min="1504" max="1505" width="8.54296875" style="1497" bestFit="1" customWidth="1"/>
    <col min="1506" max="1506" width="7.1796875" style="1497" bestFit="1" customWidth="1"/>
    <col min="1507" max="1533" width="7.453125" style="1497"/>
    <col min="1534" max="1534" width="4.54296875" style="1497" customWidth="1"/>
    <col min="1535" max="1535" width="33.54296875" style="1497" bestFit="1" customWidth="1"/>
    <col min="1536" max="1536" width="5.453125" style="1497" bestFit="1" customWidth="1"/>
    <col min="1537" max="1537" width="8.81640625" style="1497" customWidth="1"/>
    <col min="1538" max="1538" width="6.1796875" style="1497" customWidth="1"/>
    <col min="1539" max="1539" width="11.08984375" style="1497" customWidth="1"/>
    <col min="1540" max="1540" width="12" style="1497" customWidth="1"/>
    <col min="1541" max="1541" width="8.90625" style="1497" customWidth="1"/>
    <col min="1542" max="1542" width="8.1796875" style="1497" customWidth="1"/>
    <col min="1543" max="1729" width="7.453125" style="1497"/>
    <col min="1730" max="1730" width="4.54296875" style="1497" customWidth="1"/>
    <col min="1731" max="1731" width="33.54296875" style="1497" bestFit="1" customWidth="1"/>
    <col min="1732" max="1732" width="5.453125" style="1497" bestFit="1" customWidth="1"/>
    <col min="1733" max="1733" width="10" style="1497" bestFit="1" customWidth="1"/>
    <col min="1734" max="1734" width="10" style="1497" customWidth="1"/>
    <col min="1735" max="1736" width="8.54296875" style="1497" bestFit="1" customWidth="1"/>
    <col min="1737" max="1737" width="8.81640625" style="1497" customWidth="1"/>
    <col min="1738" max="1749" width="8.54296875" style="1497" bestFit="1" customWidth="1"/>
    <col min="1750" max="1750" width="9.453125" style="1497" bestFit="1" customWidth="1"/>
    <col min="1751" max="1751" width="10" style="1497" bestFit="1" customWidth="1"/>
    <col min="1752" max="1752" width="9.54296875" style="1497" bestFit="1" customWidth="1"/>
    <col min="1753" max="1753" width="9.81640625" style="1497" bestFit="1" customWidth="1"/>
    <col min="1754" max="1754" width="8.81640625" style="1497" customWidth="1"/>
    <col min="1755" max="1755" width="8.54296875" style="1497" bestFit="1" customWidth="1"/>
    <col min="1756" max="1759" width="7.08984375" style="1497" bestFit="1" customWidth="1"/>
    <col min="1760" max="1761" width="8.54296875" style="1497" bestFit="1" customWidth="1"/>
    <col min="1762" max="1762" width="7.1796875" style="1497" bestFit="1" customWidth="1"/>
    <col min="1763" max="1789" width="7.453125" style="1497"/>
    <col min="1790" max="1790" width="4.54296875" style="1497" customWidth="1"/>
    <col min="1791" max="1791" width="33.54296875" style="1497" bestFit="1" customWidth="1"/>
    <col min="1792" max="1792" width="5.453125" style="1497" bestFit="1" customWidth="1"/>
    <col min="1793" max="1793" width="8.81640625" style="1497" customWidth="1"/>
    <col min="1794" max="1794" width="6.1796875" style="1497" customWidth="1"/>
    <col min="1795" max="1795" width="11.08984375" style="1497" customWidth="1"/>
    <col min="1796" max="1796" width="12" style="1497" customWidth="1"/>
    <col min="1797" max="1797" width="8.90625" style="1497" customWidth="1"/>
    <col min="1798" max="1798" width="8.1796875" style="1497" customWidth="1"/>
    <col min="1799" max="1985" width="7.453125" style="1497"/>
    <col min="1986" max="1986" width="4.54296875" style="1497" customWidth="1"/>
    <col min="1987" max="1987" width="33.54296875" style="1497" bestFit="1" customWidth="1"/>
    <col min="1988" max="1988" width="5.453125" style="1497" bestFit="1" customWidth="1"/>
    <col min="1989" max="1989" width="10" style="1497" bestFit="1" customWidth="1"/>
    <col min="1990" max="1990" width="10" style="1497" customWidth="1"/>
    <col min="1991" max="1992" width="8.54296875" style="1497" bestFit="1" customWidth="1"/>
    <col min="1993" max="1993" width="8.81640625" style="1497" customWidth="1"/>
    <col min="1994" max="2005" width="8.54296875" style="1497" bestFit="1" customWidth="1"/>
    <col min="2006" max="2006" width="9.453125" style="1497" bestFit="1" customWidth="1"/>
    <col min="2007" max="2007" width="10" style="1497" bestFit="1" customWidth="1"/>
    <col min="2008" max="2008" width="9.54296875" style="1497" bestFit="1" customWidth="1"/>
    <col min="2009" max="2009" width="9.81640625" style="1497" bestFit="1" customWidth="1"/>
    <col min="2010" max="2010" width="8.81640625" style="1497" customWidth="1"/>
    <col min="2011" max="2011" width="8.54296875" style="1497" bestFit="1" customWidth="1"/>
    <col min="2012" max="2015" width="7.08984375" style="1497" bestFit="1" customWidth="1"/>
    <col min="2016" max="2017" width="8.54296875" style="1497" bestFit="1" customWidth="1"/>
    <col min="2018" max="2018" width="7.1796875" style="1497" bestFit="1" customWidth="1"/>
    <col min="2019" max="2045" width="7.453125" style="1497"/>
    <col min="2046" max="2046" width="4.54296875" style="1497" customWidth="1"/>
    <col min="2047" max="2047" width="33.54296875" style="1497" bestFit="1" customWidth="1"/>
    <col min="2048" max="2048" width="5.453125" style="1497" bestFit="1" customWidth="1"/>
    <col min="2049" max="2049" width="8.81640625" style="1497" customWidth="1"/>
    <col min="2050" max="2050" width="6.1796875" style="1497" customWidth="1"/>
    <col min="2051" max="2051" width="11.08984375" style="1497" customWidth="1"/>
    <col min="2052" max="2052" width="12" style="1497" customWidth="1"/>
    <col min="2053" max="2053" width="8.90625" style="1497" customWidth="1"/>
    <col min="2054" max="2054" width="8.1796875" style="1497" customWidth="1"/>
    <col min="2055" max="2241" width="7.453125" style="1497"/>
    <col min="2242" max="2242" width="4.54296875" style="1497" customWidth="1"/>
    <col min="2243" max="2243" width="33.54296875" style="1497" bestFit="1" customWidth="1"/>
    <col min="2244" max="2244" width="5.453125" style="1497" bestFit="1" customWidth="1"/>
    <col min="2245" max="2245" width="10" style="1497" bestFit="1" customWidth="1"/>
    <col min="2246" max="2246" width="10" style="1497" customWidth="1"/>
    <col min="2247" max="2248" width="8.54296875" style="1497" bestFit="1" customWidth="1"/>
    <col min="2249" max="2249" width="8.81640625" style="1497" customWidth="1"/>
    <col min="2250" max="2261" width="8.54296875" style="1497" bestFit="1" customWidth="1"/>
    <col min="2262" max="2262" width="9.453125" style="1497" bestFit="1" customWidth="1"/>
    <col min="2263" max="2263" width="10" style="1497" bestFit="1" customWidth="1"/>
    <col min="2264" max="2264" width="9.54296875" style="1497" bestFit="1" customWidth="1"/>
    <col min="2265" max="2265" width="9.81640625" style="1497" bestFit="1" customWidth="1"/>
    <col min="2266" max="2266" width="8.81640625" style="1497" customWidth="1"/>
    <col min="2267" max="2267" width="8.54296875" style="1497" bestFit="1" customWidth="1"/>
    <col min="2268" max="2271" width="7.08984375" style="1497" bestFit="1" customWidth="1"/>
    <col min="2272" max="2273" width="8.54296875" style="1497" bestFit="1" customWidth="1"/>
    <col min="2274" max="2274" width="7.1796875" style="1497" bestFit="1" customWidth="1"/>
    <col min="2275" max="2301" width="7.453125" style="1497"/>
    <col min="2302" max="2302" width="4.54296875" style="1497" customWidth="1"/>
    <col min="2303" max="2303" width="33.54296875" style="1497" bestFit="1" customWidth="1"/>
    <col min="2304" max="2304" width="5.453125" style="1497" bestFit="1" customWidth="1"/>
    <col min="2305" max="2305" width="8.81640625" style="1497" customWidth="1"/>
    <col min="2306" max="2306" width="6.1796875" style="1497" customWidth="1"/>
    <col min="2307" max="2307" width="11.08984375" style="1497" customWidth="1"/>
    <col min="2308" max="2308" width="12" style="1497" customWidth="1"/>
    <col min="2309" max="2309" width="8.90625" style="1497" customWidth="1"/>
    <col min="2310" max="2310" width="8.1796875" style="1497" customWidth="1"/>
    <col min="2311" max="2497" width="7.453125" style="1497"/>
    <col min="2498" max="2498" width="4.54296875" style="1497" customWidth="1"/>
    <col min="2499" max="2499" width="33.54296875" style="1497" bestFit="1" customWidth="1"/>
    <col min="2500" max="2500" width="5.453125" style="1497" bestFit="1" customWidth="1"/>
    <col min="2501" max="2501" width="10" style="1497" bestFit="1" customWidth="1"/>
    <col min="2502" max="2502" width="10" style="1497" customWidth="1"/>
    <col min="2503" max="2504" width="8.54296875" style="1497" bestFit="1" customWidth="1"/>
    <col min="2505" max="2505" width="8.81640625" style="1497" customWidth="1"/>
    <col min="2506" max="2517" width="8.54296875" style="1497" bestFit="1" customWidth="1"/>
    <col min="2518" max="2518" width="9.453125" style="1497" bestFit="1" customWidth="1"/>
    <col min="2519" max="2519" width="10" style="1497" bestFit="1" customWidth="1"/>
    <col min="2520" max="2520" width="9.54296875" style="1497" bestFit="1" customWidth="1"/>
    <col min="2521" max="2521" width="9.81640625" style="1497" bestFit="1" customWidth="1"/>
    <col min="2522" max="2522" width="8.81640625" style="1497" customWidth="1"/>
    <col min="2523" max="2523" width="8.54296875" style="1497" bestFit="1" customWidth="1"/>
    <col min="2524" max="2527" width="7.08984375" style="1497" bestFit="1" customWidth="1"/>
    <col min="2528" max="2529" width="8.54296875" style="1497" bestFit="1" customWidth="1"/>
    <col min="2530" max="2530" width="7.1796875" style="1497" bestFit="1" customWidth="1"/>
    <col min="2531" max="2557" width="7.453125" style="1497"/>
    <col min="2558" max="2558" width="4.54296875" style="1497" customWidth="1"/>
    <col min="2559" max="2559" width="33.54296875" style="1497" bestFit="1" customWidth="1"/>
    <col min="2560" max="2560" width="5.453125" style="1497" bestFit="1" customWidth="1"/>
    <col min="2561" max="2561" width="8.81640625" style="1497" customWidth="1"/>
    <col min="2562" max="2562" width="6.1796875" style="1497" customWidth="1"/>
    <col min="2563" max="2563" width="11.08984375" style="1497" customWidth="1"/>
    <col min="2564" max="2564" width="12" style="1497" customWidth="1"/>
    <col min="2565" max="2565" width="8.90625" style="1497" customWidth="1"/>
    <col min="2566" max="2566" width="8.1796875" style="1497" customWidth="1"/>
    <col min="2567" max="2753" width="7.453125" style="1497"/>
    <col min="2754" max="2754" width="4.54296875" style="1497" customWidth="1"/>
    <col min="2755" max="2755" width="33.54296875" style="1497" bestFit="1" customWidth="1"/>
    <col min="2756" max="2756" width="5.453125" style="1497" bestFit="1" customWidth="1"/>
    <col min="2757" max="2757" width="10" style="1497" bestFit="1" customWidth="1"/>
    <col min="2758" max="2758" width="10" style="1497" customWidth="1"/>
    <col min="2759" max="2760" width="8.54296875" style="1497" bestFit="1" customWidth="1"/>
    <col min="2761" max="2761" width="8.81640625" style="1497" customWidth="1"/>
    <col min="2762" max="2773" width="8.54296875" style="1497" bestFit="1" customWidth="1"/>
    <col min="2774" max="2774" width="9.453125" style="1497" bestFit="1" customWidth="1"/>
    <col min="2775" max="2775" width="10" style="1497" bestFit="1" customWidth="1"/>
    <col min="2776" max="2776" width="9.54296875" style="1497" bestFit="1" customWidth="1"/>
    <col min="2777" max="2777" width="9.81640625" style="1497" bestFit="1" customWidth="1"/>
    <col min="2778" max="2778" width="8.81640625" style="1497" customWidth="1"/>
    <col min="2779" max="2779" width="8.54296875" style="1497" bestFit="1" customWidth="1"/>
    <col min="2780" max="2783" width="7.08984375" style="1497" bestFit="1" customWidth="1"/>
    <col min="2784" max="2785" width="8.54296875" style="1497" bestFit="1" customWidth="1"/>
    <col min="2786" max="2786" width="7.1796875" style="1497" bestFit="1" customWidth="1"/>
    <col min="2787" max="2813" width="7.453125" style="1497"/>
    <col min="2814" max="2814" width="4.54296875" style="1497" customWidth="1"/>
    <col min="2815" max="2815" width="33.54296875" style="1497" bestFit="1" customWidth="1"/>
    <col min="2816" max="2816" width="5.453125" style="1497" bestFit="1" customWidth="1"/>
    <col min="2817" max="2817" width="8.81640625" style="1497" customWidth="1"/>
    <col min="2818" max="2818" width="6.1796875" style="1497" customWidth="1"/>
    <col min="2819" max="2819" width="11.08984375" style="1497" customWidth="1"/>
    <col min="2820" max="2820" width="12" style="1497" customWidth="1"/>
    <col min="2821" max="2821" width="8.90625" style="1497" customWidth="1"/>
    <col min="2822" max="2822" width="8.1796875" style="1497" customWidth="1"/>
    <col min="2823" max="3009" width="7.453125" style="1497"/>
    <col min="3010" max="3010" width="4.54296875" style="1497" customWidth="1"/>
    <col min="3011" max="3011" width="33.54296875" style="1497" bestFit="1" customWidth="1"/>
    <col min="3012" max="3012" width="5.453125" style="1497" bestFit="1" customWidth="1"/>
    <col min="3013" max="3013" width="10" style="1497" bestFit="1" customWidth="1"/>
    <col min="3014" max="3014" width="10" style="1497" customWidth="1"/>
    <col min="3015" max="3016" width="8.54296875" style="1497" bestFit="1" customWidth="1"/>
    <col min="3017" max="3017" width="8.81640625" style="1497" customWidth="1"/>
    <col min="3018" max="3029" width="8.54296875" style="1497" bestFit="1" customWidth="1"/>
    <col min="3030" max="3030" width="9.453125" style="1497" bestFit="1" customWidth="1"/>
    <col min="3031" max="3031" width="10" style="1497" bestFit="1" customWidth="1"/>
    <col min="3032" max="3032" width="9.54296875" style="1497" bestFit="1" customWidth="1"/>
    <col min="3033" max="3033" width="9.81640625" style="1497" bestFit="1" customWidth="1"/>
    <col min="3034" max="3034" width="8.81640625" style="1497" customWidth="1"/>
    <col min="3035" max="3035" width="8.54296875" style="1497" bestFit="1" customWidth="1"/>
    <col min="3036" max="3039" width="7.08984375" style="1497" bestFit="1" customWidth="1"/>
    <col min="3040" max="3041" width="8.54296875" style="1497" bestFit="1" customWidth="1"/>
    <col min="3042" max="3042" width="7.1796875" style="1497" bestFit="1" customWidth="1"/>
    <col min="3043" max="3069" width="7.453125" style="1497"/>
    <col min="3070" max="3070" width="4.54296875" style="1497" customWidth="1"/>
    <col min="3071" max="3071" width="33.54296875" style="1497" bestFit="1" customWidth="1"/>
    <col min="3072" max="3072" width="5.453125" style="1497" bestFit="1" customWidth="1"/>
    <col min="3073" max="3073" width="8.81640625" style="1497" customWidth="1"/>
    <col min="3074" max="3074" width="6.1796875" style="1497" customWidth="1"/>
    <col min="3075" max="3075" width="11.08984375" style="1497" customWidth="1"/>
    <col min="3076" max="3076" width="12" style="1497" customWidth="1"/>
    <col min="3077" max="3077" width="8.90625" style="1497" customWidth="1"/>
    <col min="3078" max="3078" width="8.1796875" style="1497" customWidth="1"/>
    <col min="3079" max="3265" width="7.453125" style="1497"/>
    <col min="3266" max="3266" width="4.54296875" style="1497" customWidth="1"/>
    <col min="3267" max="3267" width="33.54296875" style="1497" bestFit="1" customWidth="1"/>
    <col min="3268" max="3268" width="5.453125" style="1497" bestFit="1" customWidth="1"/>
    <col min="3269" max="3269" width="10" style="1497" bestFit="1" customWidth="1"/>
    <col min="3270" max="3270" width="10" style="1497" customWidth="1"/>
    <col min="3271" max="3272" width="8.54296875" style="1497" bestFit="1" customWidth="1"/>
    <col min="3273" max="3273" width="8.81640625" style="1497" customWidth="1"/>
    <col min="3274" max="3285" width="8.54296875" style="1497" bestFit="1" customWidth="1"/>
    <col min="3286" max="3286" width="9.453125" style="1497" bestFit="1" customWidth="1"/>
    <col min="3287" max="3287" width="10" style="1497" bestFit="1" customWidth="1"/>
    <col min="3288" max="3288" width="9.54296875" style="1497" bestFit="1" customWidth="1"/>
    <col min="3289" max="3289" width="9.81640625" style="1497" bestFit="1" customWidth="1"/>
    <col min="3290" max="3290" width="8.81640625" style="1497" customWidth="1"/>
    <col min="3291" max="3291" width="8.54296875" style="1497" bestFit="1" customWidth="1"/>
    <col min="3292" max="3295" width="7.08984375" style="1497" bestFit="1" customWidth="1"/>
    <col min="3296" max="3297" width="8.54296875" style="1497" bestFit="1" customWidth="1"/>
    <col min="3298" max="3298" width="7.1796875" style="1497" bestFit="1" customWidth="1"/>
    <col min="3299" max="3325" width="7.453125" style="1497"/>
    <col min="3326" max="3326" width="4.54296875" style="1497" customWidth="1"/>
    <col min="3327" max="3327" width="33.54296875" style="1497" bestFit="1" customWidth="1"/>
    <col min="3328" max="3328" width="5.453125" style="1497" bestFit="1" customWidth="1"/>
    <col min="3329" max="3329" width="8.81640625" style="1497" customWidth="1"/>
    <col min="3330" max="3330" width="6.1796875" style="1497" customWidth="1"/>
    <col min="3331" max="3331" width="11.08984375" style="1497" customWidth="1"/>
    <col min="3332" max="3332" width="12" style="1497" customWidth="1"/>
    <col min="3333" max="3333" width="8.90625" style="1497" customWidth="1"/>
    <col min="3334" max="3334" width="8.1796875" style="1497" customWidth="1"/>
    <col min="3335" max="3521" width="7.453125" style="1497"/>
    <col min="3522" max="3522" width="4.54296875" style="1497" customWidth="1"/>
    <col min="3523" max="3523" width="33.54296875" style="1497" bestFit="1" customWidth="1"/>
    <col min="3524" max="3524" width="5.453125" style="1497" bestFit="1" customWidth="1"/>
    <col min="3525" max="3525" width="10" style="1497" bestFit="1" customWidth="1"/>
    <col min="3526" max="3526" width="10" style="1497" customWidth="1"/>
    <col min="3527" max="3528" width="8.54296875" style="1497" bestFit="1" customWidth="1"/>
    <col min="3529" max="3529" width="8.81640625" style="1497" customWidth="1"/>
    <col min="3530" max="3541" width="8.54296875" style="1497" bestFit="1" customWidth="1"/>
    <col min="3542" max="3542" width="9.453125" style="1497" bestFit="1" customWidth="1"/>
    <col min="3543" max="3543" width="10" style="1497" bestFit="1" customWidth="1"/>
    <col min="3544" max="3544" width="9.54296875" style="1497" bestFit="1" customWidth="1"/>
    <col min="3545" max="3545" width="9.81640625" style="1497" bestFit="1" customWidth="1"/>
    <col min="3546" max="3546" width="8.81640625" style="1497" customWidth="1"/>
    <col min="3547" max="3547" width="8.54296875" style="1497" bestFit="1" customWidth="1"/>
    <col min="3548" max="3551" width="7.08984375" style="1497" bestFit="1" customWidth="1"/>
    <col min="3552" max="3553" width="8.54296875" style="1497" bestFit="1" customWidth="1"/>
    <col min="3554" max="3554" width="7.1796875" style="1497" bestFit="1" customWidth="1"/>
    <col min="3555" max="3581" width="7.453125" style="1497"/>
    <col min="3582" max="3582" width="4.54296875" style="1497" customWidth="1"/>
    <col min="3583" max="3583" width="33.54296875" style="1497" bestFit="1" customWidth="1"/>
    <col min="3584" max="3584" width="5.453125" style="1497" bestFit="1" customWidth="1"/>
    <col min="3585" max="3585" width="8.81640625" style="1497" customWidth="1"/>
    <col min="3586" max="3586" width="6.1796875" style="1497" customWidth="1"/>
    <col min="3587" max="3587" width="11.08984375" style="1497" customWidth="1"/>
    <col min="3588" max="3588" width="12" style="1497" customWidth="1"/>
    <col min="3589" max="3589" width="8.90625" style="1497" customWidth="1"/>
    <col min="3590" max="3590" width="8.1796875" style="1497" customWidth="1"/>
    <col min="3591" max="3777" width="7.453125" style="1497"/>
    <col min="3778" max="3778" width="4.54296875" style="1497" customWidth="1"/>
    <col min="3779" max="3779" width="33.54296875" style="1497" bestFit="1" customWidth="1"/>
    <col min="3780" max="3780" width="5.453125" style="1497" bestFit="1" customWidth="1"/>
    <col min="3781" max="3781" width="10" style="1497" bestFit="1" customWidth="1"/>
    <col min="3782" max="3782" width="10" style="1497" customWidth="1"/>
    <col min="3783" max="3784" width="8.54296875" style="1497" bestFit="1" customWidth="1"/>
    <col min="3785" max="3785" width="8.81640625" style="1497" customWidth="1"/>
    <col min="3786" max="3797" width="8.54296875" style="1497" bestFit="1" customWidth="1"/>
    <col min="3798" max="3798" width="9.453125" style="1497" bestFit="1" customWidth="1"/>
    <col min="3799" max="3799" width="10" style="1497" bestFit="1" customWidth="1"/>
    <col min="3800" max="3800" width="9.54296875" style="1497" bestFit="1" customWidth="1"/>
    <col min="3801" max="3801" width="9.81640625" style="1497" bestFit="1" customWidth="1"/>
    <col min="3802" max="3802" width="8.81640625" style="1497" customWidth="1"/>
    <col min="3803" max="3803" width="8.54296875" style="1497" bestFit="1" customWidth="1"/>
    <col min="3804" max="3807" width="7.08984375" style="1497" bestFit="1" customWidth="1"/>
    <col min="3808" max="3809" width="8.54296875" style="1497" bestFit="1" customWidth="1"/>
    <col min="3810" max="3810" width="7.1796875" style="1497" bestFit="1" customWidth="1"/>
    <col min="3811" max="3837" width="7.453125" style="1497"/>
    <col min="3838" max="3838" width="4.54296875" style="1497" customWidth="1"/>
    <col min="3839" max="3839" width="33.54296875" style="1497" bestFit="1" customWidth="1"/>
    <col min="3840" max="3840" width="5.453125" style="1497" bestFit="1" customWidth="1"/>
    <col min="3841" max="3841" width="8.81640625" style="1497" customWidth="1"/>
    <col min="3842" max="3842" width="6.1796875" style="1497" customWidth="1"/>
    <col min="3843" max="3843" width="11.08984375" style="1497" customWidth="1"/>
    <col min="3844" max="3844" width="12" style="1497" customWidth="1"/>
    <col min="3845" max="3845" width="8.90625" style="1497" customWidth="1"/>
    <col min="3846" max="3846" width="8.1796875" style="1497" customWidth="1"/>
    <col min="3847" max="4033" width="7.453125" style="1497"/>
    <col min="4034" max="4034" width="4.54296875" style="1497" customWidth="1"/>
    <col min="4035" max="4035" width="33.54296875" style="1497" bestFit="1" customWidth="1"/>
    <col min="4036" max="4036" width="5.453125" style="1497" bestFit="1" customWidth="1"/>
    <col min="4037" max="4037" width="10" style="1497" bestFit="1" customWidth="1"/>
    <col min="4038" max="4038" width="10" style="1497" customWidth="1"/>
    <col min="4039" max="4040" width="8.54296875" style="1497" bestFit="1" customWidth="1"/>
    <col min="4041" max="4041" width="8.81640625" style="1497" customWidth="1"/>
    <col min="4042" max="4053" width="8.54296875" style="1497" bestFit="1" customWidth="1"/>
    <col min="4054" max="4054" width="9.453125" style="1497" bestFit="1" customWidth="1"/>
    <col min="4055" max="4055" width="10" style="1497" bestFit="1" customWidth="1"/>
    <col min="4056" max="4056" width="9.54296875" style="1497" bestFit="1" customWidth="1"/>
    <col min="4057" max="4057" width="9.81640625" style="1497" bestFit="1" customWidth="1"/>
    <col min="4058" max="4058" width="8.81640625" style="1497" customWidth="1"/>
    <col min="4059" max="4059" width="8.54296875" style="1497" bestFit="1" customWidth="1"/>
    <col min="4060" max="4063" width="7.08984375" style="1497" bestFit="1" customWidth="1"/>
    <col min="4064" max="4065" width="8.54296875" style="1497" bestFit="1" customWidth="1"/>
    <col min="4066" max="4066" width="7.1796875" style="1497" bestFit="1" customWidth="1"/>
    <col min="4067" max="4093" width="7.453125" style="1497"/>
    <col min="4094" max="4094" width="4.54296875" style="1497" customWidth="1"/>
    <col min="4095" max="4095" width="33.54296875" style="1497" bestFit="1" customWidth="1"/>
    <col min="4096" max="4096" width="5.453125" style="1497" bestFit="1" customWidth="1"/>
    <col min="4097" max="4097" width="8.81640625" style="1497" customWidth="1"/>
    <col min="4098" max="4098" width="6.1796875" style="1497" customWidth="1"/>
    <col min="4099" max="4099" width="11.08984375" style="1497" customWidth="1"/>
    <col min="4100" max="4100" width="12" style="1497" customWidth="1"/>
    <col min="4101" max="4101" width="8.90625" style="1497" customWidth="1"/>
    <col min="4102" max="4102" width="8.1796875" style="1497" customWidth="1"/>
    <col min="4103" max="4289" width="7.453125" style="1497"/>
    <col min="4290" max="4290" width="4.54296875" style="1497" customWidth="1"/>
    <col min="4291" max="4291" width="33.54296875" style="1497" bestFit="1" customWidth="1"/>
    <col min="4292" max="4292" width="5.453125" style="1497" bestFit="1" customWidth="1"/>
    <col min="4293" max="4293" width="10" style="1497" bestFit="1" customWidth="1"/>
    <col min="4294" max="4294" width="10" style="1497" customWidth="1"/>
    <col min="4295" max="4296" width="8.54296875" style="1497" bestFit="1" customWidth="1"/>
    <col min="4297" max="4297" width="8.81640625" style="1497" customWidth="1"/>
    <col min="4298" max="4309" width="8.54296875" style="1497" bestFit="1" customWidth="1"/>
    <col min="4310" max="4310" width="9.453125" style="1497" bestFit="1" customWidth="1"/>
    <col min="4311" max="4311" width="10" style="1497" bestFit="1" customWidth="1"/>
    <col min="4312" max="4312" width="9.54296875" style="1497" bestFit="1" customWidth="1"/>
    <col min="4313" max="4313" width="9.81640625" style="1497" bestFit="1" customWidth="1"/>
    <col min="4314" max="4314" width="8.81640625" style="1497" customWidth="1"/>
    <col min="4315" max="4315" width="8.54296875" style="1497" bestFit="1" customWidth="1"/>
    <col min="4316" max="4319" width="7.08984375" style="1497" bestFit="1" customWidth="1"/>
    <col min="4320" max="4321" width="8.54296875" style="1497" bestFit="1" customWidth="1"/>
    <col min="4322" max="4322" width="7.1796875" style="1497" bestFit="1" customWidth="1"/>
    <col min="4323" max="4349" width="7.453125" style="1497"/>
    <col min="4350" max="4350" width="4.54296875" style="1497" customWidth="1"/>
    <col min="4351" max="4351" width="33.54296875" style="1497" bestFit="1" customWidth="1"/>
    <col min="4352" max="4352" width="5.453125" style="1497" bestFit="1" customWidth="1"/>
    <col min="4353" max="4353" width="8.81640625" style="1497" customWidth="1"/>
    <col min="4354" max="4354" width="6.1796875" style="1497" customWidth="1"/>
    <col min="4355" max="4355" width="11.08984375" style="1497" customWidth="1"/>
    <col min="4356" max="4356" width="12" style="1497" customWidth="1"/>
    <col min="4357" max="4357" width="8.90625" style="1497" customWidth="1"/>
    <col min="4358" max="4358" width="8.1796875" style="1497" customWidth="1"/>
    <col min="4359" max="4545" width="7.453125" style="1497"/>
    <col min="4546" max="4546" width="4.54296875" style="1497" customWidth="1"/>
    <col min="4547" max="4547" width="33.54296875" style="1497" bestFit="1" customWidth="1"/>
    <col min="4548" max="4548" width="5.453125" style="1497" bestFit="1" customWidth="1"/>
    <col min="4549" max="4549" width="10" style="1497" bestFit="1" customWidth="1"/>
    <col min="4550" max="4550" width="10" style="1497" customWidth="1"/>
    <col min="4551" max="4552" width="8.54296875" style="1497" bestFit="1" customWidth="1"/>
    <col min="4553" max="4553" width="8.81640625" style="1497" customWidth="1"/>
    <col min="4554" max="4565" width="8.54296875" style="1497" bestFit="1" customWidth="1"/>
    <col min="4566" max="4566" width="9.453125" style="1497" bestFit="1" customWidth="1"/>
    <col min="4567" max="4567" width="10" style="1497" bestFit="1" customWidth="1"/>
    <col min="4568" max="4568" width="9.54296875" style="1497" bestFit="1" customWidth="1"/>
    <col min="4569" max="4569" width="9.81640625" style="1497" bestFit="1" customWidth="1"/>
    <col min="4570" max="4570" width="8.81640625" style="1497" customWidth="1"/>
    <col min="4571" max="4571" width="8.54296875" style="1497" bestFit="1" customWidth="1"/>
    <col min="4572" max="4575" width="7.08984375" style="1497" bestFit="1" customWidth="1"/>
    <col min="4576" max="4577" width="8.54296875" style="1497" bestFit="1" customWidth="1"/>
    <col min="4578" max="4578" width="7.1796875" style="1497" bestFit="1" customWidth="1"/>
    <col min="4579" max="4605" width="7.453125" style="1497"/>
    <col min="4606" max="4606" width="4.54296875" style="1497" customWidth="1"/>
    <col min="4607" max="4607" width="33.54296875" style="1497" bestFit="1" customWidth="1"/>
    <col min="4608" max="4608" width="5.453125" style="1497" bestFit="1" customWidth="1"/>
    <col min="4609" max="4609" width="8.81640625" style="1497" customWidth="1"/>
    <col min="4610" max="4610" width="6.1796875" style="1497" customWidth="1"/>
    <col min="4611" max="4611" width="11.08984375" style="1497" customWidth="1"/>
    <col min="4612" max="4612" width="12" style="1497" customWidth="1"/>
    <col min="4613" max="4613" width="8.90625" style="1497" customWidth="1"/>
    <col min="4614" max="4614" width="8.1796875" style="1497" customWidth="1"/>
    <col min="4615" max="4801" width="7.453125" style="1497"/>
    <col min="4802" max="4802" width="4.54296875" style="1497" customWidth="1"/>
    <col min="4803" max="4803" width="33.54296875" style="1497" bestFit="1" customWidth="1"/>
    <col min="4804" max="4804" width="5.453125" style="1497" bestFit="1" customWidth="1"/>
    <col min="4805" max="4805" width="10" style="1497" bestFit="1" customWidth="1"/>
    <col min="4806" max="4806" width="10" style="1497" customWidth="1"/>
    <col min="4807" max="4808" width="8.54296875" style="1497" bestFit="1" customWidth="1"/>
    <col min="4809" max="4809" width="8.81640625" style="1497" customWidth="1"/>
    <col min="4810" max="4821" width="8.54296875" style="1497" bestFit="1" customWidth="1"/>
    <col min="4822" max="4822" width="9.453125" style="1497" bestFit="1" customWidth="1"/>
    <col min="4823" max="4823" width="10" style="1497" bestFit="1" customWidth="1"/>
    <col min="4824" max="4824" width="9.54296875" style="1497" bestFit="1" customWidth="1"/>
    <col min="4825" max="4825" width="9.81640625" style="1497" bestFit="1" customWidth="1"/>
    <col min="4826" max="4826" width="8.81640625" style="1497" customWidth="1"/>
    <col min="4827" max="4827" width="8.54296875" style="1497" bestFit="1" customWidth="1"/>
    <col min="4828" max="4831" width="7.08984375" style="1497" bestFit="1" customWidth="1"/>
    <col min="4832" max="4833" width="8.54296875" style="1497" bestFit="1" customWidth="1"/>
    <col min="4834" max="4834" width="7.1796875" style="1497" bestFit="1" customWidth="1"/>
    <col min="4835" max="4861" width="7.453125" style="1497"/>
    <col min="4862" max="4862" width="4.54296875" style="1497" customWidth="1"/>
    <col min="4863" max="4863" width="33.54296875" style="1497" bestFit="1" customWidth="1"/>
    <col min="4864" max="4864" width="5.453125" style="1497" bestFit="1" customWidth="1"/>
    <col min="4865" max="4865" width="8.81640625" style="1497" customWidth="1"/>
    <col min="4866" max="4866" width="6.1796875" style="1497" customWidth="1"/>
    <col min="4867" max="4867" width="11.08984375" style="1497" customWidth="1"/>
    <col min="4868" max="4868" width="12" style="1497" customWidth="1"/>
    <col min="4869" max="4869" width="8.90625" style="1497" customWidth="1"/>
    <col min="4870" max="4870" width="8.1796875" style="1497" customWidth="1"/>
    <col min="4871" max="5057" width="7.453125" style="1497"/>
    <col min="5058" max="5058" width="4.54296875" style="1497" customWidth="1"/>
    <col min="5059" max="5059" width="33.54296875" style="1497" bestFit="1" customWidth="1"/>
    <col min="5060" max="5060" width="5.453125" style="1497" bestFit="1" customWidth="1"/>
    <col min="5061" max="5061" width="10" style="1497" bestFit="1" customWidth="1"/>
    <col min="5062" max="5062" width="10" style="1497" customWidth="1"/>
    <col min="5063" max="5064" width="8.54296875" style="1497" bestFit="1" customWidth="1"/>
    <col min="5065" max="5065" width="8.81640625" style="1497" customWidth="1"/>
    <col min="5066" max="5077" width="8.54296875" style="1497" bestFit="1" customWidth="1"/>
    <col min="5078" max="5078" width="9.453125" style="1497" bestFit="1" customWidth="1"/>
    <col min="5079" max="5079" width="10" style="1497" bestFit="1" customWidth="1"/>
    <col min="5080" max="5080" width="9.54296875" style="1497" bestFit="1" customWidth="1"/>
    <col min="5081" max="5081" width="9.81640625" style="1497" bestFit="1" customWidth="1"/>
    <col min="5082" max="5082" width="8.81640625" style="1497" customWidth="1"/>
    <col min="5083" max="5083" width="8.54296875" style="1497" bestFit="1" customWidth="1"/>
    <col min="5084" max="5087" width="7.08984375" style="1497" bestFit="1" customWidth="1"/>
    <col min="5088" max="5089" width="8.54296875" style="1497" bestFit="1" customWidth="1"/>
    <col min="5090" max="5090" width="7.1796875" style="1497" bestFit="1" customWidth="1"/>
    <col min="5091" max="5117" width="7.453125" style="1497"/>
    <col min="5118" max="5118" width="4.54296875" style="1497" customWidth="1"/>
    <col min="5119" max="5119" width="33.54296875" style="1497" bestFit="1" customWidth="1"/>
    <col min="5120" max="5120" width="5.453125" style="1497" bestFit="1" customWidth="1"/>
    <col min="5121" max="5121" width="8.81640625" style="1497" customWidth="1"/>
    <col min="5122" max="5122" width="6.1796875" style="1497" customWidth="1"/>
    <col min="5123" max="5123" width="11.08984375" style="1497" customWidth="1"/>
    <col min="5124" max="5124" width="12" style="1497" customWidth="1"/>
    <col min="5125" max="5125" width="8.90625" style="1497" customWidth="1"/>
    <col min="5126" max="5126" width="8.1796875" style="1497" customWidth="1"/>
    <col min="5127" max="5313" width="7.453125" style="1497"/>
    <col min="5314" max="5314" width="4.54296875" style="1497" customWidth="1"/>
    <col min="5315" max="5315" width="33.54296875" style="1497" bestFit="1" customWidth="1"/>
    <col min="5316" max="5316" width="5.453125" style="1497" bestFit="1" customWidth="1"/>
    <col min="5317" max="5317" width="10" style="1497" bestFit="1" customWidth="1"/>
    <col min="5318" max="5318" width="10" style="1497" customWidth="1"/>
    <col min="5319" max="5320" width="8.54296875" style="1497" bestFit="1" customWidth="1"/>
    <col min="5321" max="5321" width="8.81640625" style="1497" customWidth="1"/>
    <col min="5322" max="5333" width="8.54296875" style="1497" bestFit="1" customWidth="1"/>
    <col min="5334" max="5334" width="9.453125" style="1497" bestFit="1" customWidth="1"/>
    <col min="5335" max="5335" width="10" style="1497" bestFit="1" customWidth="1"/>
    <col min="5336" max="5336" width="9.54296875" style="1497" bestFit="1" customWidth="1"/>
    <col min="5337" max="5337" width="9.81640625" style="1497" bestFit="1" customWidth="1"/>
    <col min="5338" max="5338" width="8.81640625" style="1497" customWidth="1"/>
    <col min="5339" max="5339" width="8.54296875" style="1497" bestFit="1" customWidth="1"/>
    <col min="5340" max="5343" width="7.08984375" style="1497" bestFit="1" customWidth="1"/>
    <col min="5344" max="5345" width="8.54296875" style="1497" bestFit="1" customWidth="1"/>
    <col min="5346" max="5346" width="7.1796875" style="1497" bestFit="1" customWidth="1"/>
    <col min="5347" max="5373" width="7.453125" style="1497"/>
    <col min="5374" max="5374" width="4.54296875" style="1497" customWidth="1"/>
    <col min="5375" max="5375" width="33.54296875" style="1497" bestFit="1" customWidth="1"/>
    <col min="5376" max="5376" width="5.453125" style="1497" bestFit="1" customWidth="1"/>
    <col min="5377" max="5377" width="8.81640625" style="1497" customWidth="1"/>
    <col min="5378" max="5378" width="6.1796875" style="1497" customWidth="1"/>
    <col min="5379" max="5379" width="11.08984375" style="1497" customWidth="1"/>
    <col min="5380" max="5380" width="12" style="1497" customWidth="1"/>
    <col min="5381" max="5381" width="8.90625" style="1497" customWidth="1"/>
    <col min="5382" max="5382" width="8.1796875" style="1497" customWidth="1"/>
    <col min="5383" max="5569" width="7.453125" style="1497"/>
    <col min="5570" max="5570" width="4.54296875" style="1497" customWidth="1"/>
    <col min="5571" max="5571" width="33.54296875" style="1497" bestFit="1" customWidth="1"/>
    <col min="5572" max="5572" width="5.453125" style="1497" bestFit="1" customWidth="1"/>
    <col min="5573" max="5573" width="10" style="1497" bestFit="1" customWidth="1"/>
    <col min="5574" max="5574" width="10" style="1497" customWidth="1"/>
    <col min="5575" max="5576" width="8.54296875" style="1497" bestFit="1" customWidth="1"/>
    <col min="5577" max="5577" width="8.81640625" style="1497" customWidth="1"/>
    <col min="5578" max="5589" width="8.54296875" style="1497" bestFit="1" customWidth="1"/>
    <col min="5590" max="5590" width="9.453125" style="1497" bestFit="1" customWidth="1"/>
    <col min="5591" max="5591" width="10" style="1497" bestFit="1" customWidth="1"/>
    <col min="5592" max="5592" width="9.54296875" style="1497" bestFit="1" customWidth="1"/>
    <col min="5593" max="5593" width="9.81640625" style="1497" bestFit="1" customWidth="1"/>
    <col min="5594" max="5594" width="8.81640625" style="1497" customWidth="1"/>
    <col min="5595" max="5595" width="8.54296875" style="1497" bestFit="1" customWidth="1"/>
    <col min="5596" max="5599" width="7.08984375" style="1497" bestFit="1" customWidth="1"/>
    <col min="5600" max="5601" width="8.54296875" style="1497" bestFit="1" customWidth="1"/>
    <col min="5602" max="5602" width="7.1796875" style="1497" bestFit="1" customWidth="1"/>
    <col min="5603" max="5629" width="7.453125" style="1497"/>
    <col min="5630" max="5630" width="4.54296875" style="1497" customWidth="1"/>
    <col min="5631" max="5631" width="33.54296875" style="1497" bestFit="1" customWidth="1"/>
    <col min="5632" max="5632" width="5.453125" style="1497" bestFit="1" customWidth="1"/>
    <col min="5633" max="5633" width="8.81640625" style="1497" customWidth="1"/>
    <col min="5634" max="5634" width="6.1796875" style="1497" customWidth="1"/>
    <col min="5635" max="5635" width="11.08984375" style="1497" customWidth="1"/>
    <col min="5636" max="5636" width="12" style="1497" customWidth="1"/>
    <col min="5637" max="5637" width="8.90625" style="1497" customWidth="1"/>
    <col min="5638" max="5638" width="8.1796875" style="1497" customWidth="1"/>
    <col min="5639" max="5825" width="7.453125" style="1497"/>
    <col min="5826" max="5826" width="4.54296875" style="1497" customWidth="1"/>
    <col min="5827" max="5827" width="33.54296875" style="1497" bestFit="1" customWidth="1"/>
    <col min="5828" max="5828" width="5.453125" style="1497" bestFit="1" customWidth="1"/>
    <col min="5829" max="5829" width="10" style="1497" bestFit="1" customWidth="1"/>
    <col min="5830" max="5830" width="10" style="1497" customWidth="1"/>
    <col min="5831" max="5832" width="8.54296875" style="1497" bestFit="1" customWidth="1"/>
    <col min="5833" max="5833" width="8.81640625" style="1497" customWidth="1"/>
    <col min="5834" max="5845" width="8.54296875" style="1497" bestFit="1" customWidth="1"/>
    <col min="5846" max="5846" width="9.453125" style="1497" bestFit="1" customWidth="1"/>
    <col min="5847" max="5847" width="10" style="1497" bestFit="1" customWidth="1"/>
    <col min="5848" max="5848" width="9.54296875" style="1497" bestFit="1" customWidth="1"/>
    <col min="5849" max="5849" width="9.81640625" style="1497" bestFit="1" customWidth="1"/>
    <col min="5850" max="5850" width="8.81640625" style="1497" customWidth="1"/>
    <col min="5851" max="5851" width="8.54296875" style="1497" bestFit="1" customWidth="1"/>
    <col min="5852" max="5855" width="7.08984375" style="1497" bestFit="1" customWidth="1"/>
    <col min="5856" max="5857" width="8.54296875" style="1497" bestFit="1" customWidth="1"/>
    <col min="5858" max="5858" width="7.1796875" style="1497" bestFit="1" customWidth="1"/>
    <col min="5859" max="5885" width="7.453125" style="1497"/>
    <col min="5886" max="5886" width="4.54296875" style="1497" customWidth="1"/>
    <col min="5887" max="5887" width="33.54296875" style="1497" bestFit="1" customWidth="1"/>
    <col min="5888" max="5888" width="5.453125" style="1497" bestFit="1" customWidth="1"/>
    <col min="5889" max="5889" width="8.81640625" style="1497" customWidth="1"/>
    <col min="5890" max="5890" width="6.1796875" style="1497" customWidth="1"/>
    <col min="5891" max="5891" width="11.08984375" style="1497" customWidth="1"/>
    <col min="5892" max="5892" width="12" style="1497" customWidth="1"/>
    <col min="5893" max="5893" width="8.90625" style="1497" customWidth="1"/>
    <col min="5894" max="5894" width="8.1796875" style="1497" customWidth="1"/>
    <col min="5895" max="6081" width="7.453125" style="1497"/>
    <col min="6082" max="6082" width="4.54296875" style="1497" customWidth="1"/>
    <col min="6083" max="6083" width="33.54296875" style="1497" bestFit="1" customWidth="1"/>
    <col min="6084" max="6084" width="5.453125" style="1497" bestFit="1" customWidth="1"/>
    <col min="6085" max="6085" width="10" style="1497" bestFit="1" customWidth="1"/>
    <col min="6086" max="6086" width="10" style="1497" customWidth="1"/>
    <col min="6087" max="6088" width="8.54296875" style="1497" bestFit="1" customWidth="1"/>
    <col min="6089" max="6089" width="8.81640625" style="1497" customWidth="1"/>
    <col min="6090" max="6101" width="8.54296875" style="1497" bestFit="1" customWidth="1"/>
    <col min="6102" max="6102" width="9.453125" style="1497" bestFit="1" customWidth="1"/>
    <col min="6103" max="6103" width="10" style="1497" bestFit="1" customWidth="1"/>
    <col min="6104" max="6104" width="9.54296875" style="1497" bestFit="1" customWidth="1"/>
    <col min="6105" max="6105" width="9.81640625" style="1497" bestFit="1" customWidth="1"/>
    <col min="6106" max="6106" width="8.81640625" style="1497" customWidth="1"/>
    <col min="6107" max="6107" width="8.54296875" style="1497" bestFit="1" customWidth="1"/>
    <col min="6108" max="6111" width="7.08984375" style="1497" bestFit="1" customWidth="1"/>
    <col min="6112" max="6113" width="8.54296875" style="1497" bestFit="1" customWidth="1"/>
    <col min="6114" max="6114" width="7.1796875" style="1497" bestFit="1" customWidth="1"/>
    <col min="6115" max="6141" width="7.453125" style="1497"/>
    <col min="6142" max="6142" width="4.54296875" style="1497" customWidth="1"/>
    <col min="6143" max="6143" width="33.54296875" style="1497" bestFit="1" customWidth="1"/>
    <col min="6144" max="6144" width="5.453125" style="1497" bestFit="1" customWidth="1"/>
    <col min="6145" max="6145" width="8.81640625" style="1497" customWidth="1"/>
    <col min="6146" max="6146" width="6.1796875" style="1497" customWidth="1"/>
    <col min="6147" max="6147" width="11.08984375" style="1497" customWidth="1"/>
    <col min="6148" max="6148" width="12" style="1497" customWidth="1"/>
    <col min="6149" max="6149" width="8.90625" style="1497" customWidth="1"/>
    <col min="6150" max="6150" width="8.1796875" style="1497" customWidth="1"/>
    <col min="6151" max="6337" width="7.453125" style="1497"/>
    <col min="6338" max="6338" width="4.54296875" style="1497" customWidth="1"/>
    <col min="6339" max="6339" width="33.54296875" style="1497" bestFit="1" customWidth="1"/>
    <col min="6340" max="6340" width="5.453125" style="1497" bestFit="1" customWidth="1"/>
    <col min="6341" max="6341" width="10" style="1497" bestFit="1" customWidth="1"/>
    <col min="6342" max="6342" width="10" style="1497" customWidth="1"/>
    <col min="6343" max="6344" width="8.54296875" style="1497" bestFit="1" customWidth="1"/>
    <col min="6345" max="6345" width="8.81640625" style="1497" customWidth="1"/>
    <col min="6346" max="6357" width="8.54296875" style="1497" bestFit="1" customWidth="1"/>
    <col min="6358" max="6358" width="9.453125" style="1497" bestFit="1" customWidth="1"/>
    <col min="6359" max="6359" width="10" style="1497" bestFit="1" customWidth="1"/>
    <col min="6360" max="6360" width="9.54296875" style="1497" bestFit="1" customWidth="1"/>
    <col min="6361" max="6361" width="9.81640625" style="1497" bestFit="1" customWidth="1"/>
    <col min="6362" max="6362" width="8.81640625" style="1497" customWidth="1"/>
    <col min="6363" max="6363" width="8.54296875" style="1497" bestFit="1" customWidth="1"/>
    <col min="6364" max="6367" width="7.08984375" style="1497" bestFit="1" customWidth="1"/>
    <col min="6368" max="6369" width="8.54296875" style="1497" bestFit="1" customWidth="1"/>
    <col min="6370" max="6370" width="7.1796875" style="1497" bestFit="1" customWidth="1"/>
    <col min="6371" max="6397" width="7.453125" style="1497"/>
    <col min="6398" max="6398" width="4.54296875" style="1497" customWidth="1"/>
    <col min="6399" max="6399" width="33.54296875" style="1497" bestFit="1" customWidth="1"/>
    <col min="6400" max="6400" width="5.453125" style="1497" bestFit="1" customWidth="1"/>
    <col min="6401" max="6401" width="8.81640625" style="1497" customWidth="1"/>
    <col min="6402" max="6402" width="6.1796875" style="1497" customWidth="1"/>
    <col min="6403" max="6403" width="11.08984375" style="1497" customWidth="1"/>
    <col min="6404" max="6404" width="12" style="1497" customWidth="1"/>
    <col min="6405" max="6405" width="8.90625" style="1497" customWidth="1"/>
    <col min="6406" max="6406" width="8.1796875" style="1497" customWidth="1"/>
    <col min="6407" max="6593" width="7.453125" style="1497"/>
    <col min="6594" max="6594" width="4.54296875" style="1497" customWidth="1"/>
    <col min="6595" max="6595" width="33.54296875" style="1497" bestFit="1" customWidth="1"/>
    <col min="6596" max="6596" width="5.453125" style="1497" bestFit="1" customWidth="1"/>
    <col min="6597" max="6597" width="10" style="1497" bestFit="1" customWidth="1"/>
    <col min="6598" max="6598" width="10" style="1497" customWidth="1"/>
    <col min="6599" max="6600" width="8.54296875" style="1497" bestFit="1" customWidth="1"/>
    <col min="6601" max="6601" width="8.81640625" style="1497" customWidth="1"/>
    <col min="6602" max="6613" width="8.54296875" style="1497" bestFit="1" customWidth="1"/>
    <col min="6614" max="6614" width="9.453125" style="1497" bestFit="1" customWidth="1"/>
    <col min="6615" max="6615" width="10" style="1497" bestFit="1" customWidth="1"/>
    <col min="6616" max="6616" width="9.54296875" style="1497" bestFit="1" customWidth="1"/>
    <col min="6617" max="6617" width="9.81640625" style="1497" bestFit="1" customWidth="1"/>
    <col min="6618" max="6618" width="8.81640625" style="1497" customWidth="1"/>
    <col min="6619" max="6619" width="8.54296875" style="1497" bestFit="1" customWidth="1"/>
    <col min="6620" max="6623" width="7.08984375" style="1497" bestFit="1" customWidth="1"/>
    <col min="6624" max="6625" width="8.54296875" style="1497" bestFit="1" customWidth="1"/>
    <col min="6626" max="6626" width="7.1796875" style="1497" bestFit="1" customWidth="1"/>
    <col min="6627" max="6653" width="7.453125" style="1497"/>
    <col min="6654" max="6654" width="4.54296875" style="1497" customWidth="1"/>
    <col min="6655" max="6655" width="33.54296875" style="1497" bestFit="1" customWidth="1"/>
    <col min="6656" max="6656" width="5.453125" style="1497" bestFit="1" customWidth="1"/>
    <col min="6657" max="6657" width="8.81640625" style="1497" customWidth="1"/>
    <col min="6658" max="6658" width="6.1796875" style="1497" customWidth="1"/>
    <col min="6659" max="6659" width="11.08984375" style="1497" customWidth="1"/>
    <col min="6660" max="6660" width="12" style="1497" customWidth="1"/>
    <col min="6661" max="6661" width="8.90625" style="1497" customWidth="1"/>
    <col min="6662" max="6662" width="8.1796875" style="1497" customWidth="1"/>
    <col min="6663" max="6849" width="7.453125" style="1497"/>
    <col min="6850" max="6850" width="4.54296875" style="1497" customWidth="1"/>
    <col min="6851" max="6851" width="33.54296875" style="1497" bestFit="1" customWidth="1"/>
    <col min="6852" max="6852" width="5.453125" style="1497" bestFit="1" customWidth="1"/>
    <col min="6853" max="6853" width="10" style="1497" bestFit="1" customWidth="1"/>
    <col min="6854" max="6854" width="10" style="1497" customWidth="1"/>
    <col min="6855" max="6856" width="8.54296875" style="1497" bestFit="1" customWidth="1"/>
    <col min="6857" max="6857" width="8.81640625" style="1497" customWidth="1"/>
    <col min="6858" max="6869" width="8.54296875" style="1497" bestFit="1" customWidth="1"/>
    <col min="6870" max="6870" width="9.453125" style="1497" bestFit="1" customWidth="1"/>
    <col min="6871" max="6871" width="10" style="1497" bestFit="1" customWidth="1"/>
    <col min="6872" max="6872" width="9.54296875" style="1497" bestFit="1" customWidth="1"/>
    <col min="6873" max="6873" width="9.81640625" style="1497" bestFit="1" customWidth="1"/>
    <col min="6874" max="6874" width="8.81640625" style="1497" customWidth="1"/>
    <col min="6875" max="6875" width="8.54296875" style="1497" bestFit="1" customWidth="1"/>
    <col min="6876" max="6879" width="7.08984375" style="1497" bestFit="1" customWidth="1"/>
    <col min="6880" max="6881" width="8.54296875" style="1497" bestFit="1" customWidth="1"/>
    <col min="6882" max="6882" width="7.1796875" style="1497" bestFit="1" customWidth="1"/>
    <col min="6883" max="6909" width="7.453125" style="1497"/>
    <col min="6910" max="6910" width="4.54296875" style="1497" customWidth="1"/>
    <col min="6911" max="6911" width="33.54296875" style="1497" bestFit="1" customWidth="1"/>
    <col min="6912" max="6912" width="5.453125" style="1497" bestFit="1" customWidth="1"/>
    <col min="6913" max="6913" width="8.81640625" style="1497" customWidth="1"/>
    <col min="6914" max="6914" width="6.1796875" style="1497" customWidth="1"/>
    <col min="6915" max="6915" width="11.08984375" style="1497" customWidth="1"/>
    <col min="6916" max="6916" width="12" style="1497" customWidth="1"/>
    <col min="6917" max="6917" width="8.90625" style="1497" customWidth="1"/>
    <col min="6918" max="6918" width="8.1796875" style="1497" customWidth="1"/>
    <col min="6919" max="7105" width="7.453125" style="1497"/>
    <col min="7106" max="7106" width="4.54296875" style="1497" customWidth="1"/>
    <col min="7107" max="7107" width="33.54296875" style="1497" bestFit="1" customWidth="1"/>
    <col min="7108" max="7108" width="5.453125" style="1497" bestFit="1" customWidth="1"/>
    <col min="7109" max="7109" width="10" style="1497" bestFit="1" customWidth="1"/>
    <col min="7110" max="7110" width="10" style="1497" customWidth="1"/>
    <col min="7111" max="7112" width="8.54296875" style="1497" bestFit="1" customWidth="1"/>
    <col min="7113" max="7113" width="8.81640625" style="1497" customWidth="1"/>
    <col min="7114" max="7125" width="8.54296875" style="1497" bestFit="1" customWidth="1"/>
    <col min="7126" max="7126" width="9.453125" style="1497" bestFit="1" customWidth="1"/>
    <col min="7127" max="7127" width="10" style="1497" bestFit="1" customWidth="1"/>
    <col min="7128" max="7128" width="9.54296875" style="1497" bestFit="1" customWidth="1"/>
    <col min="7129" max="7129" width="9.81640625" style="1497" bestFit="1" customWidth="1"/>
    <col min="7130" max="7130" width="8.81640625" style="1497" customWidth="1"/>
    <col min="7131" max="7131" width="8.54296875" style="1497" bestFit="1" customWidth="1"/>
    <col min="7132" max="7135" width="7.08984375" style="1497" bestFit="1" customWidth="1"/>
    <col min="7136" max="7137" width="8.54296875" style="1497" bestFit="1" customWidth="1"/>
    <col min="7138" max="7138" width="7.1796875" style="1497" bestFit="1" customWidth="1"/>
    <col min="7139" max="7165" width="7.453125" style="1497"/>
    <col min="7166" max="7166" width="4.54296875" style="1497" customWidth="1"/>
    <col min="7167" max="7167" width="33.54296875" style="1497" bestFit="1" customWidth="1"/>
    <col min="7168" max="7168" width="5.453125" style="1497" bestFit="1" customWidth="1"/>
    <col min="7169" max="7169" width="8.81640625" style="1497" customWidth="1"/>
    <col min="7170" max="7170" width="6.1796875" style="1497" customWidth="1"/>
    <col min="7171" max="7171" width="11.08984375" style="1497" customWidth="1"/>
    <col min="7172" max="7172" width="12" style="1497" customWidth="1"/>
    <col min="7173" max="7173" width="8.90625" style="1497" customWidth="1"/>
    <col min="7174" max="7174" width="8.1796875" style="1497" customWidth="1"/>
    <col min="7175" max="7361" width="7.453125" style="1497"/>
    <col min="7362" max="7362" width="4.54296875" style="1497" customWidth="1"/>
    <col min="7363" max="7363" width="33.54296875" style="1497" bestFit="1" customWidth="1"/>
    <col min="7364" max="7364" width="5.453125" style="1497" bestFit="1" customWidth="1"/>
    <col min="7365" max="7365" width="10" style="1497" bestFit="1" customWidth="1"/>
    <col min="7366" max="7366" width="10" style="1497" customWidth="1"/>
    <col min="7367" max="7368" width="8.54296875" style="1497" bestFit="1" customWidth="1"/>
    <col min="7369" max="7369" width="8.81640625" style="1497" customWidth="1"/>
    <col min="7370" max="7381" width="8.54296875" style="1497" bestFit="1" customWidth="1"/>
    <col min="7382" max="7382" width="9.453125" style="1497" bestFit="1" customWidth="1"/>
    <col min="7383" max="7383" width="10" style="1497" bestFit="1" customWidth="1"/>
    <col min="7384" max="7384" width="9.54296875" style="1497" bestFit="1" customWidth="1"/>
    <col min="7385" max="7385" width="9.81640625" style="1497" bestFit="1" customWidth="1"/>
    <col min="7386" max="7386" width="8.81640625" style="1497" customWidth="1"/>
    <col min="7387" max="7387" width="8.54296875" style="1497" bestFit="1" customWidth="1"/>
    <col min="7388" max="7391" width="7.08984375" style="1497" bestFit="1" customWidth="1"/>
    <col min="7392" max="7393" width="8.54296875" style="1497" bestFit="1" customWidth="1"/>
    <col min="7394" max="7394" width="7.1796875" style="1497" bestFit="1" customWidth="1"/>
    <col min="7395" max="7421" width="7.453125" style="1497"/>
    <col min="7422" max="7422" width="4.54296875" style="1497" customWidth="1"/>
    <col min="7423" max="7423" width="33.54296875" style="1497" bestFit="1" customWidth="1"/>
    <col min="7424" max="7424" width="5.453125" style="1497" bestFit="1" customWidth="1"/>
    <col min="7425" max="7425" width="8.81640625" style="1497" customWidth="1"/>
    <col min="7426" max="7426" width="6.1796875" style="1497" customWidth="1"/>
    <col min="7427" max="7427" width="11.08984375" style="1497" customWidth="1"/>
    <col min="7428" max="7428" width="12" style="1497" customWidth="1"/>
    <col min="7429" max="7429" width="8.90625" style="1497" customWidth="1"/>
    <col min="7430" max="7430" width="8.1796875" style="1497" customWidth="1"/>
    <col min="7431" max="7617" width="7.453125" style="1497"/>
    <col min="7618" max="7618" width="4.54296875" style="1497" customWidth="1"/>
    <col min="7619" max="7619" width="33.54296875" style="1497" bestFit="1" customWidth="1"/>
    <col min="7620" max="7620" width="5.453125" style="1497" bestFit="1" customWidth="1"/>
    <col min="7621" max="7621" width="10" style="1497" bestFit="1" customWidth="1"/>
    <col min="7622" max="7622" width="10" style="1497" customWidth="1"/>
    <col min="7623" max="7624" width="8.54296875" style="1497" bestFit="1" customWidth="1"/>
    <col min="7625" max="7625" width="8.81640625" style="1497" customWidth="1"/>
    <col min="7626" max="7637" width="8.54296875" style="1497" bestFit="1" customWidth="1"/>
    <col min="7638" max="7638" width="9.453125" style="1497" bestFit="1" customWidth="1"/>
    <col min="7639" max="7639" width="10" style="1497" bestFit="1" customWidth="1"/>
    <col min="7640" max="7640" width="9.54296875" style="1497" bestFit="1" customWidth="1"/>
    <col min="7641" max="7641" width="9.81640625" style="1497" bestFit="1" customWidth="1"/>
    <col min="7642" max="7642" width="8.81640625" style="1497" customWidth="1"/>
    <col min="7643" max="7643" width="8.54296875" style="1497" bestFit="1" customWidth="1"/>
    <col min="7644" max="7647" width="7.08984375" style="1497" bestFit="1" customWidth="1"/>
    <col min="7648" max="7649" width="8.54296875" style="1497" bestFit="1" customWidth="1"/>
    <col min="7650" max="7650" width="7.1796875" style="1497" bestFit="1" customWidth="1"/>
    <col min="7651" max="7677" width="7.453125" style="1497"/>
    <col min="7678" max="7678" width="4.54296875" style="1497" customWidth="1"/>
    <col min="7679" max="7679" width="33.54296875" style="1497" bestFit="1" customWidth="1"/>
    <col min="7680" max="7680" width="5.453125" style="1497" bestFit="1" customWidth="1"/>
    <col min="7681" max="7681" width="8.81640625" style="1497" customWidth="1"/>
    <col min="7682" max="7682" width="6.1796875" style="1497" customWidth="1"/>
    <col min="7683" max="7683" width="11.08984375" style="1497" customWidth="1"/>
    <col min="7684" max="7684" width="12" style="1497" customWidth="1"/>
    <col min="7685" max="7685" width="8.90625" style="1497" customWidth="1"/>
    <col min="7686" max="7686" width="8.1796875" style="1497" customWidth="1"/>
    <col min="7687" max="7873" width="7.453125" style="1497"/>
    <col min="7874" max="7874" width="4.54296875" style="1497" customWidth="1"/>
    <col min="7875" max="7875" width="33.54296875" style="1497" bestFit="1" customWidth="1"/>
    <col min="7876" max="7876" width="5.453125" style="1497" bestFit="1" customWidth="1"/>
    <col min="7877" max="7877" width="10" style="1497" bestFit="1" customWidth="1"/>
    <col min="7878" max="7878" width="10" style="1497" customWidth="1"/>
    <col min="7879" max="7880" width="8.54296875" style="1497" bestFit="1" customWidth="1"/>
    <col min="7881" max="7881" width="8.81640625" style="1497" customWidth="1"/>
    <col min="7882" max="7893" width="8.54296875" style="1497" bestFit="1" customWidth="1"/>
    <col min="7894" max="7894" width="9.453125" style="1497" bestFit="1" customWidth="1"/>
    <col min="7895" max="7895" width="10" style="1497" bestFit="1" customWidth="1"/>
    <col min="7896" max="7896" width="9.54296875" style="1497" bestFit="1" customWidth="1"/>
    <col min="7897" max="7897" width="9.81640625" style="1497" bestFit="1" customWidth="1"/>
    <col min="7898" max="7898" width="8.81640625" style="1497" customWidth="1"/>
    <col min="7899" max="7899" width="8.54296875" style="1497" bestFit="1" customWidth="1"/>
    <col min="7900" max="7903" width="7.08984375" style="1497" bestFit="1" customWidth="1"/>
    <col min="7904" max="7905" width="8.54296875" style="1497" bestFit="1" customWidth="1"/>
    <col min="7906" max="7906" width="7.1796875" style="1497" bestFit="1" customWidth="1"/>
    <col min="7907" max="7933" width="7.453125" style="1497"/>
    <col min="7934" max="7934" width="4.54296875" style="1497" customWidth="1"/>
    <col min="7935" max="7935" width="33.54296875" style="1497" bestFit="1" customWidth="1"/>
    <col min="7936" max="7936" width="5.453125" style="1497" bestFit="1" customWidth="1"/>
    <col min="7937" max="7937" width="8.81640625" style="1497" customWidth="1"/>
    <col min="7938" max="7938" width="6.1796875" style="1497" customWidth="1"/>
    <col min="7939" max="7939" width="11.08984375" style="1497" customWidth="1"/>
    <col min="7940" max="7940" width="12" style="1497" customWidth="1"/>
    <col min="7941" max="7941" width="8.90625" style="1497" customWidth="1"/>
    <col min="7942" max="7942" width="8.1796875" style="1497" customWidth="1"/>
    <col min="7943" max="8129" width="7.453125" style="1497"/>
    <col min="8130" max="8130" width="4.54296875" style="1497" customWidth="1"/>
    <col min="8131" max="8131" width="33.54296875" style="1497" bestFit="1" customWidth="1"/>
    <col min="8132" max="8132" width="5.453125" style="1497" bestFit="1" customWidth="1"/>
    <col min="8133" max="8133" width="10" style="1497" bestFit="1" customWidth="1"/>
    <col min="8134" max="8134" width="10" style="1497" customWidth="1"/>
    <col min="8135" max="8136" width="8.54296875" style="1497" bestFit="1" customWidth="1"/>
    <col min="8137" max="8137" width="8.81640625" style="1497" customWidth="1"/>
    <col min="8138" max="8149" width="8.54296875" style="1497" bestFit="1" customWidth="1"/>
    <col min="8150" max="8150" width="9.453125" style="1497" bestFit="1" customWidth="1"/>
    <col min="8151" max="8151" width="10" style="1497" bestFit="1" customWidth="1"/>
    <col min="8152" max="8152" width="9.54296875" style="1497" bestFit="1" customWidth="1"/>
    <col min="8153" max="8153" width="9.81640625" style="1497" bestFit="1" customWidth="1"/>
    <col min="8154" max="8154" width="8.81640625" style="1497" customWidth="1"/>
    <col min="8155" max="8155" width="8.54296875" style="1497" bestFit="1" customWidth="1"/>
    <col min="8156" max="8159" width="7.08984375" style="1497" bestFit="1" customWidth="1"/>
    <col min="8160" max="8161" width="8.54296875" style="1497" bestFit="1" customWidth="1"/>
    <col min="8162" max="8162" width="7.1796875" style="1497" bestFit="1" customWidth="1"/>
    <col min="8163" max="8189" width="7.453125" style="1497"/>
    <col min="8190" max="8190" width="4.54296875" style="1497" customWidth="1"/>
    <col min="8191" max="8191" width="33.54296875" style="1497" bestFit="1" customWidth="1"/>
    <col min="8192" max="8192" width="5.453125" style="1497" bestFit="1" customWidth="1"/>
    <col min="8193" max="8193" width="8.81640625" style="1497" customWidth="1"/>
    <col min="8194" max="8194" width="6.1796875" style="1497" customWidth="1"/>
    <col min="8195" max="8195" width="11.08984375" style="1497" customWidth="1"/>
    <col min="8196" max="8196" width="12" style="1497" customWidth="1"/>
    <col min="8197" max="8197" width="8.90625" style="1497" customWidth="1"/>
    <col min="8198" max="8198" width="8.1796875" style="1497" customWidth="1"/>
    <col min="8199" max="8385" width="7.453125" style="1497"/>
    <col min="8386" max="8386" width="4.54296875" style="1497" customWidth="1"/>
    <col min="8387" max="8387" width="33.54296875" style="1497" bestFit="1" customWidth="1"/>
    <col min="8388" max="8388" width="5.453125" style="1497" bestFit="1" customWidth="1"/>
    <col min="8389" max="8389" width="10" style="1497" bestFit="1" customWidth="1"/>
    <col min="8390" max="8390" width="10" style="1497" customWidth="1"/>
    <col min="8391" max="8392" width="8.54296875" style="1497" bestFit="1" customWidth="1"/>
    <col min="8393" max="8393" width="8.81640625" style="1497" customWidth="1"/>
    <col min="8394" max="8405" width="8.54296875" style="1497" bestFit="1" customWidth="1"/>
    <col min="8406" max="8406" width="9.453125" style="1497" bestFit="1" customWidth="1"/>
    <col min="8407" max="8407" width="10" style="1497" bestFit="1" customWidth="1"/>
    <col min="8408" max="8408" width="9.54296875" style="1497" bestFit="1" customWidth="1"/>
    <col min="8409" max="8409" width="9.81640625" style="1497" bestFit="1" customWidth="1"/>
    <col min="8410" max="8410" width="8.81640625" style="1497" customWidth="1"/>
    <col min="8411" max="8411" width="8.54296875" style="1497" bestFit="1" customWidth="1"/>
    <col min="8412" max="8415" width="7.08984375" style="1497" bestFit="1" customWidth="1"/>
    <col min="8416" max="8417" width="8.54296875" style="1497" bestFit="1" customWidth="1"/>
    <col min="8418" max="8418" width="7.1796875" style="1497" bestFit="1" customWidth="1"/>
    <col min="8419" max="8445" width="7.453125" style="1497"/>
    <col min="8446" max="8446" width="4.54296875" style="1497" customWidth="1"/>
    <col min="8447" max="8447" width="33.54296875" style="1497" bestFit="1" customWidth="1"/>
    <col min="8448" max="8448" width="5.453125" style="1497" bestFit="1" customWidth="1"/>
    <col min="8449" max="8449" width="8.81640625" style="1497" customWidth="1"/>
    <col min="8450" max="8450" width="6.1796875" style="1497" customWidth="1"/>
    <col min="8451" max="8451" width="11.08984375" style="1497" customWidth="1"/>
    <col min="8452" max="8452" width="12" style="1497" customWidth="1"/>
    <col min="8453" max="8453" width="8.90625" style="1497" customWidth="1"/>
    <col min="8454" max="8454" width="8.1796875" style="1497" customWidth="1"/>
    <col min="8455" max="8641" width="7.453125" style="1497"/>
    <col min="8642" max="8642" width="4.54296875" style="1497" customWidth="1"/>
    <col min="8643" max="8643" width="33.54296875" style="1497" bestFit="1" customWidth="1"/>
    <col min="8644" max="8644" width="5.453125" style="1497" bestFit="1" customWidth="1"/>
    <col min="8645" max="8645" width="10" style="1497" bestFit="1" customWidth="1"/>
    <col min="8646" max="8646" width="10" style="1497" customWidth="1"/>
    <col min="8647" max="8648" width="8.54296875" style="1497" bestFit="1" customWidth="1"/>
    <col min="8649" max="8649" width="8.81640625" style="1497" customWidth="1"/>
    <col min="8650" max="8661" width="8.54296875" style="1497" bestFit="1" customWidth="1"/>
    <col min="8662" max="8662" width="9.453125" style="1497" bestFit="1" customWidth="1"/>
    <col min="8663" max="8663" width="10" style="1497" bestFit="1" customWidth="1"/>
    <col min="8664" max="8664" width="9.54296875" style="1497" bestFit="1" customWidth="1"/>
    <col min="8665" max="8665" width="9.81640625" style="1497" bestFit="1" customWidth="1"/>
    <col min="8666" max="8666" width="8.81640625" style="1497" customWidth="1"/>
    <col min="8667" max="8667" width="8.54296875" style="1497" bestFit="1" customWidth="1"/>
    <col min="8668" max="8671" width="7.08984375" style="1497" bestFit="1" customWidth="1"/>
    <col min="8672" max="8673" width="8.54296875" style="1497" bestFit="1" customWidth="1"/>
    <col min="8674" max="8674" width="7.1796875" style="1497" bestFit="1" customWidth="1"/>
    <col min="8675" max="8701" width="7.453125" style="1497"/>
    <col min="8702" max="8702" width="4.54296875" style="1497" customWidth="1"/>
    <col min="8703" max="8703" width="33.54296875" style="1497" bestFit="1" customWidth="1"/>
    <col min="8704" max="8704" width="5.453125" style="1497" bestFit="1" customWidth="1"/>
    <col min="8705" max="8705" width="8.81640625" style="1497" customWidth="1"/>
    <col min="8706" max="8706" width="6.1796875" style="1497" customWidth="1"/>
    <col min="8707" max="8707" width="11.08984375" style="1497" customWidth="1"/>
    <col min="8708" max="8708" width="12" style="1497" customWidth="1"/>
    <col min="8709" max="8709" width="8.90625" style="1497" customWidth="1"/>
    <col min="8710" max="8710" width="8.1796875" style="1497" customWidth="1"/>
    <col min="8711" max="8897" width="7.453125" style="1497"/>
    <col min="8898" max="8898" width="4.54296875" style="1497" customWidth="1"/>
    <col min="8899" max="8899" width="33.54296875" style="1497" bestFit="1" customWidth="1"/>
    <col min="8900" max="8900" width="5.453125" style="1497" bestFit="1" customWidth="1"/>
    <col min="8901" max="8901" width="10" style="1497" bestFit="1" customWidth="1"/>
    <col min="8902" max="8902" width="10" style="1497" customWidth="1"/>
    <col min="8903" max="8904" width="8.54296875" style="1497" bestFit="1" customWidth="1"/>
    <col min="8905" max="8905" width="8.81640625" style="1497" customWidth="1"/>
    <col min="8906" max="8917" width="8.54296875" style="1497" bestFit="1" customWidth="1"/>
    <col min="8918" max="8918" width="9.453125" style="1497" bestFit="1" customWidth="1"/>
    <col min="8919" max="8919" width="10" style="1497" bestFit="1" customWidth="1"/>
    <col min="8920" max="8920" width="9.54296875" style="1497" bestFit="1" customWidth="1"/>
    <col min="8921" max="8921" width="9.81640625" style="1497" bestFit="1" customWidth="1"/>
    <col min="8922" max="8922" width="8.81640625" style="1497" customWidth="1"/>
    <col min="8923" max="8923" width="8.54296875" style="1497" bestFit="1" customWidth="1"/>
    <col min="8924" max="8927" width="7.08984375" style="1497" bestFit="1" customWidth="1"/>
    <col min="8928" max="8929" width="8.54296875" style="1497" bestFit="1" customWidth="1"/>
    <col min="8930" max="8930" width="7.1796875" style="1497" bestFit="1" customWidth="1"/>
    <col min="8931" max="8957" width="7.453125" style="1497"/>
    <col min="8958" max="8958" width="4.54296875" style="1497" customWidth="1"/>
    <col min="8959" max="8959" width="33.54296875" style="1497" bestFit="1" customWidth="1"/>
    <col min="8960" max="8960" width="5.453125" style="1497" bestFit="1" customWidth="1"/>
    <col min="8961" max="8961" width="8.81640625" style="1497" customWidth="1"/>
    <col min="8962" max="8962" width="6.1796875" style="1497" customWidth="1"/>
    <col min="8963" max="8963" width="11.08984375" style="1497" customWidth="1"/>
    <col min="8964" max="8964" width="12" style="1497" customWidth="1"/>
    <col min="8965" max="8965" width="8.90625" style="1497" customWidth="1"/>
    <col min="8966" max="8966" width="8.1796875" style="1497" customWidth="1"/>
    <col min="8967" max="9153" width="7.453125" style="1497"/>
    <col min="9154" max="9154" width="4.54296875" style="1497" customWidth="1"/>
    <col min="9155" max="9155" width="33.54296875" style="1497" bestFit="1" customWidth="1"/>
    <col min="9156" max="9156" width="5.453125" style="1497" bestFit="1" customWidth="1"/>
    <col min="9157" max="9157" width="10" style="1497" bestFit="1" customWidth="1"/>
    <col min="9158" max="9158" width="10" style="1497" customWidth="1"/>
    <col min="9159" max="9160" width="8.54296875" style="1497" bestFit="1" customWidth="1"/>
    <col min="9161" max="9161" width="8.81640625" style="1497" customWidth="1"/>
    <col min="9162" max="9173" width="8.54296875" style="1497" bestFit="1" customWidth="1"/>
    <col min="9174" max="9174" width="9.453125" style="1497" bestFit="1" customWidth="1"/>
    <col min="9175" max="9175" width="10" style="1497" bestFit="1" customWidth="1"/>
    <col min="9176" max="9176" width="9.54296875" style="1497" bestFit="1" customWidth="1"/>
    <col min="9177" max="9177" width="9.81640625" style="1497" bestFit="1" customWidth="1"/>
    <col min="9178" max="9178" width="8.81640625" style="1497" customWidth="1"/>
    <col min="9179" max="9179" width="8.54296875" style="1497" bestFit="1" customWidth="1"/>
    <col min="9180" max="9183" width="7.08984375" style="1497" bestFit="1" customWidth="1"/>
    <col min="9184" max="9185" width="8.54296875" style="1497" bestFit="1" customWidth="1"/>
    <col min="9186" max="9186" width="7.1796875" style="1497" bestFit="1" customWidth="1"/>
    <col min="9187" max="9213" width="7.453125" style="1497"/>
    <col min="9214" max="9214" width="4.54296875" style="1497" customWidth="1"/>
    <col min="9215" max="9215" width="33.54296875" style="1497" bestFit="1" customWidth="1"/>
    <col min="9216" max="9216" width="5.453125" style="1497" bestFit="1" customWidth="1"/>
    <col min="9217" max="9217" width="8.81640625" style="1497" customWidth="1"/>
    <col min="9218" max="9218" width="6.1796875" style="1497" customWidth="1"/>
    <col min="9219" max="9219" width="11.08984375" style="1497" customWidth="1"/>
    <col min="9220" max="9220" width="12" style="1497" customWidth="1"/>
    <col min="9221" max="9221" width="8.90625" style="1497" customWidth="1"/>
    <col min="9222" max="9222" width="8.1796875" style="1497" customWidth="1"/>
    <col min="9223" max="9409" width="7.453125" style="1497"/>
    <col min="9410" max="9410" width="4.54296875" style="1497" customWidth="1"/>
    <col min="9411" max="9411" width="33.54296875" style="1497" bestFit="1" customWidth="1"/>
    <col min="9412" max="9412" width="5.453125" style="1497" bestFit="1" customWidth="1"/>
    <col min="9413" max="9413" width="10" style="1497" bestFit="1" customWidth="1"/>
    <col min="9414" max="9414" width="10" style="1497" customWidth="1"/>
    <col min="9415" max="9416" width="8.54296875" style="1497" bestFit="1" customWidth="1"/>
    <col min="9417" max="9417" width="8.81640625" style="1497" customWidth="1"/>
    <col min="9418" max="9429" width="8.54296875" style="1497" bestFit="1" customWidth="1"/>
    <col min="9430" max="9430" width="9.453125" style="1497" bestFit="1" customWidth="1"/>
    <col min="9431" max="9431" width="10" style="1497" bestFit="1" customWidth="1"/>
    <col min="9432" max="9432" width="9.54296875" style="1497" bestFit="1" customWidth="1"/>
    <col min="9433" max="9433" width="9.81640625" style="1497" bestFit="1" customWidth="1"/>
    <col min="9434" max="9434" width="8.81640625" style="1497" customWidth="1"/>
    <col min="9435" max="9435" width="8.54296875" style="1497" bestFit="1" customWidth="1"/>
    <col min="9436" max="9439" width="7.08984375" style="1497" bestFit="1" customWidth="1"/>
    <col min="9440" max="9441" width="8.54296875" style="1497" bestFit="1" customWidth="1"/>
    <col min="9442" max="9442" width="7.1796875" style="1497" bestFit="1" customWidth="1"/>
    <col min="9443" max="9469" width="7.453125" style="1497"/>
    <col min="9470" max="9470" width="4.54296875" style="1497" customWidth="1"/>
    <col min="9471" max="9471" width="33.54296875" style="1497" bestFit="1" customWidth="1"/>
    <col min="9472" max="9472" width="5.453125" style="1497" bestFit="1" customWidth="1"/>
    <col min="9473" max="9473" width="8.81640625" style="1497" customWidth="1"/>
    <col min="9474" max="9474" width="6.1796875" style="1497" customWidth="1"/>
    <col min="9475" max="9475" width="11.08984375" style="1497" customWidth="1"/>
    <col min="9476" max="9476" width="12" style="1497" customWidth="1"/>
    <col min="9477" max="9477" width="8.90625" style="1497" customWidth="1"/>
    <col min="9478" max="9478" width="8.1796875" style="1497" customWidth="1"/>
    <col min="9479" max="9665" width="7.453125" style="1497"/>
    <col min="9666" max="9666" width="4.54296875" style="1497" customWidth="1"/>
    <col min="9667" max="9667" width="33.54296875" style="1497" bestFit="1" customWidth="1"/>
    <col min="9668" max="9668" width="5.453125" style="1497" bestFit="1" customWidth="1"/>
    <col min="9669" max="9669" width="10" style="1497" bestFit="1" customWidth="1"/>
    <col min="9670" max="9670" width="10" style="1497" customWidth="1"/>
    <col min="9671" max="9672" width="8.54296875" style="1497" bestFit="1" customWidth="1"/>
    <col min="9673" max="9673" width="8.81640625" style="1497" customWidth="1"/>
    <col min="9674" max="9685" width="8.54296875" style="1497" bestFit="1" customWidth="1"/>
    <col min="9686" max="9686" width="9.453125" style="1497" bestFit="1" customWidth="1"/>
    <col min="9687" max="9687" width="10" style="1497" bestFit="1" customWidth="1"/>
    <col min="9688" max="9688" width="9.54296875" style="1497" bestFit="1" customWidth="1"/>
    <col min="9689" max="9689" width="9.81640625" style="1497" bestFit="1" customWidth="1"/>
    <col min="9690" max="9690" width="8.81640625" style="1497" customWidth="1"/>
    <col min="9691" max="9691" width="8.54296875" style="1497" bestFit="1" customWidth="1"/>
    <col min="9692" max="9695" width="7.08984375" style="1497" bestFit="1" customWidth="1"/>
    <col min="9696" max="9697" width="8.54296875" style="1497" bestFit="1" customWidth="1"/>
    <col min="9698" max="9698" width="7.1796875" style="1497" bestFit="1" customWidth="1"/>
    <col min="9699" max="9725" width="7.453125" style="1497"/>
    <col min="9726" max="9726" width="4.54296875" style="1497" customWidth="1"/>
    <col min="9727" max="9727" width="33.54296875" style="1497" bestFit="1" customWidth="1"/>
    <col min="9728" max="9728" width="5.453125" style="1497" bestFit="1" customWidth="1"/>
    <col min="9729" max="9729" width="8.81640625" style="1497" customWidth="1"/>
    <col min="9730" max="9730" width="6.1796875" style="1497" customWidth="1"/>
    <col min="9731" max="9731" width="11.08984375" style="1497" customWidth="1"/>
    <col min="9732" max="9732" width="12" style="1497" customWidth="1"/>
    <col min="9733" max="9733" width="8.90625" style="1497" customWidth="1"/>
    <col min="9734" max="9734" width="8.1796875" style="1497" customWidth="1"/>
    <col min="9735" max="9921" width="7.453125" style="1497"/>
    <col min="9922" max="9922" width="4.54296875" style="1497" customWidth="1"/>
    <col min="9923" max="9923" width="33.54296875" style="1497" bestFit="1" customWidth="1"/>
    <col min="9924" max="9924" width="5.453125" style="1497" bestFit="1" customWidth="1"/>
    <col min="9925" max="9925" width="10" style="1497" bestFit="1" customWidth="1"/>
    <col min="9926" max="9926" width="10" style="1497" customWidth="1"/>
    <col min="9927" max="9928" width="8.54296875" style="1497" bestFit="1" customWidth="1"/>
    <col min="9929" max="9929" width="8.81640625" style="1497" customWidth="1"/>
    <col min="9930" max="9941" width="8.54296875" style="1497" bestFit="1" customWidth="1"/>
    <col min="9942" max="9942" width="9.453125" style="1497" bestFit="1" customWidth="1"/>
    <col min="9943" max="9943" width="10" style="1497" bestFit="1" customWidth="1"/>
    <col min="9944" max="9944" width="9.54296875" style="1497" bestFit="1" customWidth="1"/>
    <col min="9945" max="9945" width="9.81640625" style="1497" bestFit="1" customWidth="1"/>
    <col min="9946" max="9946" width="8.81640625" style="1497" customWidth="1"/>
    <col min="9947" max="9947" width="8.54296875" style="1497" bestFit="1" customWidth="1"/>
    <col min="9948" max="9951" width="7.08984375" style="1497" bestFit="1" customWidth="1"/>
    <col min="9952" max="9953" width="8.54296875" style="1497" bestFit="1" customWidth="1"/>
    <col min="9954" max="9954" width="7.1796875" style="1497" bestFit="1" customWidth="1"/>
    <col min="9955" max="9981" width="7.453125" style="1497"/>
    <col min="9982" max="9982" width="4.54296875" style="1497" customWidth="1"/>
    <col min="9983" max="9983" width="33.54296875" style="1497" bestFit="1" customWidth="1"/>
    <col min="9984" max="9984" width="5.453125" style="1497" bestFit="1" customWidth="1"/>
    <col min="9985" max="9985" width="8.81640625" style="1497" customWidth="1"/>
    <col min="9986" max="9986" width="6.1796875" style="1497" customWidth="1"/>
    <col min="9987" max="9987" width="11.08984375" style="1497" customWidth="1"/>
    <col min="9988" max="9988" width="12" style="1497" customWidth="1"/>
    <col min="9989" max="9989" width="8.90625" style="1497" customWidth="1"/>
    <col min="9990" max="9990" width="8.1796875" style="1497" customWidth="1"/>
    <col min="9991" max="10177" width="7.453125" style="1497"/>
    <col min="10178" max="10178" width="4.54296875" style="1497" customWidth="1"/>
    <col min="10179" max="10179" width="33.54296875" style="1497" bestFit="1" customWidth="1"/>
    <col min="10180" max="10180" width="5.453125" style="1497" bestFit="1" customWidth="1"/>
    <col min="10181" max="10181" width="10" style="1497" bestFit="1" customWidth="1"/>
    <col min="10182" max="10182" width="10" style="1497" customWidth="1"/>
    <col min="10183" max="10184" width="8.54296875" style="1497" bestFit="1" customWidth="1"/>
    <col min="10185" max="10185" width="8.81640625" style="1497" customWidth="1"/>
    <col min="10186" max="10197" width="8.54296875" style="1497" bestFit="1" customWidth="1"/>
    <col min="10198" max="10198" width="9.453125" style="1497" bestFit="1" customWidth="1"/>
    <col min="10199" max="10199" width="10" style="1497" bestFit="1" customWidth="1"/>
    <col min="10200" max="10200" width="9.54296875" style="1497" bestFit="1" customWidth="1"/>
    <col min="10201" max="10201" width="9.81640625" style="1497" bestFit="1" customWidth="1"/>
    <col min="10202" max="10202" width="8.81640625" style="1497" customWidth="1"/>
    <col min="10203" max="10203" width="8.54296875" style="1497" bestFit="1" customWidth="1"/>
    <col min="10204" max="10207" width="7.08984375" style="1497" bestFit="1" customWidth="1"/>
    <col min="10208" max="10209" width="8.54296875" style="1497" bestFit="1" customWidth="1"/>
    <col min="10210" max="10210" width="7.1796875" style="1497" bestFit="1" customWidth="1"/>
    <col min="10211" max="10237" width="7.453125" style="1497"/>
    <col min="10238" max="10238" width="4.54296875" style="1497" customWidth="1"/>
    <col min="10239" max="10239" width="33.54296875" style="1497" bestFit="1" customWidth="1"/>
    <col min="10240" max="10240" width="5.453125" style="1497" bestFit="1" customWidth="1"/>
    <col min="10241" max="10241" width="8.81640625" style="1497" customWidth="1"/>
    <col min="10242" max="10242" width="6.1796875" style="1497" customWidth="1"/>
    <col min="10243" max="10243" width="11.08984375" style="1497" customWidth="1"/>
    <col min="10244" max="10244" width="12" style="1497" customWidth="1"/>
    <col min="10245" max="10245" width="8.90625" style="1497" customWidth="1"/>
    <col min="10246" max="10246" width="8.1796875" style="1497" customWidth="1"/>
    <col min="10247" max="10433" width="7.453125" style="1497"/>
    <col min="10434" max="10434" width="4.54296875" style="1497" customWidth="1"/>
    <col min="10435" max="10435" width="33.54296875" style="1497" bestFit="1" customWidth="1"/>
    <col min="10436" max="10436" width="5.453125" style="1497" bestFit="1" customWidth="1"/>
    <col min="10437" max="10437" width="10" style="1497" bestFit="1" customWidth="1"/>
    <col min="10438" max="10438" width="10" style="1497" customWidth="1"/>
    <col min="10439" max="10440" width="8.54296875" style="1497" bestFit="1" customWidth="1"/>
    <col min="10441" max="10441" width="8.81640625" style="1497" customWidth="1"/>
    <col min="10442" max="10453" width="8.54296875" style="1497" bestFit="1" customWidth="1"/>
    <col min="10454" max="10454" width="9.453125" style="1497" bestFit="1" customWidth="1"/>
    <col min="10455" max="10455" width="10" style="1497" bestFit="1" customWidth="1"/>
    <col min="10456" max="10456" width="9.54296875" style="1497" bestFit="1" customWidth="1"/>
    <col min="10457" max="10457" width="9.81640625" style="1497" bestFit="1" customWidth="1"/>
    <col min="10458" max="10458" width="8.81640625" style="1497" customWidth="1"/>
    <col min="10459" max="10459" width="8.54296875" style="1497" bestFit="1" customWidth="1"/>
    <col min="10460" max="10463" width="7.08984375" style="1497" bestFit="1" customWidth="1"/>
    <col min="10464" max="10465" width="8.54296875" style="1497" bestFit="1" customWidth="1"/>
    <col min="10466" max="10466" width="7.1796875" style="1497" bestFit="1" customWidth="1"/>
    <col min="10467" max="10493" width="7.453125" style="1497"/>
    <col min="10494" max="10494" width="4.54296875" style="1497" customWidth="1"/>
    <col min="10495" max="10495" width="33.54296875" style="1497" bestFit="1" customWidth="1"/>
    <col min="10496" max="10496" width="5.453125" style="1497" bestFit="1" customWidth="1"/>
    <col min="10497" max="10497" width="8.81640625" style="1497" customWidth="1"/>
    <col min="10498" max="10498" width="6.1796875" style="1497" customWidth="1"/>
    <col min="10499" max="10499" width="11.08984375" style="1497" customWidth="1"/>
    <col min="10500" max="10500" width="12" style="1497" customWidth="1"/>
    <col min="10501" max="10501" width="8.90625" style="1497" customWidth="1"/>
    <col min="10502" max="10502" width="8.1796875" style="1497" customWidth="1"/>
    <col min="10503" max="10689" width="7.453125" style="1497"/>
    <col min="10690" max="10690" width="4.54296875" style="1497" customWidth="1"/>
    <col min="10691" max="10691" width="33.54296875" style="1497" bestFit="1" customWidth="1"/>
    <col min="10692" max="10692" width="5.453125" style="1497" bestFit="1" customWidth="1"/>
    <col min="10693" max="10693" width="10" style="1497" bestFit="1" customWidth="1"/>
    <col min="10694" max="10694" width="10" style="1497" customWidth="1"/>
    <col min="10695" max="10696" width="8.54296875" style="1497" bestFit="1" customWidth="1"/>
    <col min="10697" max="10697" width="8.81640625" style="1497" customWidth="1"/>
    <col min="10698" max="10709" width="8.54296875" style="1497" bestFit="1" customWidth="1"/>
    <col min="10710" max="10710" width="9.453125" style="1497" bestFit="1" customWidth="1"/>
    <col min="10711" max="10711" width="10" style="1497" bestFit="1" customWidth="1"/>
    <col min="10712" max="10712" width="9.54296875" style="1497" bestFit="1" customWidth="1"/>
    <col min="10713" max="10713" width="9.81640625" style="1497" bestFit="1" customWidth="1"/>
    <col min="10714" max="10714" width="8.81640625" style="1497" customWidth="1"/>
    <col min="10715" max="10715" width="8.54296875" style="1497" bestFit="1" customWidth="1"/>
    <col min="10716" max="10719" width="7.08984375" style="1497" bestFit="1" customWidth="1"/>
    <col min="10720" max="10721" width="8.54296875" style="1497" bestFit="1" customWidth="1"/>
    <col min="10722" max="10722" width="7.1796875" style="1497" bestFit="1" customWidth="1"/>
    <col min="10723" max="10749" width="7.453125" style="1497"/>
    <col min="10750" max="10750" width="4.54296875" style="1497" customWidth="1"/>
    <col min="10751" max="10751" width="33.54296875" style="1497" bestFit="1" customWidth="1"/>
    <col min="10752" max="10752" width="5.453125" style="1497" bestFit="1" customWidth="1"/>
    <col min="10753" max="10753" width="8.81640625" style="1497" customWidth="1"/>
    <col min="10754" max="10754" width="6.1796875" style="1497" customWidth="1"/>
    <col min="10755" max="10755" width="11.08984375" style="1497" customWidth="1"/>
    <col min="10756" max="10756" width="12" style="1497" customWidth="1"/>
    <col min="10757" max="10757" width="8.90625" style="1497" customWidth="1"/>
    <col min="10758" max="10758" width="8.1796875" style="1497" customWidth="1"/>
    <col min="10759" max="10945" width="7.453125" style="1497"/>
    <col min="10946" max="10946" width="4.54296875" style="1497" customWidth="1"/>
    <col min="10947" max="10947" width="33.54296875" style="1497" bestFit="1" customWidth="1"/>
    <col min="10948" max="10948" width="5.453125" style="1497" bestFit="1" customWidth="1"/>
    <col min="10949" max="10949" width="10" style="1497" bestFit="1" customWidth="1"/>
    <col min="10950" max="10950" width="10" style="1497" customWidth="1"/>
    <col min="10951" max="10952" width="8.54296875" style="1497" bestFit="1" customWidth="1"/>
    <col min="10953" max="10953" width="8.81640625" style="1497" customWidth="1"/>
    <col min="10954" max="10965" width="8.54296875" style="1497" bestFit="1" customWidth="1"/>
    <col min="10966" max="10966" width="9.453125" style="1497" bestFit="1" customWidth="1"/>
    <col min="10967" max="10967" width="10" style="1497" bestFit="1" customWidth="1"/>
    <col min="10968" max="10968" width="9.54296875" style="1497" bestFit="1" customWidth="1"/>
    <col min="10969" max="10969" width="9.81640625" style="1497" bestFit="1" customWidth="1"/>
    <col min="10970" max="10970" width="8.81640625" style="1497" customWidth="1"/>
    <col min="10971" max="10971" width="8.54296875" style="1497" bestFit="1" customWidth="1"/>
    <col min="10972" max="10975" width="7.08984375" style="1497" bestFit="1" customWidth="1"/>
    <col min="10976" max="10977" width="8.54296875" style="1497" bestFit="1" customWidth="1"/>
    <col min="10978" max="10978" width="7.1796875" style="1497" bestFit="1" customWidth="1"/>
    <col min="10979" max="11005" width="7.453125" style="1497"/>
    <col min="11006" max="11006" width="4.54296875" style="1497" customWidth="1"/>
    <col min="11007" max="11007" width="33.54296875" style="1497" bestFit="1" customWidth="1"/>
    <col min="11008" max="11008" width="5.453125" style="1497" bestFit="1" customWidth="1"/>
    <col min="11009" max="11009" width="8.81640625" style="1497" customWidth="1"/>
    <col min="11010" max="11010" width="6.1796875" style="1497" customWidth="1"/>
    <col min="11011" max="11011" width="11.08984375" style="1497" customWidth="1"/>
    <col min="11012" max="11012" width="12" style="1497" customWidth="1"/>
    <col min="11013" max="11013" width="8.90625" style="1497" customWidth="1"/>
    <col min="11014" max="11014" width="8.1796875" style="1497" customWidth="1"/>
    <col min="11015" max="11201" width="7.453125" style="1497"/>
    <col min="11202" max="11202" width="4.54296875" style="1497" customWidth="1"/>
    <col min="11203" max="11203" width="33.54296875" style="1497" bestFit="1" customWidth="1"/>
    <col min="11204" max="11204" width="5.453125" style="1497" bestFit="1" customWidth="1"/>
    <col min="11205" max="11205" width="10" style="1497" bestFit="1" customWidth="1"/>
    <col min="11206" max="11206" width="10" style="1497" customWidth="1"/>
    <col min="11207" max="11208" width="8.54296875" style="1497" bestFit="1" customWidth="1"/>
    <col min="11209" max="11209" width="8.81640625" style="1497" customWidth="1"/>
    <col min="11210" max="11221" width="8.54296875" style="1497" bestFit="1" customWidth="1"/>
    <col min="11222" max="11222" width="9.453125" style="1497" bestFit="1" customWidth="1"/>
    <col min="11223" max="11223" width="10" style="1497" bestFit="1" customWidth="1"/>
    <col min="11224" max="11224" width="9.54296875" style="1497" bestFit="1" customWidth="1"/>
    <col min="11225" max="11225" width="9.81640625" style="1497" bestFit="1" customWidth="1"/>
    <col min="11226" max="11226" width="8.81640625" style="1497" customWidth="1"/>
    <col min="11227" max="11227" width="8.54296875" style="1497" bestFit="1" customWidth="1"/>
    <col min="11228" max="11231" width="7.08984375" style="1497" bestFit="1" customWidth="1"/>
    <col min="11232" max="11233" width="8.54296875" style="1497" bestFit="1" customWidth="1"/>
    <col min="11234" max="11234" width="7.1796875" style="1497" bestFit="1" customWidth="1"/>
    <col min="11235" max="11261" width="7.453125" style="1497"/>
    <col min="11262" max="11262" width="4.54296875" style="1497" customWidth="1"/>
    <col min="11263" max="11263" width="33.54296875" style="1497" bestFit="1" customWidth="1"/>
    <col min="11264" max="11264" width="5.453125" style="1497" bestFit="1" customWidth="1"/>
    <col min="11265" max="11265" width="8.81640625" style="1497" customWidth="1"/>
    <col min="11266" max="11266" width="6.1796875" style="1497" customWidth="1"/>
    <col min="11267" max="11267" width="11.08984375" style="1497" customWidth="1"/>
    <col min="11268" max="11268" width="12" style="1497" customWidth="1"/>
    <col min="11269" max="11269" width="8.90625" style="1497" customWidth="1"/>
    <col min="11270" max="11270" width="8.1796875" style="1497" customWidth="1"/>
    <col min="11271" max="11457" width="7.453125" style="1497"/>
    <col min="11458" max="11458" width="4.54296875" style="1497" customWidth="1"/>
    <col min="11459" max="11459" width="33.54296875" style="1497" bestFit="1" customWidth="1"/>
    <col min="11460" max="11460" width="5.453125" style="1497" bestFit="1" customWidth="1"/>
    <col min="11461" max="11461" width="10" style="1497" bestFit="1" customWidth="1"/>
    <col min="11462" max="11462" width="10" style="1497" customWidth="1"/>
    <col min="11463" max="11464" width="8.54296875" style="1497" bestFit="1" customWidth="1"/>
    <col min="11465" max="11465" width="8.81640625" style="1497" customWidth="1"/>
    <col min="11466" max="11477" width="8.54296875" style="1497" bestFit="1" customWidth="1"/>
    <col min="11478" max="11478" width="9.453125" style="1497" bestFit="1" customWidth="1"/>
    <col min="11479" max="11479" width="10" style="1497" bestFit="1" customWidth="1"/>
    <col min="11480" max="11480" width="9.54296875" style="1497" bestFit="1" customWidth="1"/>
    <col min="11481" max="11481" width="9.81640625" style="1497" bestFit="1" customWidth="1"/>
    <col min="11482" max="11482" width="8.81640625" style="1497" customWidth="1"/>
    <col min="11483" max="11483" width="8.54296875" style="1497" bestFit="1" customWidth="1"/>
    <col min="11484" max="11487" width="7.08984375" style="1497" bestFit="1" customWidth="1"/>
    <col min="11488" max="11489" width="8.54296875" style="1497" bestFit="1" customWidth="1"/>
    <col min="11490" max="11490" width="7.1796875" style="1497" bestFit="1" customWidth="1"/>
    <col min="11491" max="11517" width="7.453125" style="1497"/>
    <col min="11518" max="11518" width="4.54296875" style="1497" customWidth="1"/>
    <col min="11519" max="11519" width="33.54296875" style="1497" bestFit="1" customWidth="1"/>
    <col min="11520" max="11520" width="5.453125" style="1497" bestFit="1" customWidth="1"/>
    <col min="11521" max="11521" width="8.81640625" style="1497" customWidth="1"/>
    <col min="11522" max="11522" width="6.1796875" style="1497" customWidth="1"/>
    <col min="11523" max="11523" width="11.08984375" style="1497" customWidth="1"/>
    <col min="11524" max="11524" width="12" style="1497" customWidth="1"/>
    <col min="11525" max="11525" width="8.90625" style="1497" customWidth="1"/>
    <col min="11526" max="11526" width="8.1796875" style="1497" customWidth="1"/>
    <col min="11527" max="11713" width="7.453125" style="1497"/>
    <col min="11714" max="11714" width="4.54296875" style="1497" customWidth="1"/>
    <col min="11715" max="11715" width="33.54296875" style="1497" bestFit="1" customWidth="1"/>
    <col min="11716" max="11716" width="5.453125" style="1497" bestFit="1" customWidth="1"/>
    <col min="11717" max="11717" width="10" style="1497" bestFit="1" customWidth="1"/>
    <col min="11718" max="11718" width="10" style="1497" customWidth="1"/>
    <col min="11719" max="11720" width="8.54296875" style="1497" bestFit="1" customWidth="1"/>
    <col min="11721" max="11721" width="8.81640625" style="1497" customWidth="1"/>
    <col min="11722" max="11733" width="8.54296875" style="1497" bestFit="1" customWidth="1"/>
    <col min="11734" max="11734" width="9.453125" style="1497" bestFit="1" customWidth="1"/>
    <col min="11735" max="11735" width="10" style="1497" bestFit="1" customWidth="1"/>
    <col min="11736" max="11736" width="9.54296875" style="1497" bestFit="1" customWidth="1"/>
    <col min="11737" max="11737" width="9.81640625" style="1497" bestFit="1" customWidth="1"/>
    <col min="11738" max="11738" width="8.81640625" style="1497" customWidth="1"/>
    <col min="11739" max="11739" width="8.54296875" style="1497" bestFit="1" customWidth="1"/>
    <col min="11740" max="11743" width="7.08984375" style="1497" bestFit="1" customWidth="1"/>
    <col min="11744" max="11745" width="8.54296875" style="1497" bestFit="1" customWidth="1"/>
    <col min="11746" max="11746" width="7.1796875" style="1497" bestFit="1" customWidth="1"/>
    <col min="11747" max="11773" width="7.453125" style="1497"/>
    <col min="11774" max="11774" width="4.54296875" style="1497" customWidth="1"/>
    <col min="11775" max="11775" width="33.54296875" style="1497" bestFit="1" customWidth="1"/>
    <col min="11776" max="11776" width="5.453125" style="1497" bestFit="1" customWidth="1"/>
    <col min="11777" max="11777" width="8.81640625" style="1497" customWidth="1"/>
    <col min="11778" max="11778" width="6.1796875" style="1497" customWidth="1"/>
    <col min="11779" max="11779" width="11.08984375" style="1497" customWidth="1"/>
    <col min="11780" max="11780" width="12" style="1497" customWidth="1"/>
    <col min="11781" max="11781" width="8.90625" style="1497" customWidth="1"/>
    <col min="11782" max="11782" width="8.1796875" style="1497" customWidth="1"/>
    <col min="11783" max="11969" width="7.453125" style="1497"/>
    <col min="11970" max="11970" width="4.54296875" style="1497" customWidth="1"/>
    <col min="11971" max="11971" width="33.54296875" style="1497" bestFit="1" customWidth="1"/>
    <col min="11972" max="11972" width="5.453125" style="1497" bestFit="1" customWidth="1"/>
    <col min="11973" max="11973" width="10" style="1497" bestFit="1" customWidth="1"/>
    <col min="11974" max="11974" width="10" style="1497" customWidth="1"/>
    <col min="11975" max="11976" width="8.54296875" style="1497" bestFit="1" customWidth="1"/>
    <col min="11977" max="11977" width="8.81640625" style="1497" customWidth="1"/>
    <col min="11978" max="11989" width="8.54296875" style="1497" bestFit="1" customWidth="1"/>
    <col min="11990" max="11990" width="9.453125" style="1497" bestFit="1" customWidth="1"/>
    <col min="11991" max="11991" width="10" style="1497" bestFit="1" customWidth="1"/>
    <col min="11992" max="11992" width="9.54296875" style="1497" bestFit="1" customWidth="1"/>
    <col min="11993" max="11993" width="9.81640625" style="1497" bestFit="1" customWidth="1"/>
    <col min="11994" max="11994" width="8.81640625" style="1497" customWidth="1"/>
    <col min="11995" max="11995" width="8.54296875" style="1497" bestFit="1" customWidth="1"/>
    <col min="11996" max="11999" width="7.08984375" style="1497" bestFit="1" customWidth="1"/>
    <col min="12000" max="12001" width="8.54296875" style="1497" bestFit="1" customWidth="1"/>
    <col min="12002" max="12002" width="7.1796875" style="1497" bestFit="1" customWidth="1"/>
    <col min="12003" max="12029" width="7.453125" style="1497"/>
    <col min="12030" max="12030" width="4.54296875" style="1497" customWidth="1"/>
    <col min="12031" max="12031" width="33.54296875" style="1497" bestFit="1" customWidth="1"/>
    <col min="12032" max="12032" width="5.453125" style="1497" bestFit="1" customWidth="1"/>
    <col min="12033" max="12033" width="8.81640625" style="1497" customWidth="1"/>
    <col min="12034" max="12034" width="6.1796875" style="1497" customWidth="1"/>
    <col min="12035" max="12035" width="11.08984375" style="1497" customWidth="1"/>
    <col min="12036" max="12036" width="12" style="1497" customWidth="1"/>
    <col min="12037" max="12037" width="8.90625" style="1497" customWidth="1"/>
    <col min="12038" max="12038" width="8.1796875" style="1497" customWidth="1"/>
    <col min="12039" max="12225" width="7.453125" style="1497"/>
    <col min="12226" max="12226" width="4.54296875" style="1497" customWidth="1"/>
    <col min="12227" max="12227" width="33.54296875" style="1497" bestFit="1" customWidth="1"/>
    <col min="12228" max="12228" width="5.453125" style="1497" bestFit="1" customWidth="1"/>
    <col min="12229" max="12229" width="10" style="1497" bestFit="1" customWidth="1"/>
    <col min="12230" max="12230" width="10" style="1497" customWidth="1"/>
    <col min="12231" max="12232" width="8.54296875" style="1497" bestFit="1" customWidth="1"/>
    <col min="12233" max="12233" width="8.81640625" style="1497" customWidth="1"/>
    <col min="12234" max="12245" width="8.54296875" style="1497" bestFit="1" customWidth="1"/>
    <col min="12246" max="12246" width="9.453125" style="1497" bestFit="1" customWidth="1"/>
    <col min="12247" max="12247" width="10" style="1497" bestFit="1" customWidth="1"/>
    <col min="12248" max="12248" width="9.54296875" style="1497" bestFit="1" customWidth="1"/>
    <col min="12249" max="12249" width="9.81640625" style="1497" bestFit="1" customWidth="1"/>
    <col min="12250" max="12250" width="8.81640625" style="1497" customWidth="1"/>
    <col min="12251" max="12251" width="8.54296875" style="1497" bestFit="1" customWidth="1"/>
    <col min="12252" max="12255" width="7.08984375" style="1497" bestFit="1" customWidth="1"/>
    <col min="12256" max="12257" width="8.54296875" style="1497" bestFit="1" customWidth="1"/>
    <col min="12258" max="12258" width="7.1796875" style="1497" bestFit="1" customWidth="1"/>
    <col min="12259" max="12285" width="7.453125" style="1497"/>
    <col min="12286" max="12286" width="4.54296875" style="1497" customWidth="1"/>
    <col min="12287" max="12287" width="33.54296875" style="1497" bestFit="1" customWidth="1"/>
    <col min="12288" max="12288" width="5.453125" style="1497" bestFit="1" customWidth="1"/>
    <col min="12289" max="12289" width="8.81640625" style="1497" customWidth="1"/>
    <col min="12290" max="12290" width="6.1796875" style="1497" customWidth="1"/>
    <col min="12291" max="12291" width="11.08984375" style="1497" customWidth="1"/>
    <col min="12292" max="12292" width="12" style="1497" customWidth="1"/>
    <col min="12293" max="12293" width="8.90625" style="1497" customWidth="1"/>
    <col min="12294" max="12294" width="8.1796875" style="1497" customWidth="1"/>
    <col min="12295" max="12481" width="7.453125" style="1497"/>
    <col min="12482" max="12482" width="4.54296875" style="1497" customWidth="1"/>
    <col min="12483" max="12483" width="33.54296875" style="1497" bestFit="1" customWidth="1"/>
    <col min="12484" max="12484" width="5.453125" style="1497" bestFit="1" customWidth="1"/>
    <col min="12485" max="12485" width="10" style="1497" bestFit="1" customWidth="1"/>
    <col min="12486" max="12486" width="10" style="1497" customWidth="1"/>
    <col min="12487" max="12488" width="8.54296875" style="1497" bestFit="1" customWidth="1"/>
    <col min="12489" max="12489" width="8.81640625" style="1497" customWidth="1"/>
    <col min="12490" max="12501" width="8.54296875" style="1497" bestFit="1" customWidth="1"/>
    <col min="12502" max="12502" width="9.453125" style="1497" bestFit="1" customWidth="1"/>
    <col min="12503" max="12503" width="10" style="1497" bestFit="1" customWidth="1"/>
    <col min="12504" max="12504" width="9.54296875" style="1497" bestFit="1" customWidth="1"/>
    <col min="12505" max="12505" width="9.81640625" style="1497" bestFit="1" customWidth="1"/>
    <col min="12506" max="12506" width="8.81640625" style="1497" customWidth="1"/>
    <col min="12507" max="12507" width="8.54296875" style="1497" bestFit="1" customWidth="1"/>
    <col min="12508" max="12511" width="7.08984375" style="1497" bestFit="1" customWidth="1"/>
    <col min="12512" max="12513" width="8.54296875" style="1497" bestFit="1" customWidth="1"/>
    <col min="12514" max="12514" width="7.1796875" style="1497" bestFit="1" customWidth="1"/>
    <col min="12515" max="12541" width="7.453125" style="1497"/>
    <col min="12542" max="12542" width="4.54296875" style="1497" customWidth="1"/>
    <col min="12543" max="12543" width="33.54296875" style="1497" bestFit="1" customWidth="1"/>
    <col min="12544" max="12544" width="5.453125" style="1497" bestFit="1" customWidth="1"/>
    <col min="12545" max="12545" width="8.81640625" style="1497" customWidth="1"/>
    <col min="12546" max="12546" width="6.1796875" style="1497" customWidth="1"/>
    <col min="12547" max="12547" width="11.08984375" style="1497" customWidth="1"/>
    <col min="12548" max="12548" width="12" style="1497" customWidth="1"/>
    <col min="12549" max="12549" width="8.90625" style="1497" customWidth="1"/>
    <col min="12550" max="12550" width="8.1796875" style="1497" customWidth="1"/>
    <col min="12551" max="12737" width="7.453125" style="1497"/>
    <col min="12738" max="12738" width="4.54296875" style="1497" customWidth="1"/>
    <col min="12739" max="12739" width="33.54296875" style="1497" bestFit="1" customWidth="1"/>
    <col min="12740" max="12740" width="5.453125" style="1497" bestFit="1" customWidth="1"/>
    <col min="12741" max="12741" width="10" style="1497" bestFit="1" customWidth="1"/>
    <col min="12742" max="12742" width="10" style="1497" customWidth="1"/>
    <col min="12743" max="12744" width="8.54296875" style="1497" bestFit="1" customWidth="1"/>
    <col min="12745" max="12745" width="8.81640625" style="1497" customWidth="1"/>
    <col min="12746" max="12757" width="8.54296875" style="1497" bestFit="1" customWidth="1"/>
    <col min="12758" max="12758" width="9.453125" style="1497" bestFit="1" customWidth="1"/>
    <col min="12759" max="12759" width="10" style="1497" bestFit="1" customWidth="1"/>
    <col min="12760" max="12760" width="9.54296875" style="1497" bestFit="1" customWidth="1"/>
    <col min="12761" max="12761" width="9.81640625" style="1497" bestFit="1" customWidth="1"/>
    <col min="12762" max="12762" width="8.81640625" style="1497" customWidth="1"/>
    <col min="12763" max="12763" width="8.54296875" style="1497" bestFit="1" customWidth="1"/>
    <col min="12764" max="12767" width="7.08984375" style="1497" bestFit="1" customWidth="1"/>
    <col min="12768" max="12769" width="8.54296875" style="1497" bestFit="1" customWidth="1"/>
    <col min="12770" max="12770" width="7.1796875" style="1497" bestFit="1" customWidth="1"/>
    <col min="12771" max="12797" width="7.453125" style="1497"/>
    <col min="12798" max="12798" width="4.54296875" style="1497" customWidth="1"/>
    <col min="12799" max="12799" width="33.54296875" style="1497" bestFit="1" customWidth="1"/>
    <col min="12800" max="12800" width="5.453125" style="1497" bestFit="1" customWidth="1"/>
    <col min="12801" max="12801" width="8.81640625" style="1497" customWidth="1"/>
    <col min="12802" max="12802" width="6.1796875" style="1497" customWidth="1"/>
    <col min="12803" max="12803" width="11.08984375" style="1497" customWidth="1"/>
    <col min="12804" max="12804" width="12" style="1497" customWidth="1"/>
    <col min="12805" max="12805" width="8.90625" style="1497" customWidth="1"/>
    <col min="12806" max="12806" width="8.1796875" style="1497" customWidth="1"/>
    <col min="12807" max="12993" width="7.453125" style="1497"/>
    <col min="12994" max="12994" width="4.54296875" style="1497" customWidth="1"/>
    <col min="12995" max="12995" width="33.54296875" style="1497" bestFit="1" customWidth="1"/>
    <col min="12996" max="12996" width="5.453125" style="1497" bestFit="1" customWidth="1"/>
    <col min="12997" max="12997" width="10" style="1497" bestFit="1" customWidth="1"/>
    <col min="12998" max="12998" width="10" style="1497" customWidth="1"/>
    <col min="12999" max="13000" width="8.54296875" style="1497" bestFit="1" customWidth="1"/>
    <col min="13001" max="13001" width="8.81640625" style="1497" customWidth="1"/>
    <col min="13002" max="13013" width="8.54296875" style="1497" bestFit="1" customWidth="1"/>
    <col min="13014" max="13014" width="9.453125" style="1497" bestFit="1" customWidth="1"/>
    <col min="13015" max="13015" width="10" style="1497" bestFit="1" customWidth="1"/>
    <col min="13016" max="13016" width="9.54296875" style="1497" bestFit="1" customWidth="1"/>
    <col min="13017" max="13017" width="9.81640625" style="1497" bestFit="1" customWidth="1"/>
    <col min="13018" max="13018" width="8.81640625" style="1497" customWidth="1"/>
    <col min="13019" max="13019" width="8.54296875" style="1497" bestFit="1" customWidth="1"/>
    <col min="13020" max="13023" width="7.08984375" style="1497" bestFit="1" customWidth="1"/>
    <col min="13024" max="13025" width="8.54296875" style="1497" bestFit="1" customWidth="1"/>
    <col min="13026" max="13026" width="7.1796875" style="1497" bestFit="1" customWidth="1"/>
    <col min="13027" max="13053" width="7.453125" style="1497"/>
    <col min="13054" max="13054" width="4.54296875" style="1497" customWidth="1"/>
    <col min="13055" max="13055" width="33.54296875" style="1497" bestFit="1" customWidth="1"/>
    <col min="13056" max="13056" width="5.453125" style="1497" bestFit="1" customWidth="1"/>
    <col min="13057" max="13057" width="8.81640625" style="1497" customWidth="1"/>
    <col min="13058" max="13058" width="6.1796875" style="1497" customWidth="1"/>
    <col min="13059" max="13059" width="11.08984375" style="1497" customWidth="1"/>
    <col min="13060" max="13060" width="12" style="1497" customWidth="1"/>
    <col min="13061" max="13061" width="8.90625" style="1497" customWidth="1"/>
    <col min="13062" max="13062" width="8.1796875" style="1497" customWidth="1"/>
    <col min="13063" max="13249" width="7.453125" style="1497"/>
    <col min="13250" max="13250" width="4.54296875" style="1497" customWidth="1"/>
    <col min="13251" max="13251" width="33.54296875" style="1497" bestFit="1" customWidth="1"/>
    <col min="13252" max="13252" width="5.453125" style="1497" bestFit="1" customWidth="1"/>
    <col min="13253" max="13253" width="10" style="1497" bestFit="1" customWidth="1"/>
    <col min="13254" max="13254" width="10" style="1497" customWidth="1"/>
    <col min="13255" max="13256" width="8.54296875" style="1497" bestFit="1" customWidth="1"/>
    <col min="13257" max="13257" width="8.81640625" style="1497" customWidth="1"/>
    <col min="13258" max="13269" width="8.54296875" style="1497" bestFit="1" customWidth="1"/>
    <col min="13270" max="13270" width="9.453125" style="1497" bestFit="1" customWidth="1"/>
    <col min="13271" max="13271" width="10" style="1497" bestFit="1" customWidth="1"/>
    <col min="13272" max="13272" width="9.54296875" style="1497" bestFit="1" customWidth="1"/>
    <col min="13273" max="13273" width="9.81640625" style="1497" bestFit="1" customWidth="1"/>
    <col min="13274" max="13274" width="8.81640625" style="1497" customWidth="1"/>
    <col min="13275" max="13275" width="8.54296875" style="1497" bestFit="1" customWidth="1"/>
    <col min="13276" max="13279" width="7.08984375" style="1497" bestFit="1" customWidth="1"/>
    <col min="13280" max="13281" width="8.54296875" style="1497" bestFit="1" customWidth="1"/>
    <col min="13282" max="13282" width="7.1796875" style="1497" bestFit="1" customWidth="1"/>
    <col min="13283" max="13309" width="7.453125" style="1497"/>
    <col min="13310" max="13310" width="4.54296875" style="1497" customWidth="1"/>
    <col min="13311" max="13311" width="33.54296875" style="1497" bestFit="1" customWidth="1"/>
    <col min="13312" max="13312" width="5.453125" style="1497" bestFit="1" customWidth="1"/>
    <col min="13313" max="13313" width="8.81640625" style="1497" customWidth="1"/>
    <col min="13314" max="13314" width="6.1796875" style="1497" customWidth="1"/>
    <col min="13315" max="13315" width="11.08984375" style="1497" customWidth="1"/>
    <col min="13316" max="13316" width="12" style="1497" customWidth="1"/>
    <col min="13317" max="13317" width="8.90625" style="1497" customWidth="1"/>
    <col min="13318" max="13318" width="8.1796875" style="1497" customWidth="1"/>
    <col min="13319" max="13505" width="7.453125" style="1497"/>
    <col min="13506" max="13506" width="4.54296875" style="1497" customWidth="1"/>
    <col min="13507" max="13507" width="33.54296875" style="1497" bestFit="1" customWidth="1"/>
    <col min="13508" max="13508" width="5.453125" style="1497" bestFit="1" customWidth="1"/>
    <col min="13509" max="13509" width="10" style="1497" bestFit="1" customWidth="1"/>
    <col min="13510" max="13510" width="10" style="1497" customWidth="1"/>
    <col min="13511" max="13512" width="8.54296875" style="1497" bestFit="1" customWidth="1"/>
    <col min="13513" max="13513" width="8.81640625" style="1497" customWidth="1"/>
    <col min="13514" max="13525" width="8.54296875" style="1497" bestFit="1" customWidth="1"/>
    <col min="13526" max="13526" width="9.453125" style="1497" bestFit="1" customWidth="1"/>
    <col min="13527" max="13527" width="10" style="1497" bestFit="1" customWidth="1"/>
    <col min="13528" max="13528" width="9.54296875" style="1497" bestFit="1" customWidth="1"/>
    <col min="13529" max="13529" width="9.81640625" style="1497" bestFit="1" customWidth="1"/>
    <col min="13530" max="13530" width="8.81640625" style="1497" customWidth="1"/>
    <col min="13531" max="13531" width="8.54296875" style="1497" bestFit="1" customWidth="1"/>
    <col min="13532" max="13535" width="7.08984375" style="1497" bestFit="1" customWidth="1"/>
    <col min="13536" max="13537" width="8.54296875" style="1497" bestFit="1" customWidth="1"/>
    <col min="13538" max="13538" width="7.1796875" style="1497" bestFit="1" customWidth="1"/>
    <col min="13539" max="13565" width="7.453125" style="1497"/>
    <col min="13566" max="13566" width="4.54296875" style="1497" customWidth="1"/>
    <col min="13567" max="13567" width="33.54296875" style="1497" bestFit="1" customWidth="1"/>
    <col min="13568" max="13568" width="5.453125" style="1497" bestFit="1" customWidth="1"/>
    <col min="13569" max="13569" width="8.81640625" style="1497" customWidth="1"/>
    <col min="13570" max="13570" width="6.1796875" style="1497" customWidth="1"/>
    <col min="13571" max="13571" width="11.08984375" style="1497" customWidth="1"/>
    <col min="13572" max="13572" width="12" style="1497" customWidth="1"/>
    <col min="13573" max="13573" width="8.90625" style="1497" customWidth="1"/>
    <col min="13574" max="13574" width="8.1796875" style="1497" customWidth="1"/>
    <col min="13575" max="13761" width="7.453125" style="1497"/>
    <col min="13762" max="13762" width="4.54296875" style="1497" customWidth="1"/>
    <col min="13763" max="13763" width="33.54296875" style="1497" bestFit="1" customWidth="1"/>
    <col min="13764" max="13764" width="5.453125" style="1497" bestFit="1" customWidth="1"/>
    <col min="13765" max="13765" width="10" style="1497" bestFit="1" customWidth="1"/>
    <col min="13766" max="13766" width="10" style="1497" customWidth="1"/>
    <col min="13767" max="13768" width="8.54296875" style="1497" bestFit="1" customWidth="1"/>
    <col min="13769" max="13769" width="8.81640625" style="1497" customWidth="1"/>
    <col min="13770" max="13781" width="8.54296875" style="1497" bestFit="1" customWidth="1"/>
    <col min="13782" max="13782" width="9.453125" style="1497" bestFit="1" customWidth="1"/>
    <col min="13783" max="13783" width="10" style="1497" bestFit="1" customWidth="1"/>
    <col min="13784" max="13784" width="9.54296875" style="1497" bestFit="1" customWidth="1"/>
    <col min="13785" max="13785" width="9.81640625" style="1497" bestFit="1" customWidth="1"/>
    <col min="13786" max="13786" width="8.81640625" style="1497" customWidth="1"/>
    <col min="13787" max="13787" width="8.54296875" style="1497" bestFit="1" customWidth="1"/>
    <col min="13788" max="13791" width="7.08984375" style="1497" bestFit="1" customWidth="1"/>
    <col min="13792" max="13793" width="8.54296875" style="1497" bestFit="1" customWidth="1"/>
    <col min="13794" max="13794" width="7.1796875" style="1497" bestFit="1" customWidth="1"/>
    <col min="13795" max="13821" width="7.453125" style="1497"/>
    <col min="13822" max="13822" width="4.54296875" style="1497" customWidth="1"/>
    <col min="13823" max="13823" width="33.54296875" style="1497" bestFit="1" customWidth="1"/>
    <col min="13824" max="13824" width="5.453125" style="1497" bestFit="1" customWidth="1"/>
    <col min="13825" max="13825" width="8.81640625" style="1497" customWidth="1"/>
    <col min="13826" max="13826" width="6.1796875" style="1497" customWidth="1"/>
    <col min="13827" max="13827" width="11.08984375" style="1497" customWidth="1"/>
    <col min="13828" max="13828" width="12" style="1497" customWidth="1"/>
    <col min="13829" max="13829" width="8.90625" style="1497" customWidth="1"/>
    <col min="13830" max="13830" width="8.1796875" style="1497" customWidth="1"/>
    <col min="13831" max="14017" width="7.453125" style="1497"/>
    <col min="14018" max="14018" width="4.54296875" style="1497" customWidth="1"/>
    <col min="14019" max="14019" width="33.54296875" style="1497" bestFit="1" customWidth="1"/>
    <col min="14020" max="14020" width="5.453125" style="1497" bestFit="1" customWidth="1"/>
    <col min="14021" max="14021" width="10" style="1497" bestFit="1" customWidth="1"/>
    <col min="14022" max="14022" width="10" style="1497" customWidth="1"/>
    <col min="14023" max="14024" width="8.54296875" style="1497" bestFit="1" customWidth="1"/>
    <col min="14025" max="14025" width="8.81640625" style="1497" customWidth="1"/>
    <col min="14026" max="14037" width="8.54296875" style="1497" bestFit="1" customWidth="1"/>
    <col min="14038" max="14038" width="9.453125" style="1497" bestFit="1" customWidth="1"/>
    <col min="14039" max="14039" width="10" style="1497" bestFit="1" customWidth="1"/>
    <col min="14040" max="14040" width="9.54296875" style="1497" bestFit="1" customWidth="1"/>
    <col min="14041" max="14041" width="9.81640625" style="1497" bestFit="1" customWidth="1"/>
    <col min="14042" max="14042" width="8.81640625" style="1497" customWidth="1"/>
    <col min="14043" max="14043" width="8.54296875" style="1497" bestFit="1" customWidth="1"/>
    <col min="14044" max="14047" width="7.08984375" style="1497" bestFit="1" customWidth="1"/>
    <col min="14048" max="14049" width="8.54296875" style="1497" bestFit="1" customWidth="1"/>
    <col min="14050" max="14050" width="7.1796875" style="1497" bestFit="1" customWidth="1"/>
    <col min="14051" max="14077" width="7.453125" style="1497"/>
    <col min="14078" max="14078" width="4.54296875" style="1497" customWidth="1"/>
    <col min="14079" max="14079" width="33.54296875" style="1497" bestFit="1" customWidth="1"/>
    <col min="14080" max="14080" width="5.453125" style="1497" bestFit="1" customWidth="1"/>
    <col min="14081" max="14081" width="8.81640625" style="1497" customWidth="1"/>
    <col min="14082" max="14082" width="6.1796875" style="1497" customWidth="1"/>
    <col min="14083" max="14083" width="11.08984375" style="1497" customWidth="1"/>
    <col min="14084" max="14084" width="12" style="1497" customWidth="1"/>
    <col min="14085" max="14085" width="8.90625" style="1497" customWidth="1"/>
    <col min="14086" max="14086" width="8.1796875" style="1497" customWidth="1"/>
    <col min="14087" max="14273" width="7.453125" style="1497"/>
    <col min="14274" max="14274" width="4.54296875" style="1497" customWidth="1"/>
    <col min="14275" max="14275" width="33.54296875" style="1497" bestFit="1" customWidth="1"/>
    <col min="14276" max="14276" width="5.453125" style="1497" bestFit="1" customWidth="1"/>
    <col min="14277" max="14277" width="10" style="1497" bestFit="1" customWidth="1"/>
    <col min="14278" max="14278" width="10" style="1497" customWidth="1"/>
    <col min="14279" max="14280" width="8.54296875" style="1497" bestFit="1" customWidth="1"/>
    <col min="14281" max="14281" width="8.81640625" style="1497" customWidth="1"/>
    <col min="14282" max="14293" width="8.54296875" style="1497" bestFit="1" customWidth="1"/>
    <col min="14294" max="14294" width="9.453125" style="1497" bestFit="1" customWidth="1"/>
    <col min="14295" max="14295" width="10" style="1497" bestFit="1" customWidth="1"/>
    <col min="14296" max="14296" width="9.54296875" style="1497" bestFit="1" customWidth="1"/>
    <col min="14297" max="14297" width="9.81640625" style="1497" bestFit="1" customWidth="1"/>
    <col min="14298" max="14298" width="8.81640625" style="1497" customWidth="1"/>
    <col min="14299" max="14299" width="8.54296875" style="1497" bestFit="1" customWidth="1"/>
    <col min="14300" max="14303" width="7.08984375" style="1497" bestFit="1" customWidth="1"/>
    <col min="14304" max="14305" width="8.54296875" style="1497" bestFit="1" customWidth="1"/>
    <col min="14306" max="14306" width="7.1796875" style="1497" bestFit="1" customWidth="1"/>
    <col min="14307" max="14333" width="7.453125" style="1497"/>
    <col min="14334" max="14334" width="4.54296875" style="1497" customWidth="1"/>
    <col min="14335" max="14335" width="33.54296875" style="1497" bestFit="1" customWidth="1"/>
    <col min="14336" max="14336" width="5.453125" style="1497" bestFit="1" customWidth="1"/>
    <col min="14337" max="14337" width="8.81640625" style="1497" customWidth="1"/>
    <col min="14338" max="14338" width="6.1796875" style="1497" customWidth="1"/>
    <col min="14339" max="14339" width="11.08984375" style="1497" customWidth="1"/>
    <col min="14340" max="14340" width="12" style="1497" customWidth="1"/>
    <col min="14341" max="14341" width="8.90625" style="1497" customWidth="1"/>
    <col min="14342" max="14342" width="8.1796875" style="1497" customWidth="1"/>
    <col min="14343" max="14529" width="7.453125" style="1497"/>
    <col min="14530" max="14530" width="4.54296875" style="1497" customWidth="1"/>
    <col min="14531" max="14531" width="33.54296875" style="1497" bestFit="1" customWidth="1"/>
    <col min="14532" max="14532" width="5.453125" style="1497" bestFit="1" customWidth="1"/>
    <col min="14533" max="14533" width="10" style="1497" bestFit="1" customWidth="1"/>
    <col min="14534" max="14534" width="10" style="1497" customWidth="1"/>
    <col min="14535" max="14536" width="8.54296875" style="1497" bestFit="1" customWidth="1"/>
    <col min="14537" max="14537" width="8.81640625" style="1497" customWidth="1"/>
    <col min="14538" max="14549" width="8.54296875" style="1497" bestFit="1" customWidth="1"/>
    <col min="14550" max="14550" width="9.453125" style="1497" bestFit="1" customWidth="1"/>
    <col min="14551" max="14551" width="10" style="1497" bestFit="1" customWidth="1"/>
    <col min="14552" max="14552" width="9.54296875" style="1497" bestFit="1" customWidth="1"/>
    <col min="14553" max="14553" width="9.81640625" style="1497" bestFit="1" customWidth="1"/>
    <col min="14554" max="14554" width="8.81640625" style="1497" customWidth="1"/>
    <col min="14555" max="14555" width="8.54296875" style="1497" bestFit="1" customWidth="1"/>
    <col min="14556" max="14559" width="7.08984375" style="1497" bestFit="1" customWidth="1"/>
    <col min="14560" max="14561" width="8.54296875" style="1497" bestFit="1" customWidth="1"/>
    <col min="14562" max="14562" width="7.1796875" style="1497" bestFit="1" customWidth="1"/>
    <col min="14563" max="14589" width="7.453125" style="1497"/>
    <col min="14590" max="14590" width="4.54296875" style="1497" customWidth="1"/>
    <col min="14591" max="14591" width="33.54296875" style="1497" bestFit="1" customWidth="1"/>
    <col min="14592" max="14592" width="5.453125" style="1497" bestFit="1" customWidth="1"/>
    <col min="14593" max="14593" width="8.81640625" style="1497" customWidth="1"/>
    <col min="14594" max="14594" width="6.1796875" style="1497" customWidth="1"/>
    <col min="14595" max="14595" width="11.08984375" style="1497" customWidth="1"/>
    <col min="14596" max="14596" width="12" style="1497" customWidth="1"/>
    <col min="14597" max="14597" width="8.90625" style="1497" customWidth="1"/>
    <col min="14598" max="14598" width="8.1796875" style="1497" customWidth="1"/>
    <col min="14599" max="14785" width="7.453125" style="1497"/>
    <col min="14786" max="14786" width="4.54296875" style="1497" customWidth="1"/>
    <col min="14787" max="14787" width="33.54296875" style="1497" bestFit="1" customWidth="1"/>
    <col min="14788" max="14788" width="5.453125" style="1497" bestFit="1" customWidth="1"/>
    <col min="14789" max="14789" width="10" style="1497" bestFit="1" customWidth="1"/>
    <col min="14790" max="14790" width="10" style="1497" customWidth="1"/>
    <col min="14791" max="14792" width="8.54296875" style="1497" bestFit="1" customWidth="1"/>
    <col min="14793" max="14793" width="8.81640625" style="1497" customWidth="1"/>
    <col min="14794" max="14805" width="8.54296875" style="1497" bestFit="1" customWidth="1"/>
    <col min="14806" max="14806" width="9.453125" style="1497" bestFit="1" customWidth="1"/>
    <col min="14807" max="14807" width="10" style="1497" bestFit="1" customWidth="1"/>
    <col min="14808" max="14808" width="9.54296875" style="1497" bestFit="1" customWidth="1"/>
    <col min="14809" max="14809" width="9.81640625" style="1497" bestFit="1" customWidth="1"/>
    <col min="14810" max="14810" width="8.81640625" style="1497" customWidth="1"/>
    <col min="14811" max="14811" width="8.54296875" style="1497" bestFit="1" customWidth="1"/>
    <col min="14812" max="14815" width="7.08984375" style="1497" bestFit="1" customWidth="1"/>
    <col min="14816" max="14817" width="8.54296875" style="1497" bestFit="1" customWidth="1"/>
    <col min="14818" max="14818" width="7.1796875" style="1497" bestFit="1" customWidth="1"/>
    <col min="14819" max="14845" width="7.453125" style="1497"/>
    <col min="14846" max="14846" width="4.54296875" style="1497" customWidth="1"/>
    <col min="14847" max="14847" width="33.54296875" style="1497" bestFit="1" customWidth="1"/>
    <col min="14848" max="14848" width="5.453125" style="1497" bestFit="1" customWidth="1"/>
    <col min="14849" max="14849" width="8.81640625" style="1497" customWidth="1"/>
    <col min="14850" max="14850" width="6.1796875" style="1497" customWidth="1"/>
    <col min="14851" max="14851" width="11.08984375" style="1497" customWidth="1"/>
    <col min="14852" max="14852" width="12" style="1497" customWidth="1"/>
    <col min="14853" max="14853" width="8.90625" style="1497" customWidth="1"/>
    <col min="14854" max="14854" width="8.1796875" style="1497" customWidth="1"/>
    <col min="14855" max="15041" width="7.453125" style="1497"/>
    <col min="15042" max="15042" width="4.54296875" style="1497" customWidth="1"/>
    <col min="15043" max="15043" width="33.54296875" style="1497" bestFit="1" customWidth="1"/>
    <col min="15044" max="15044" width="5.453125" style="1497" bestFit="1" customWidth="1"/>
    <col min="15045" max="15045" width="10" style="1497" bestFit="1" customWidth="1"/>
    <col min="15046" max="15046" width="10" style="1497" customWidth="1"/>
    <col min="15047" max="15048" width="8.54296875" style="1497" bestFit="1" customWidth="1"/>
    <col min="15049" max="15049" width="8.81640625" style="1497" customWidth="1"/>
    <col min="15050" max="15061" width="8.54296875" style="1497" bestFit="1" customWidth="1"/>
    <col min="15062" max="15062" width="9.453125" style="1497" bestFit="1" customWidth="1"/>
    <col min="15063" max="15063" width="10" style="1497" bestFit="1" customWidth="1"/>
    <col min="15064" max="15064" width="9.54296875" style="1497" bestFit="1" customWidth="1"/>
    <col min="15065" max="15065" width="9.81640625" style="1497" bestFit="1" customWidth="1"/>
    <col min="15066" max="15066" width="8.81640625" style="1497" customWidth="1"/>
    <col min="15067" max="15067" width="8.54296875" style="1497" bestFit="1" customWidth="1"/>
    <col min="15068" max="15071" width="7.08984375" style="1497" bestFit="1" customWidth="1"/>
    <col min="15072" max="15073" width="8.54296875" style="1497" bestFit="1" customWidth="1"/>
    <col min="15074" max="15074" width="7.1796875" style="1497" bestFit="1" customWidth="1"/>
    <col min="15075" max="15101" width="7.453125" style="1497"/>
    <col min="15102" max="15102" width="4.54296875" style="1497" customWidth="1"/>
    <col min="15103" max="15103" width="33.54296875" style="1497" bestFit="1" customWidth="1"/>
    <col min="15104" max="15104" width="5.453125" style="1497" bestFit="1" customWidth="1"/>
    <col min="15105" max="15105" width="8.81640625" style="1497" customWidth="1"/>
    <col min="15106" max="15106" width="6.1796875" style="1497" customWidth="1"/>
    <col min="15107" max="15107" width="11.08984375" style="1497" customWidth="1"/>
    <col min="15108" max="15108" width="12" style="1497" customWidth="1"/>
    <col min="15109" max="15109" width="8.90625" style="1497" customWidth="1"/>
    <col min="15110" max="15110" width="8.1796875" style="1497" customWidth="1"/>
    <col min="15111" max="15297" width="7.453125" style="1497"/>
    <col min="15298" max="15298" width="4.54296875" style="1497" customWidth="1"/>
    <col min="15299" max="15299" width="33.54296875" style="1497" bestFit="1" customWidth="1"/>
    <col min="15300" max="15300" width="5.453125" style="1497" bestFit="1" customWidth="1"/>
    <col min="15301" max="15301" width="10" style="1497" bestFit="1" customWidth="1"/>
    <col min="15302" max="15302" width="10" style="1497" customWidth="1"/>
    <col min="15303" max="15304" width="8.54296875" style="1497" bestFit="1" customWidth="1"/>
    <col min="15305" max="15305" width="8.81640625" style="1497" customWidth="1"/>
    <col min="15306" max="15317" width="8.54296875" style="1497" bestFit="1" customWidth="1"/>
    <col min="15318" max="15318" width="9.453125" style="1497" bestFit="1" customWidth="1"/>
    <col min="15319" max="15319" width="10" style="1497" bestFit="1" customWidth="1"/>
    <col min="15320" max="15320" width="9.54296875" style="1497" bestFit="1" customWidth="1"/>
    <col min="15321" max="15321" width="9.81640625" style="1497" bestFit="1" customWidth="1"/>
    <col min="15322" max="15322" width="8.81640625" style="1497" customWidth="1"/>
    <col min="15323" max="15323" width="8.54296875" style="1497" bestFit="1" customWidth="1"/>
    <col min="15324" max="15327" width="7.08984375" style="1497" bestFit="1" customWidth="1"/>
    <col min="15328" max="15329" width="8.54296875" style="1497" bestFit="1" customWidth="1"/>
    <col min="15330" max="15330" width="7.1796875" style="1497" bestFit="1" customWidth="1"/>
    <col min="15331" max="15357" width="7.453125" style="1497"/>
    <col min="15358" max="15358" width="4.54296875" style="1497" customWidth="1"/>
    <col min="15359" max="15359" width="33.54296875" style="1497" bestFit="1" customWidth="1"/>
    <col min="15360" max="15360" width="5.453125" style="1497" bestFit="1" customWidth="1"/>
    <col min="15361" max="15361" width="8.81640625" style="1497" customWidth="1"/>
    <col min="15362" max="15362" width="6.1796875" style="1497" customWidth="1"/>
    <col min="15363" max="15363" width="11.08984375" style="1497" customWidth="1"/>
    <col min="15364" max="15364" width="12" style="1497" customWidth="1"/>
    <col min="15365" max="15365" width="8.90625" style="1497" customWidth="1"/>
    <col min="15366" max="15366" width="8.1796875" style="1497" customWidth="1"/>
    <col min="15367" max="15553" width="7.453125" style="1497"/>
    <col min="15554" max="15554" width="4.54296875" style="1497" customWidth="1"/>
    <col min="15555" max="15555" width="33.54296875" style="1497" bestFit="1" customWidth="1"/>
    <col min="15556" max="15556" width="5.453125" style="1497" bestFit="1" customWidth="1"/>
    <col min="15557" max="15557" width="10" style="1497" bestFit="1" customWidth="1"/>
    <col min="15558" max="15558" width="10" style="1497" customWidth="1"/>
    <col min="15559" max="15560" width="8.54296875" style="1497" bestFit="1" customWidth="1"/>
    <col min="15561" max="15561" width="8.81640625" style="1497" customWidth="1"/>
    <col min="15562" max="15573" width="8.54296875" style="1497" bestFit="1" customWidth="1"/>
    <col min="15574" max="15574" width="9.453125" style="1497" bestFit="1" customWidth="1"/>
    <col min="15575" max="15575" width="10" style="1497" bestFit="1" customWidth="1"/>
    <col min="15576" max="15576" width="9.54296875" style="1497" bestFit="1" customWidth="1"/>
    <col min="15577" max="15577" width="9.81640625" style="1497" bestFit="1" customWidth="1"/>
    <col min="15578" max="15578" width="8.81640625" style="1497" customWidth="1"/>
    <col min="15579" max="15579" width="8.54296875" style="1497" bestFit="1" customWidth="1"/>
    <col min="15580" max="15583" width="7.08984375" style="1497" bestFit="1" customWidth="1"/>
    <col min="15584" max="15585" width="8.54296875" style="1497" bestFit="1" customWidth="1"/>
    <col min="15586" max="15586" width="7.1796875" style="1497" bestFit="1" customWidth="1"/>
    <col min="15587" max="15613" width="7.453125" style="1497"/>
    <col min="15614" max="15614" width="4.54296875" style="1497" customWidth="1"/>
    <col min="15615" max="15615" width="33.54296875" style="1497" bestFit="1" customWidth="1"/>
    <col min="15616" max="15616" width="5.453125" style="1497" bestFit="1" customWidth="1"/>
    <col min="15617" max="15617" width="8.81640625" style="1497" customWidth="1"/>
    <col min="15618" max="15618" width="6.1796875" style="1497" customWidth="1"/>
    <col min="15619" max="15619" width="11.08984375" style="1497" customWidth="1"/>
    <col min="15620" max="15620" width="12" style="1497" customWidth="1"/>
    <col min="15621" max="15621" width="8.90625" style="1497" customWidth="1"/>
    <col min="15622" max="15622" width="8.1796875" style="1497" customWidth="1"/>
    <col min="15623" max="15809" width="7.453125" style="1497"/>
    <col min="15810" max="15810" width="4.54296875" style="1497" customWidth="1"/>
    <col min="15811" max="15811" width="33.54296875" style="1497" bestFit="1" customWidth="1"/>
    <col min="15812" max="15812" width="5.453125" style="1497" bestFit="1" customWidth="1"/>
    <col min="15813" max="15813" width="10" style="1497" bestFit="1" customWidth="1"/>
    <col min="15814" max="15814" width="10" style="1497" customWidth="1"/>
    <col min="15815" max="15816" width="8.54296875" style="1497" bestFit="1" customWidth="1"/>
    <col min="15817" max="15817" width="8.81640625" style="1497" customWidth="1"/>
    <col min="15818" max="15829" width="8.54296875" style="1497" bestFit="1" customWidth="1"/>
    <col min="15830" max="15830" width="9.453125" style="1497" bestFit="1" customWidth="1"/>
    <col min="15831" max="15831" width="10" style="1497" bestFit="1" customWidth="1"/>
    <col min="15832" max="15832" width="9.54296875" style="1497" bestFit="1" customWidth="1"/>
    <col min="15833" max="15833" width="9.81640625" style="1497" bestFit="1" customWidth="1"/>
    <col min="15834" max="15834" width="8.81640625" style="1497" customWidth="1"/>
    <col min="15835" max="15835" width="8.54296875" style="1497" bestFit="1" customWidth="1"/>
    <col min="15836" max="15839" width="7.08984375" style="1497" bestFit="1" customWidth="1"/>
    <col min="15840" max="15841" width="8.54296875" style="1497" bestFit="1" customWidth="1"/>
    <col min="15842" max="15842" width="7.1796875" style="1497" bestFit="1" customWidth="1"/>
    <col min="15843" max="15869" width="7.453125" style="1497"/>
    <col min="15870" max="15870" width="4.54296875" style="1497" customWidth="1"/>
    <col min="15871" max="15871" width="33.54296875" style="1497" bestFit="1" customWidth="1"/>
    <col min="15872" max="15872" width="5.453125" style="1497" bestFit="1" customWidth="1"/>
    <col min="15873" max="15873" width="8.81640625" style="1497" customWidth="1"/>
    <col min="15874" max="15874" width="6.1796875" style="1497" customWidth="1"/>
    <col min="15875" max="15875" width="11.08984375" style="1497" customWidth="1"/>
    <col min="15876" max="15876" width="12" style="1497" customWidth="1"/>
    <col min="15877" max="15877" width="8.90625" style="1497" customWidth="1"/>
    <col min="15878" max="15878" width="8.1796875" style="1497" customWidth="1"/>
    <col min="15879" max="16065" width="7.453125" style="1497"/>
    <col min="16066" max="16066" width="4.54296875" style="1497" customWidth="1"/>
    <col min="16067" max="16067" width="33.54296875" style="1497" bestFit="1" customWidth="1"/>
    <col min="16068" max="16068" width="5.453125" style="1497" bestFit="1" customWidth="1"/>
    <col min="16069" max="16069" width="10" style="1497" bestFit="1" customWidth="1"/>
    <col min="16070" max="16070" width="10" style="1497" customWidth="1"/>
    <col min="16071" max="16072" width="8.54296875" style="1497" bestFit="1" customWidth="1"/>
    <col min="16073" max="16073" width="8.81640625" style="1497" customWidth="1"/>
    <col min="16074" max="16085" width="8.54296875" style="1497" bestFit="1" customWidth="1"/>
    <col min="16086" max="16086" width="9.453125" style="1497" bestFit="1" customWidth="1"/>
    <col min="16087" max="16087" width="10" style="1497" bestFit="1" customWidth="1"/>
    <col min="16088" max="16088" width="9.54296875" style="1497" bestFit="1" customWidth="1"/>
    <col min="16089" max="16089" width="9.81640625" style="1497" bestFit="1" customWidth="1"/>
    <col min="16090" max="16090" width="8.81640625" style="1497" customWidth="1"/>
    <col min="16091" max="16091" width="8.54296875" style="1497" bestFit="1" customWidth="1"/>
    <col min="16092" max="16095" width="7.08984375" style="1497" bestFit="1" customWidth="1"/>
    <col min="16096" max="16097" width="8.54296875" style="1497" bestFit="1" customWidth="1"/>
    <col min="16098" max="16098" width="7.1796875" style="1497" bestFit="1" customWidth="1"/>
    <col min="16099" max="16125" width="7.453125" style="1497"/>
    <col min="16126" max="16126" width="4.54296875" style="1497" customWidth="1"/>
    <col min="16127" max="16127" width="33.54296875" style="1497" bestFit="1" customWidth="1"/>
    <col min="16128" max="16128" width="5.453125" style="1497" bestFit="1" customWidth="1"/>
    <col min="16129" max="16129" width="8.81640625" style="1497" customWidth="1"/>
    <col min="16130" max="16130" width="6.1796875" style="1497" customWidth="1"/>
    <col min="16131" max="16131" width="11.08984375" style="1497" customWidth="1"/>
    <col min="16132" max="16132" width="12" style="1497" customWidth="1"/>
    <col min="16133" max="16133" width="8.90625" style="1497" customWidth="1"/>
    <col min="16134" max="16134" width="8.1796875" style="1497" customWidth="1"/>
    <col min="16135" max="16321" width="7.453125" style="1497"/>
    <col min="16322" max="16322" width="4.54296875" style="1497" customWidth="1"/>
    <col min="16323" max="16323" width="33.54296875" style="1497" bestFit="1" customWidth="1"/>
    <col min="16324" max="16324" width="5.453125" style="1497" bestFit="1" customWidth="1"/>
    <col min="16325" max="16325" width="10" style="1497" bestFit="1" customWidth="1"/>
    <col min="16326" max="16326" width="10" style="1497" customWidth="1"/>
    <col min="16327" max="16328" width="8.54296875" style="1497" bestFit="1" customWidth="1"/>
    <col min="16329" max="16329" width="8.81640625" style="1497" customWidth="1"/>
    <col min="16330" max="16341" width="8.54296875" style="1497" bestFit="1" customWidth="1"/>
    <col min="16342" max="16342" width="9.453125" style="1497" bestFit="1" customWidth="1"/>
    <col min="16343" max="16343" width="10" style="1497" bestFit="1" customWidth="1"/>
    <col min="16344" max="16344" width="9.54296875" style="1497" bestFit="1" customWidth="1"/>
    <col min="16345" max="16345" width="9.81640625" style="1497" bestFit="1" customWidth="1"/>
    <col min="16346" max="16346" width="8.81640625" style="1497" customWidth="1"/>
    <col min="16347" max="16347" width="8.54296875" style="1497" bestFit="1" customWidth="1"/>
    <col min="16348" max="16351" width="7.08984375" style="1497" bestFit="1" customWidth="1"/>
    <col min="16352" max="16353" width="8.54296875" style="1497" bestFit="1" customWidth="1"/>
    <col min="16354" max="16354" width="7.1796875" style="1497" bestFit="1" customWidth="1"/>
    <col min="16355" max="16384" width="7.453125" style="1497"/>
  </cols>
  <sheetData>
    <row r="1" spans="1:48">
      <c r="A1" s="1496" t="s">
        <v>7</v>
      </c>
      <c r="F1" s="1499"/>
      <c r="G1" s="1499"/>
    </row>
    <row r="2" spans="1:48">
      <c r="A2" s="1499" t="s">
        <v>1099</v>
      </c>
      <c r="B2" s="1499"/>
      <c r="C2" s="1499"/>
      <c r="D2" s="1499"/>
      <c r="E2" s="1499"/>
      <c r="F2" s="1499"/>
      <c r="G2" s="1499"/>
      <c r="H2" s="1499"/>
      <c r="I2" s="1499"/>
    </row>
    <row r="3" spans="1:48">
      <c r="A3" s="1500"/>
      <c r="B3" s="1500"/>
      <c r="C3" s="1500"/>
      <c r="D3" s="1500"/>
      <c r="E3" s="1500"/>
      <c r="F3" s="1500"/>
      <c r="G3" s="1500"/>
      <c r="M3" s="1497" t="s">
        <v>1659</v>
      </c>
    </row>
    <row r="4" spans="1:48">
      <c r="A4" s="1501" t="s">
        <v>0</v>
      </c>
      <c r="B4" s="1501" t="s">
        <v>31</v>
      </c>
      <c r="C4" s="1501" t="s">
        <v>32</v>
      </c>
      <c r="D4" s="1501" t="s">
        <v>352</v>
      </c>
      <c r="E4" s="1501"/>
      <c r="F4" s="1501" t="s">
        <v>1660</v>
      </c>
      <c r="G4" s="1501"/>
      <c r="H4" s="1501" t="s">
        <v>353</v>
      </c>
      <c r="I4" s="1501"/>
      <c r="J4" s="1501" t="s">
        <v>34</v>
      </c>
      <c r="K4" s="1501"/>
      <c r="L4" s="1501"/>
      <c r="M4" s="1501"/>
      <c r="N4" s="1501"/>
      <c r="O4" s="1501"/>
      <c r="P4" s="1501"/>
      <c r="Q4" s="1501"/>
      <c r="R4" s="1501"/>
      <c r="S4" s="1501"/>
      <c r="T4" s="1501"/>
      <c r="U4" s="1501"/>
      <c r="V4" s="1501"/>
      <c r="W4" s="1501"/>
      <c r="X4" s="1501"/>
      <c r="Y4" s="1501"/>
      <c r="Z4" s="1501"/>
      <c r="AA4" s="1501"/>
      <c r="AB4" s="1501"/>
      <c r="AC4" s="1501"/>
      <c r="AD4" s="1501"/>
      <c r="AE4" s="1501"/>
      <c r="AF4" s="1501"/>
      <c r="AG4" s="1501"/>
      <c r="AH4" s="1501"/>
      <c r="AI4" s="1501"/>
      <c r="AJ4" s="1501"/>
    </row>
    <row r="5" spans="1:48" ht="45.9">
      <c r="A5" s="1502"/>
      <c r="B5" s="1502"/>
      <c r="C5" s="1502"/>
      <c r="D5" s="1503" t="s">
        <v>169</v>
      </c>
      <c r="E5" s="1503" t="s">
        <v>254</v>
      </c>
      <c r="F5" s="1503" t="s">
        <v>169</v>
      </c>
      <c r="G5" s="1503" t="s">
        <v>254</v>
      </c>
      <c r="H5" s="1503" t="s">
        <v>169</v>
      </c>
      <c r="I5" s="1503" t="s">
        <v>254</v>
      </c>
      <c r="J5" s="1504" t="s">
        <v>284</v>
      </c>
      <c r="K5" s="1504" t="s">
        <v>285</v>
      </c>
      <c r="L5" s="1504" t="s">
        <v>286</v>
      </c>
      <c r="M5" s="1504" t="s">
        <v>287</v>
      </c>
      <c r="N5" s="1504" t="s">
        <v>288</v>
      </c>
      <c r="O5" s="1504" t="s">
        <v>289</v>
      </c>
      <c r="P5" s="1504" t="s">
        <v>290</v>
      </c>
      <c r="Q5" s="1504" t="s">
        <v>291</v>
      </c>
      <c r="R5" s="1504" t="s">
        <v>292</v>
      </c>
      <c r="S5" s="1504" t="s">
        <v>293</v>
      </c>
      <c r="T5" s="1504" t="s">
        <v>294</v>
      </c>
      <c r="U5" s="1504" t="s">
        <v>295</v>
      </c>
      <c r="V5" s="1504" t="s">
        <v>296</v>
      </c>
      <c r="W5" s="1504" t="s">
        <v>297</v>
      </c>
      <c r="X5" s="1504" t="s">
        <v>298</v>
      </c>
      <c r="Y5" s="1504" t="s">
        <v>299</v>
      </c>
      <c r="Z5" s="1504" t="s">
        <v>300</v>
      </c>
      <c r="AA5" s="1504" t="s">
        <v>301</v>
      </c>
      <c r="AB5" s="1504" t="s">
        <v>302</v>
      </c>
      <c r="AC5" s="1504" t="s">
        <v>303</v>
      </c>
      <c r="AD5" s="1504" t="s">
        <v>304</v>
      </c>
      <c r="AE5" s="1504" t="s">
        <v>305</v>
      </c>
      <c r="AF5" s="1504" t="s">
        <v>306</v>
      </c>
      <c r="AG5" s="1504" t="s">
        <v>307</v>
      </c>
      <c r="AH5" s="1504" t="s">
        <v>308</v>
      </c>
      <c r="AI5" s="1504" t="s">
        <v>309</v>
      </c>
      <c r="AJ5" s="1504" t="s">
        <v>310</v>
      </c>
    </row>
    <row r="6" spans="1:48" s="1507" customFormat="1">
      <c r="A6" s="1505" t="s">
        <v>264</v>
      </c>
      <c r="B6" s="1505" t="s">
        <v>265</v>
      </c>
      <c r="C6" s="1505" t="s">
        <v>266</v>
      </c>
      <c r="D6" s="1505" t="s">
        <v>267</v>
      </c>
      <c r="E6" s="1505" t="s">
        <v>268</v>
      </c>
      <c r="F6" s="1505" t="s">
        <v>269</v>
      </c>
      <c r="G6" s="1505" t="s">
        <v>270</v>
      </c>
      <c r="H6" s="1505" t="s">
        <v>354</v>
      </c>
      <c r="I6" s="1505" t="s">
        <v>355</v>
      </c>
      <c r="J6" s="1505"/>
      <c r="K6" s="1506"/>
      <c r="L6" s="1506"/>
      <c r="M6" s="1506"/>
      <c r="N6" s="1506"/>
      <c r="O6" s="1506"/>
      <c r="P6" s="1506"/>
      <c r="Q6" s="1506"/>
      <c r="R6" s="1506"/>
      <c r="S6" s="1506"/>
      <c r="T6" s="1506"/>
      <c r="U6" s="1506"/>
      <c r="V6" s="1506"/>
      <c r="W6" s="1506"/>
      <c r="X6" s="1506"/>
      <c r="Y6" s="1506"/>
      <c r="Z6" s="1506"/>
      <c r="AA6" s="1506"/>
      <c r="AB6" s="1506"/>
      <c r="AC6" s="1506"/>
      <c r="AD6" s="1506"/>
      <c r="AE6" s="1506"/>
      <c r="AF6" s="1506"/>
      <c r="AG6" s="1506"/>
      <c r="AH6" s="1506"/>
      <c r="AI6" s="1506"/>
      <c r="AJ6" s="1506"/>
      <c r="AK6" s="1498"/>
      <c r="AL6" s="1498"/>
      <c r="AM6" s="1498"/>
      <c r="AN6" s="1498"/>
      <c r="AO6" s="1498"/>
      <c r="AP6" s="1498"/>
      <c r="AQ6" s="1498"/>
      <c r="AR6" s="1498"/>
      <c r="AS6" s="1498"/>
      <c r="AT6" s="1498"/>
      <c r="AU6" s="1498"/>
      <c r="AV6" s="1498"/>
    </row>
    <row r="7" spans="1:48" s="1498" customFormat="1">
      <c r="A7" s="1508"/>
      <c r="B7" s="1509" t="s">
        <v>324</v>
      </c>
      <c r="C7" s="1508"/>
      <c r="D7" s="1510">
        <v>25422.473001000006</v>
      </c>
      <c r="E7" s="1510">
        <v>100</v>
      </c>
      <c r="F7" s="1511">
        <f>SUM(J7:AJ7)</f>
        <v>25909.228594427648</v>
      </c>
      <c r="G7" s="1510">
        <v>100</v>
      </c>
      <c r="H7" s="1510">
        <f>+F7-D7</f>
        <v>486.75559342764245</v>
      </c>
      <c r="I7" s="1510">
        <f>+G7-E7</f>
        <v>0</v>
      </c>
      <c r="J7" s="1512">
        <f>J8+J21+J62+J63</f>
        <v>1201.52179</v>
      </c>
      <c r="K7" s="1512">
        <f t="shared" ref="K7:AI7" si="0">K8+K21+K62</f>
        <v>412.67660000000006</v>
      </c>
      <c r="L7" s="1512">
        <f t="shared" si="0"/>
        <v>168.90774999999999</v>
      </c>
      <c r="M7" s="1512">
        <f t="shared" si="0"/>
        <v>354.21449000000001</v>
      </c>
      <c r="N7" s="1512">
        <f t="shared" si="0"/>
        <v>66.514379999999989</v>
      </c>
      <c r="O7" s="1512">
        <f t="shared" si="0"/>
        <v>60.330889999999997</v>
      </c>
      <c r="P7" s="1512">
        <f t="shared" si="0"/>
        <v>37.371189999999999</v>
      </c>
      <c r="Q7" s="1512">
        <f t="shared" si="0"/>
        <v>38.223629999999993</v>
      </c>
      <c r="R7" s="1512">
        <f t="shared" si="0"/>
        <v>37.383769999999998</v>
      </c>
      <c r="S7" s="1512">
        <f t="shared" si="0"/>
        <v>46.455420000000004</v>
      </c>
      <c r="T7" s="1512">
        <f t="shared" si="0"/>
        <v>247.87412</v>
      </c>
      <c r="U7" s="1512">
        <f t="shared" si="0"/>
        <v>46.45964</v>
      </c>
      <c r="V7" s="1512">
        <f t="shared" si="0"/>
        <v>136.15262000000001</v>
      </c>
      <c r="W7" s="1512">
        <f t="shared" si="0"/>
        <v>27.947629999999997</v>
      </c>
      <c r="X7" s="1512">
        <f t="shared" si="0"/>
        <v>59.67398</v>
      </c>
      <c r="Y7" s="1512">
        <f t="shared" si="0"/>
        <v>103.84788</v>
      </c>
      <c r="Z7" s="1512">
        <f>Z8+Z21+Z62+Z63</f>
        <v>4531.5850799999989</v>
      </c>
      <c r="AA7" s="1512">
        <f t="shared" si="0"/>
        <v>442.53724</v>
      </c>
      <c r="AB7" s="1512">
        <f>AB8+AB21+AB62+AB63</f>
        <v>301.69799</v>
      </c>
      <c r="AC7" s="1512">
        <f>AC8+AC21+AC62+AC63</f>
        <v>4670.5175141965065</v>
      </c>
      <c r="AD7" s="1512">
        <f t="shared" si="0"/>
        <v>3227.1639999999998</v>
      </c>
      <c r="AE7" s="1512">
        <f t="shared" si="0"/>
        <v>854.53011000000015</v>
      </c>
      <c r="AF7" s="1512">
        <f t="shared" si="0"/>
        <v>348.95454999999998</v>
      </c>
      <c r="AG7" s="1512">
        <f t="shared" si="0"/>
        <v>877.36187772534174</v>
      </c>
      <c r="AH7" s="1512">
        <f t="shared" si="0"/>
        <v>269.57247000000001</v>
      </c>
      <c r="AI7" s="1512">
        <f t="shared" si="0"/>
        <v>1520.3942300000006</v>
      </c>
      <c r="AJ7" s="1512">
        <f>AJ8+AJ21+AJ62+AJ63</f>
        <v>5819.3577525058035</v>
      </c>
    </row>
    <row r="8" spans="1:48" s="1517" customFormat="1" ht="15">
      <c r="A8" s="1513">
        <v>1</v>
      </c>
      <c r="B8" s="1514" t="s">
        <v>35</v>
      </c>
      <c r="C8" s="1515" t="s">
        <v>36</v>
      </c>
      <c r="D8" s="1511">
        <v>10721.855991</v>
      </c>
      <c r="E8" s="1511">
        <f>+D8/$D$7*100</f>
        <v>42.174716797135552</v>
      </c>
      <c r="F8" s="1511">
        <f>F10+F12+F13+F14+F15+F16+F18+F19+F20</f>
        <v>10101.236489999999</v>
      </c>
      <c r="G8" s="1511">
        <f>+F8/$F$7*100</f>
        <v>38.987021374200594</v>
      </c>
      <c r="H8" s="1511">
        <f t="shared" ref="H8:I62" si="1">+F8-D8</f>
        <v>-620.61950100000104</v>
      </c>
      <c r="I8" s="1511">
        <f t="shared" si="1"/>
        <v>-3.1876954229349579</v>
      </c>
      <c r="J8" s="1516">
        <f>J10+J12+J13+J14+J15+J16+J18+J19+J20</f>
        <v>353.33679999999998</v>
      </c>
      <c r="K8" s="1516">
        <f t="shared" ref="K8:AJ8" si="2">K10+K12+K13+K14+K15+K16+K18+K19+K20</f>
        <v>69.34787</v>
      </c>
      <c r="L8" s="1516">
        <f t="shared" si="2"/>
        <v>0</v>
      </c>
      <c r="M8" s="1516">
        <f t="shared" si="2"/>
        <v>0</v>
      </c>
      <c r="N8" s="1516">
        <f t="shared" si="2"/>
        <v>0</v>
      </c>
      <c r="O8" s="1516">
        <f t="shared" si="2"/>
        <v>0</v>
      </c>
      <c r="P8" s="1516">
        <f t="shared" si="2"/>
        <v>0</v>
      </c>
      <c r="Q8" s="1516">
        <f t="shared" si="2"/>
        <v>0</v>
      </c>
      <c r="R8" s="1516">
        <f t="shared" si="2"/>
        <v>0</v>
      </c>
      <c r="S8" s="1516">
        <f t="shared" si="2"/>
        <v>0</v>
      </c>
      <c r="T8" s="1516">
        <f t="shared" si="2"/>
        <v>0</v>
      </c>
      <c r="U8" s="1516">
        <f t="shared" si="2"/>
        <v>0</v>
      </c>
      <c r="V8" s="1516">
        <f t="shared" si="2"/>
        <v>0</v>
      </c>
      <c r="W8" s="1516">
        <f t="shared" si="2"/>
        <v>0</v>
      </c>
      <c r="X8" s="1516">
        <f t="shared" si="2"/>
        <v>0</v>
      </c>
      <c r="Y8" s="1516">
        <f t="shared" si="2"/>
        <v>0</v>
      </c>
      <c r="Z8" s="1516">
        <f t="shared" si="2"/>
        <v>1885.1533999999999</v>
      </c>
      <c r="AA8" s="1516">
        <f t="shared" si="2"/>
        <v>0</v>
      </c>
      <c r="AB8" s="1516">
        <f t="shared" si="2"/>
        <v>22.407889999999998</v>
      </c>
      <c r="AC8" s="1516">
        <f t="shared" si="2"/>
        <v>2920.0445999999997</v>
      </c>
      <c r="AD8" s="1516">
        <f t="shared" si="2"/>
        <v>1735.2176999999999</v>
      </c>
      <c r="AE8" s="1516">
        <f t="shared" si="2"/>
        <v>69.134990000000002</v>
      </c>
      <c r="AF8" s="1516">
        <f t="shared" si="2"/>
        <v>0</v>
      </c>
      <c r="AG8" s="1516">
        <f t="shared" si="2"/>
        <v>275.10199999999998</v>
      </c>
      <c r="AH8" s="1516">
        <f t="shared" si="2"/>
        <v>0</v>
      </c>
      <c r="AI8" s="1516">
        <f t="shared" si="2"/>
        <v>136.27475000000001</v>
      </c>
      <c r="AJ8" s="1516">
        <f t="shared" si="2"/>
        <v>2635.2164900000002</v>
      </c>
    </row>
    <row r="9" spans="1:48" s="1517" customFormat="1">
      <c r="A9" s="1513"/>
      <c r="B9" s="1518" t="s">
        <v>37</v>
      </c>
      <c r="C9" s="1515"/>
      <c r="D9" s="1511"/>
      <c r="E9" s="1511"/>
      <c r="F9" s="1511"/>
      <c r="G9" s="1511"/>
      <c r="H9" s="1511"/>
      <c r="I9" s="1511"/>
      <c r="J9" s="1519"/>
      <c r="K9" s="1519"/>
      <c r="L9" s="1519"/>
      <c r="M9" s="1519"/>
      <c r="N9" s="1519"/>
      <c r="O9" s="1519"/>
      <c r="P9" s="1519"/>
      <c r="Q9" s="1519"/>
      <c r="R9" s="1519"/>
      <c r="S9" s="1519"/>
      <c r="T9" s="1519"/>
      <c r="U9" s="1519"/>
      <c r="V9" s="1519"/>
      <c r="W9" s="1519"/>
      <c r="X9" s="1519"/>
      <c r="Y9" s="1519"/>
      <c r="Z9" s="1519"/>
      <c r="AA9" s="1519"/>
      <c r="AB9" s="1519"/>
      <c r="AC9" s="1519"/>
      <c r="AD9" s="1519"/>
      <c r="AE9" s="1519"/>
      <c r="AF9" s="1519"/>
      <c r="AG9" s="1519"/>
      <c r="AH9" s="1519"/>
      <c r="AI9" s="1519"/>
      <c r="AJ9" s="1519"/>
    </row>
    <row r="10" spans="1:48">
      <c r="A10" s="1520" t="s">
        <v>38</v>
      </c>
      <c r="B10" s="1521" t="s">
        <v>325</v>
      </c>
      <c r="C10" s="1522" t="s">
        <v>40</v>
      </c>
      <c r="D10" s="1523">
        <v>718.06999999999994</v>
      </c>
      <c r="E10" s="1523">
        <f t="shared" ref="E10:E62" si="3">+D10/$D$7*100</f>
        <v>2.824548186054733</v>
      </c>
      <c r="F10" s="1523">
        <f>SUM(J10:AJ10)</f>
        <v>0</v>
      </c>
      <c r="G10" s="1523"/>
      <c r="H10" s="1523">
        <f t="shared" si="1"/>
        <v>-718.06999999999994</v>
      </c>
      <c r="I10" s="1523">
        <f t="shared" si="1"/>
        <v>-2.824548186054733</v>
      </c>
      <c r="J10" s="1524"/>
      <c r="K10" s="1524"/>
      <c r="L10" s="1524"/>
      <c r="M10" s="1524"/>
      <c r="N10" s="1524"/>
      <c r="O10" s="1524"/>
      <c r="P10" s="1524"/>
      <c r="Q10" s="1524"/>
      <c r="R10" s="1524"/>
      <c r="S10" s="1524"/>
      <c r="T10" s="1524"/>
      <c r="U10" s="1524"/>
      <c r="V10" s="1524"/>
      <c r="W10" s="1524"/>
      <c r="X10" s="1524"/>
      <c r="Y10" s="1524"/>
      <c r="Z10" s="1524"/>
      <c r="AA10" s="1524"/>
      <c r="AB10" s="1524"/>
      <c r="AC10" s="1524"/>
      <c r="AD10" s="1525"/>
      <c r="AE10" s="1524"/>
      <c r="AF10" s="1524"/>
      <c r="AG10" s="1524"/>
      <c r="AH10" s="1524"/>
      <c r="AI10" s="1524"/>
      <c r="AJ10" s="1525"/>
    </row>
    <row r="11" spans="1:48" s="1530" customFormat="1">
      <c r="A11" s="1526"/>
      <c r="B11" s="1527" t="s">
        <v>41</v>
      </c>
      <c r="C11" s="1528" t="s">
        <v>42</v>
      </c>
      <c r="D11" s="1529">
        <v>668.32</v>
      </c>
      <c r="E11" s="1529">
        <f t="shared" si="3"/>
        <v>2.6288551864081491</v>
      </c>
      <c r="F11" s="1523">
        <f t="shared" ref="F11:F20" si="4">SUM(J11:AJ11)</f>
        <v>0</v>
      </c>
      <c r="G11" s="1529"/>
      <c r="H11" s="1523">
        <f t="shared" si="1"/>
        <v>-668.32</v>
      </c>
      <c r="I11" s="1523">
        <f t="shared" si="1"/>
        <v>-2.6288551864081491</v>
      </c>
      <c r="J11" s="1524"/>
      <c r="K11" s="1524"/>
      <c r="L11" s="1524"/>
      <c r="M11" s="1524"/>
      <c r="N11" s="1524"/>
      <c r="O11" s="1524"/>
      <c r="P11" s="1524"/>
      <c r="Q11" s="1524"/>
      <c r="R11" s="1524"/>
      <c r="S11" s="1524"/>
      <c r="T11" s="1524"/>
      <c r="U11" s="1524"/>
      <c r="V11" s="1524"/>
      <c r="W11" s="1524"/>
      <c r="X11" s="1524"/>
      <c r="Y11" s="1524"/>
      <c r="Z11" s="1524"/>
      <c r="AA11" s="1524"/>
      <c r="AB11" s="1524"/>
      <c r="AC11" s="1524"/>
      <c r="AD11" s="1525"/>
      <c r="AE11" s="1525"/>
      <c r="AF11" s="1525"/>
      <c r="AG11" s="1525"/>
      <c r="AH11" s="1525"/>
      <c r="AI11" s="1525"/>
      <c r="AJ11" s="1524"/>
    </row>
    <row r="12" spans="1:48" s="1530" customFormat="1">
      <c r="A12" s="1526" t="s">
        <v>43</v>
      </c>
      <c r="B12" s="1531" t="s">
        <v>44</v>
      </c>
      <c r="C12" s="1532" t="s">
        <v>45</v>
      </c>
      <c r="D12" s="1533">
        <v>616.52199999999993</v>
      </c>
      <c r="E12" s="1533">
        <f t="shared" si="3"/>
        <v>2.4251063221730975</v>
      </c>
      <c r="F12" s="1523">
        <f t="shared" si="4"/>
        <v>17.981350000000003</v>
      </c>
      <c r="G12" s="1533">
        <f t="shared" ref="G12:G62" si="5">+F12/$F$7*100</f>
        <v>6.9401332943842597E-2</v>
      </c>
      <c r="H12" s="1523">
        <f t="shared" si="1"/>
        <v>-598.54064999999991</v>
      </c>
      <c r="I12" s="1523">
        <f t="shared" si="1"/>
        <v>-2.3557049892292548</v>
      </c>
      <c r="J12" s="1525"/>
      <c r="K12" s="1524"/>
      <c r="L12" s="1524"/>
      <c r="M12" s="1524"/>
      <c r="N12" s="1524"/>
      <c r="O12" s="1524"/>
      <c r="P12" s="1524"/>
      <c r="Q12" s="1524"/>
      <c r="R12" s="1524"/>
      <c r="S12" s="1524"/>
      <c r="T12" s="1525"/>
      <c r="U12" s="1524"/>
      <c r="V12" s="1524"/>
      <c r="W12" s="1524"/>
      <c r="X12" s="1524"/>
      <c r="Y12" s="1524"/>
      <c r="Z12" s="1525"/>
      <c r="AA12" s="1525"/>
      <c r="AB12" s="1524"/>
      <c r="AC12" s="1525">
        <v>1.6617500000000001</v>
      </c>
      <c r="AD12" s="1525">
        <v>16.319600000000001</v>
      </c>
      <c r="AE12" s="1525"/>
      <c r="AF12" s="1525"/>
      <c r="AG12" s="1525"/>
      <c r="AH12" s="1525"/>
      <c r="AI12" s="1525"/>
      <c r="AJ12" s="1525"/>
    </row>
    <row r="13" spans="1:48">
      <c r="A13" s="1526" t="s">
        <v>46</v>
      </c>
      <c r="B13" s="1531" t="s">
        <v>47</v>
      </c>
      <c r="C13" s="1532" t="s">
        <v>48</v>
      </c>
      <c r="D13" s="1533">
        <v>3051.8409999999994</v>
      </c>
      <c r="E13" s="1533">
        <f t="shared" si="3"/>
        <v>12.004500899184567</v>
      </c>
      <c r="F13" s="1523">
        <f t="shared" si="4"/>
        <v>1040.5699500000001</v>
      </c>
      <c r="G13" s="1533">
        <f t="shared" si="5"/>
        <v>4.0162135518916902</v>
      </c>
      <c r="H13" s="1523">
        <f t="shared" si="1"/>
        <v>-2011.2710499999994</v>
      </c>
      <c r="I13" s="1523">
        <f t="shared" si="1"/>
        <v>-7.9882873472928768</v>
      </c>
      <c r="J13" s="1525"/>
      <c r="K13" s="1525"/>
      <c r="L13" s="1524"/>
      <c r="M13" s="1525"/>
      <c r="N13" s="1524"/>
      <c r="O13" s="1524"/>
      <c r="P13" s="1524"/>
      <c r="Q13" s="1524"/>
      <c r="R13" s="1524"/>
      <c r="S13" s="1525"/>
      <c r="T13" s="1525"/>
      <c r="U13" s="1524"/>
      <c r="V13" s="1524"/>
      <c r="W13" s="1524"/>
      <c r="X13" s="1524"/>
      <c r="Y13" s="1524"/>
      <c r="Z13" s="1524"/>
      <c r="AA13" s="1524"/>
      <c r="AB13" s="1524"/>
      <c r="AC13" s="1525">
        <v>552.45389999999998</v>
      </c>
      <c r="AD13" s="1525">
        <v>448.68309999999997</v>
      </c>
      <c r="AE13" s="1525"/>
      <c r="AF13" s="1525"/>
      <c r="AG13" s="1525"/>
      <c r="AH13" s="1524"/>
      <c r="AI13" s="1525">
        <v>9.0229499999999998</v>
      </c>
      <c r="AJ13" s="1525">
        <v>30.41</v>
      </c>
    </row>
    <row r="14" spans="1:48">
      <c r="A14" s="1526" t="s">
        <v>49</v>
      </c>
      <c r="B14" s="1531" t="s">
        <v>50</v>
      </c>
      <c r="C14" s="1532" t="s">
        <v>51</v>
      </c>
      <c r="D14" s="1533">
        <v>223.12400000000002</v>
      </c>
      <c r="E14" s="1533">
        <f t="shared" si="3"/>
        <v>0.87766441915868421</v>
      </c>
      <c r="F14" s="1523">
        <f t="shared" si="4"/>
        <v>593.70468000000005</v>
      </c>
      <c r="G14" s="1533">
        <f>+F14/$F$7*100</f>
        <v>2.2914795700543911</v>
      </c>
      <c r="H14" s="1523">
        <f t="shared" si="1"/>
        <v>370.58068000000003</v>
      </c>
      <c r="I14" s="1523">
        <f t="shared" si="1"/>
        <v>1.4138151508957069</v>
      </c>
      <c r="J14" s="1524"/>
      <c r="K14" s="1524"/>
      <c r="L14" s="1524"/>
      <c r="M14" s="1524"/>
      <c r="N14" s="1524"/>
      <c r="O14" s="1524"/>
      <c r="P14" s="1524"/>
      <c r="Q14" s="1524"/>
      <c r="R14" s="1524"/>
      <c r="S14" s="1524"/>
      <c r="T14" s="1524"/>
      <c r="U14" s="1524"/>
      <c r="V14" s="1524"/>
      <c r="W14" s="1524"/>
      <c r="X14" s="1524"/>
      <c r="Y14" s="1524"/>
      <c r="Z14" s="1525">
        <v>556.55340000000001</v>
      </c>
      <c r="AA14" s="1524"/>
      <c r="AB14" s="1524"/>
      <c r="AC14" s="1525">
        <v>9.5127900000000007</v>
      </c>
      <c r="AD14" s="1524"/>
      <c r="AE14" s="1524"/>
      <c r="AF14" s="1524"/>
      <c r="AG14" s="1524"/>
      <c r="AH14" s="1524"/>
      <c r="AI14" s="1524"/>
      <c r="AJ14" s="1525">
        <v>27.638490000000001</v>
      </c>
    </row>
    <row r="15" spans="1:48">
      <c r="A15" s="1526" t="s">
        <v>52</v>
      </c>
      <c r="B15" s="1531" t="s">
        <v>53</v>
      </c>
      <c r="C15" s="1532" t="s">
        <v>54</v>
      </c>
      <c r="D15" s="1533"/>
      <c r="E15" s="1533"/>
      <c r="F15" s="1523">
        <f t="shared" si="4"/>
        <v>0</v>
      </c>
      <c r="G15" s="1533"/>
      <c r="H15" s="1523"/>
      <c r="I15" s="1523"/>
      <c r="J15" s="1524"/>
      <c r="K15" s="1524"/>
      <c r="L15" s="1524"/>
      <c r="M15" s="1524"/>
      <c r="N15" s="1524"/>
      <c r="O15" s="1524"/>
      <c r="P15" s="1524"/>
      <c r="Q15" s="1524"/>
      <c r="R15" s="1524"/>
      <c r="S15" s="1524"/>
      <c r="T15" s="1524"/>
      <c r="U15" s="1524"/>
      <c r="V15" s="1524"/>
      <c r="W15" s="1524"/>
      <c r="X15" s="1524"/>
      <c r="Y15" s="1524"/>
      <c r="Z15" s="1525"/>
      <c r="AA15" s="1524"/>
      <c r="AB15" s="1524"/>
      <c r="AC15" s="1525"/>
      <c r="AD15" s="1524"/>
      <c r="AE15" s="1524"/>
      <c r="AF15" s="1524"/>
      <c r="AG15" s="1524"/>
      <c r="AH15" s="1524"/>
      <c r="AI15" s="1524"/>
      <c r="AJ15" s="1525"/>
    </row>
    <row r="16" spans="1:48">
      <c r="A16" s="1520" t="s">
        <v>55</v>
      </c>
      <c r="B16" s="1521" t="s">
        <v>56</v>
      </c>
      <c r="C16" s="1522" t="s">
        <v>57</v>
      </c>
      <c r="D16" s="1523">
        <v>5648.5489909999997</v>
      </c>
      <c r="E16" s="1523">
        <f t="shared" si="3"/>
        <v>22.218723531647811</v>
      </c>
      <c r="F16" s="1523">
        <f t="shared" si="4"/>
        <v>8447.3253499999992</v>
      </c>
      <c r="G16" s="1523">
        <f t="shared" si="5"/>
        <v>32.603538616417097</v>
      </c>
      <c r="H16" s="1523">
        <f t="shared" si="1"/>
        <v>2798.7763589999995</v>
      </c>
      <c r="I16" s="1523">
        <f t="shared" si="1"/>
        <v>10.384815084769286</v>
      </c>
      <c r="J16" s="1525">
        <v>353.33679999999998</v>
      </c>
      <c r="K16" s="1525">
        <v>69.34787</v>
      </c>
      <c r="L16" s="1525"/>
      <c r="M16" s="1525"/>
      <c r="N16" s="1524"/>
      <c r="O16" s="1524"/>
      <c r="P16" s="1524"/>
      <c r="Q16" s="1524"/>
      <c r="R16" s="1524"/>
      <c r="S16" s="1524"/>
      <c r="T16" s="1524"/>
      <c r="U16" s="1524"/>
      <c r="V16" s="1524"/>
      <c r="W16" s="1524"/>
      <c r="X16" s="1524"/>
      <c r="Y16" s="1524"/>
      <c r="Z16" s="1525">
        <v>1328.6</v>
      </c>
      <c r="AA16" s="1524"/>
      <c r="AB16" s="1525">
        <v>22.407889999999998</v>
      </c>
      <c r="AC16" s="1525">
        <v>2354.761</v>
      </c>
      <c r="AD16" s="1525">
        <f>1271.485-1.27</f>
        <v>1270.2149999999999</v>
      </c>
      <c r="AE16" s="1525">
        <v>69.134990000000002</v>
      </c>
      <c r="AF16" s="1524"/>
      <c r="AG16" s="1525">
        <v>275.10199999999998</v>
      </c>
      <c r="AH16" s="1524"/>
      <c r="AI16" s="1525">
        <v>127.2518</v>
      </c>
      <c r="AJ16" s="1525">
        <v>2577.1680000000001</v>
      </c>
    </row>
    <row r="17" spans="1:38" s="1500" customFormat="1">
      <c r="A17" s="1534"/>
      <c r="B17" s="1527" t="s">
        <v>328</v>
      </c>
      <c r="C17" s="1528" t="s">
        <v>58</v>
      </c>
      <c r="D17" s="1529">
        <v>277.08999999999997</v>
      </c>
      <c r="E17" s="1529"/>
      <c r="F17" s="1535">
        <f t="shared" si="4"/>
        <v>277.08999999999997</v>
      </c>
      <c r="G17" s="1529">
        <f t="shared" si="5"/>
        <v>1.0694644921215226</v>
      </c>
      <c r="H17" s="1535">
        <f t="shared" si="1"/>
        <v>0</v>
      </c>
      <c r="I17" s="1535">
        <f t="shared" si="1"/>
        <v>1.0694644921215226</v>
      </c>
      <c r="J17" s="1536"/>
      <c r="K17" s="1536"/>
      <c r="L17" s="1536"/>
      <c r="M17" s="1536"/>
      <c r="N17" s="1536"/>
      <c r="O17" s="1536"/>
      <c r="P17" s="1536"/>
      <c r="Q17" s="1536"/>
      <c r="R17" s="1536"/>
      <c r="S17" s="1536"/>
      <c r="T17" s="1536"/>
      <c r="U17" s="1536"/>
      <c r="V17" s="1536"/>
      <c r="W17" s="1536"/>
      <c r="X17" s="1536"/>
      <c r="Y17" s="1536"/>
      <c r="Z17" s="1536">
        <v>249.7</v>
      </c>
      <c r="AA17" s="1536"/>
      <c r="AB17" s="1536"/>
      <c r="AC17" s="1536"/>
      <c r="AD17" s="1536">
        <v>27.39</v>
      </c>
      <c r="AE17" s="1536"/>
      <c r="AF17" s="1536"/>
      <c r="AG17" s="1536"/>
      <c r="AH17" s="1536"/>
      <c r="AI17" s="1536"/>
      <c r="AJ17" s="1536"/>
    </row>
    <row r="18" spans="1:38" s="1517" customFormat="1">
      <c r="A18" s="1526" t="s">
        <v>59</v>
      </c>
      <c r="B18" s="1531" t="s">
        <v>224</v>
      </c>
      <c r="C18" s="1532" t="s">
        <v>61</v>
      </c>
      <c r="D18" s="1533">
        <v>453.15999999999997</v>
      </c>
      <c r="E18" s="1533">
        <f t="shared" si="3"/>
        <v>1.7825173813034425</v>
      </c>
      <c r="F18" s="1523">
        <f t="shared" si="4"/>
        <v>0</v>
      </c>
      <c r="G18" s="1533">
        <f t="shared" si="5"/>
        <v>0</v>
      </c>
      <c r="H18" s="1523">
        <f t="shared" si="1"/>
        <v>-453.15999999999997</v>
      </c>
      <c r="I18" s="1523">
        <f t="shared" si="1"/>
        <v>-1.7825173813034425</v>
      </c>
      <c r="J18" s="1524"/>
      <c r="K18" s="1524"/>
      <c r="L18" s="1524"/>
      <c r="M18" s="1524"/>
      <c r="N18" s="1524"/>
      <c r="O18" s="1524"/>
      <c r="P18" s="1525"/>
      <c r="Q18" s="1524"/>
      <c r="R18" s="1524"/>
      <c r="S18" s="1524"/>
      <c r="T18" s="1524"/>
      <c r="U18" s="1524"/>
      <c r="V18" s="1524"/>
      <c r="W18" s="1524"/>
      <c r="X18" s="1524"/>
      <c r="Y18" s="1524"/>
      <c r="Z18" s="1524"/>
      <c r="AA18" s="1525"/>
      <c r="AB18" s="1524"/>
      <c r="AC18" s="1524"/>
      <c r="AD18" s="1525"/>
      <c r="AE18" s="1524"/>
      <c r="AF18" s="1524"/>
      <c r="AG18" s="1524"/>
      <c r="AH18" s="1524"/>
      <c r="AI18" s="1525"/>
      <c r="AJ18" s="1525"/>
    </row>
    <row r="19" spans="1:38" s="1517" customFormat="1" hidden="1">
      <c r="A19" s="1526" t="s">
        <v>62</v>
      </c>
      <c r="B19" s="1531" t="s">
        <v>63</v>
      </c>
      <c r="C19" s="1532" t="s">
        <v>64</v>
      </c>
      <c r="D19" s="1533">
        <v>0</v>
      </c>
      <c r="E19" s="1533">
        <f t="shared" si="3"/>
        <v>0</v>
      </c>
      <c r="F19" s="1523">
        <f t="shared" si="4"/>
        <v>0</v>
      </c>
      <c r="G19" s="1533">
        <f t="shared" si="5"/>
        <v>0</v>
      </c>
      <c r="H19" s="1523">
        <f t="shared" si="1"/>
        <v>0</v>
      </c>
      <c r="I19" s="1523">
        <f t="shared" si="1"/>
        <v>0</v>
      </c>
      <c r="J19" s="1524"/>
      <c r="K19" s="1524"/>
      <c r="L19" s="1524"/>
      <c r="M19" s="1524"/>
      <c r="N19" s="1524"/>
      <c r="O19" s="1524"/>
      <c r="P19" s="1525"/>
      <c r="Q19" s="1524"/>
      <c r="R19" s="1524"/>
      <c r="S19" s="1524"/>
      <c r="T19" s="1524"/>
      <c r="U19" s="1524"/>
      <c r="V19" s="1524"/>
      <c r="W19" s="1524"/>
      <c r="X19" s="1524"/>
      <c r="Y19" s="1524"/>
      <c r="Z19" s="1524"/>
      <c r="AA19" s="1525"/>
      <c r="AB19" s="1524"/>
      <c r="AC19" s="1524"/>
      <c r="AD19" s="1525"/>
      <c r="AE19" s="1524"/>
      <c r="AF19" s="1524"/>
      <c r="AG19" s="1524"/>
      <c r="AH19" s="1524"/>
      <c r="AI19" s="1525"/>
      <c r="AJ19" s="1525"/>
    </row>
    <row r="20" spans="1:38" s="1517" customFormat="1">
      <c r="A20" s="1526" t="s">
        <v>62</v>
      </c>
      <c r="B20" s="1531" t="s">
        <v>66</v>
      </c>
      <c r="C20" s="1532" t="s">
        <v>67</v>
      </c>
      <c r="D20" s="1533">
        <v>10.59</v>
      </c>
      <c r="E20" s="1533">
        <f t="shared" si="3"/>
        <v>4.1656057613212678E-2</v>
      </c>
      <c r="F20" s="1523">
        <f t="shared" si="4"/>
        <v>1.65516</v>
      </c>
      <c r="G20" s="1533">
        <f t="shared" si="5"/>
        <v>6.3883028935719788E-3</v>
      </c>
      <c r="H20" s="1523">
        <f t="shared" si="1"/>
        <v>-8.9348399999999994</v>
      </c>
      <c r="I20" s="1523">
        <f t="shared" si="1"/>
        <v>-3.52677547196407E-2</v>
      </c>
      <c r="J20" s="1524"/>
      <c r="K20" s="1524"/>
      <c r="L20" s="1524"/>
      <c r="M20" s="1524"/>
      <c r="N20" s="1524"/>
      <c r="O20" s="1524"/>
      <c r="P20" s="1524"/>
      <c r="Q20" s="1524"/>
      <c r="R20" s="1524"/>
      <c r="S20" s="1524"/>
      <c r="T20" s="1524"/>
      <c r="U20" s="1524"/>
      <c r="V20" s="1524"/>
      <c r="W20" s="1524"/>
      <c r="X20" s="1524"/>
      <c r="Y20" s="1524"/>
      <c r="Z20" s="1524"/>
      <c r="AA20" s="1524"/>
      <c r="AB20" s="1524"/>
      <c r="AC20" s="1525">
        <v>1.65516</v>
      </c>
      <c r="AD20" s="1524"/>
      <c r="AE20" s="1524"/>
      <c r="AF20" s="1524"/>
      <c r="AG20" s="1524"/>
      <c r="AH20" s="1524"/>
      <c r="AI20" s="1524"/>
      <c r="AJ20" s="1525"/>
    </row>
    <row r="21" spans="1:38" s="1517" customFormat="1" ht="15">
      <c r="A21" s="1537">
        <v>2</v>
      </c>
      <c r="B21" s="1538" t="s">
        <v>68</v>
      </c>
      <c r="C21" s="1539" t="s">
        <v>69</v>
      </c>
      <c r="D21" s="1540">
        <v>7633.9642100000001</v>
      </c>
      <c r="E21" s="1540">
        <f t="shared" si="3"/>
        <v>30.028409154765214</v>
      </c>
      <c r="F21" s="1511">
        <f>F23+F24+F25+F27+F28+F29+F30+F31+F32+F50+F51+F52+F53+F54+F55+F56+F57+F58+F59+F60+F61</f>
        <v>15260.276274427657</v>
      </c>
      <c r="G21" s="1540">
        <f t="shared" si="5"/>
        <v>58.898998937041746</v>
      </c>
      <c r="H21" s="1511">
        <f t="shared" si="1"/>
        <v>7626.3120644276569</v>
      </c>
      <c r="I21" s="1511">
        <f t="shared" si="1"/>
        <v>28.870589782276532</v>
      </c>
      <c r="J21" s="1541">
        <f>SUM(J23:J32)+SUM(J50:J61)</f>
        <v>836.61798999999996</v>
      </c>
      <c r="K21" s="1541">
        <f t="shared" ref="K21:AJ21" si="6">SUM(K23:K32)+SUM(K50:K61)</f>
        <v>343.32873000000006</v>
      </c>
      <c r="L21" s="1541">
        <f t="shared" si="6"/>
        <v>168.90774999999999</v>
      </c>
      <c r="M21" s="1541">
        <f t="shared" si="6"/>
        <v>354.21449000000001</v>
      </c>
      <c r="N21" s="1541">
        <f t="shared" si="6"/>
        <v>66.514379999999989</v>
      </c>
      <c r="O21" s="1541">
        <f t="shared" si="6"/>
        <v>60.330889999999997</v>
      </c>
      <c r="P21" s="1541">
        <f t="shared" si="6"/>
        <v>37.371189999999999</v>
      </c>
      <c r="Q21" s="1541">
        <f t="shared" si="6"/>
        <v>38.223629999999993</v>
      </c>
      <c r="R21" s="1541">
        <f t="shared" si="6"/>
        <v>37.383769999999998</v>
      </c>
      <c r="S21" s="1541">
        <f t="shared" si="6"/>
        <v>46.455420000000004</v>
      </c>
      <c r="T21" s="1541">
        <f t="shared" si="6"/>
        <v>247.87412</v>
      </c>
      <c r="U21" s="1541">
        <f t="shared" si="6"/>
        <v>46.45964</v>
      </c>
      <c r="V21" s="1541">
        <f t="shared" si="6"/>
        <v>136.15262000000001</v>
      </c>
      <c r="W21" s="1541">
        <f t="shared" si="6"/>
        <v>27.947629999999997</v>
      </c>
      <c r="X21" s="1541">
        <f t="shared" si="6"/>
        <v>59.67398</v>
      </c>
      <c r="Y21" s="1541">
        <f t="shared" si="6"/>
        <v>103.84788</v>
      </c>
      <c r="Z21" s="1541">
        <f t="shared" si="6"/>
        <v>2305.1457399999995</v>
      </c>
      <c r="AA21" s="1541">
        <f t="shared" si="6"/>
        <v>442.53724</v>
      </c>
      <c r="AB21" s="1541">
        <f t="shared" si="6"/>
        <v>273.77010000000001</v>
      </c>
      <c r="AC21" s="1541">
        <f t="shared" si="6"/>
        <v>1682.8579741965061</v>
      </c>
      <c r="AD21" s="1541">
        <f t="shared" si="6"/>
        <v>1490.95614</v>
      </c>
      <c r="AE21" s="1541">
        <f t="shared" si="6"/>
        <v>785.39512000000013</v>
      </c>
      <c r="AF21" s="1541">
        <f t="shared" si="6"/>
        <v>348.95454999999998</v>
      </c>
      <c r="AG21" s="1541">
        <f t="shared" si="6"/>
        <v>602.25987772534177</v>
      </c>
      <c r="AH21" s="1541">
        <f t="shared" si="6"/>
        <v>269.57247000000001</v>
      </c>
      <c r="AI21" s="1541">
        <f t="shared" si="6"/>
        <v>1384.1194800000005</v>
      </c>
      <c r="AJ21" s="1541">
        <f t="shared" si="6"/>
        <v>3063.4034725058036</v>
      </c>
    </row>
    <row r="22" spans="1:38" s="1517" customFormat="1">
      <c r="A22" s="1513"/>
      <c r="B22" s="1518" t="s">
        <v>37</v>
      </c>
      <c r="C22" s="1515"/>
      <c r="D22" s="1511"/>
      <c r="E22" s="1511"/>
      <c r="F22" s="1511"/>
      <c r="G22" s="1511"/>
      <c r="H22" s="1511"/>
      <c r="I22" s="1511"/>
      <c r="J22" s="1524"/>
      <c r="K22" s="1524"/>
      <c r="L22" s="1524"/>
      <c r="M22" s="1524"/>
      <c r="N22" s="1524"/>
      <c r="O22" s="1524"/>
      <c r="P22" s="1524"/>
      <c r="Q22" s="1524"/>
      <c r="R22" s="1524"/>
      <c r="S22" s="1524"/>
      <c r="T22" s="1524"/>
      <c r="U22" s="1524"/>
      <c r="V22" s="1524"/>
      <c r="W22" s="1524"/>
      <c r="X22" s="1524"/>
      <c r="Y22" s="1524"/>
      <c r="Z22" s="1524"/>
      <c r="AA22" s="1524"/>
      <c r="AB22" s="1524"/>
      <c r="AC22" s="1525"/>
      <c r="AD22" s="1524"/>
      <c r="AE22" s="1524"/>
      <c r="AF22" s="1524"/>
      <c r="AG22" s="1524"/>
      <c r="AH22" s="1524"/>
      <c r="AI22" s="1524"/>
      <c r="AJ22" s="1525"/>
    </row>
    <row r="23" spans="1:38">
      <c r="A23" s="1526" t="s">
        <v>70</v>
      </c>
      <c r="B23" s="1531" t="s">
        <v>71</v>
      </c>
      <c r="C23" s="1532" t="s">
        <v>72</v>
      </c>
      <c r="D23" s="1533">
        <v>1304.41444</v>
      </c>
      <c r="E23" s="1533">
        <f t="shared" si="3"/>
        <v>5.1309502421290416</v>
      </c>
      <c r="F23" s="1523">
        <f t="shared" ref="F23:F62" si="7">SUM(J23:AJ23)</f>
        <v>1673.8188999999998</v>
      </c>
      <c r="G23" s="1533">
        <f t="shared" si="5"/>
        <v>6.4603193178819369</v>
      </c>
      <c r="H23" s="1523">
        <f t="shared" si="1"/>
        <v>369.40445999999974</v>
      </c>
      <c r="I23" s="1523">
        <f t="shared" si="1"/>
        <v>1.3293690757528953</v>
      </c>
      <c r="J23" s="1525">
        <v>54.887149999999998</v>
      </c>
      <c r="K23" s="1525">
        <v>54.236870000000003</v>
      </c>
      <c r="L23" s="1525">
        <v>12.063409999999999</v>
      </c>
      <c r="M23" s="1525">
        <v>15.87777</v>
      </c>
      <c r="N23" s="1525">
        <v>1.0044599999999999</v>
      </c>
      <c r="O23" s="1524"/>
      <c r="P23" s="1524"/>
      <c r="Q23" s="1524"/>
      <c r="R23" s="1524"/>
      <c r="S23" s="1525">
        <v>0.61526999999999998</v>
      </c>
      <c r="T23" s="1525">
        <v>2.9525999999999999</v>
      </c>
      <c r="U23" s="1525">
        <v>0.46173999999999998</v>
      </c>
      <c r="V23" s="1525">
        <v>9.5083300000000008</v>
      </c>
      <c r="W23" s="1524"/>
      <c r="X23" s="1525">
        <v>10.30823</v>
      </c>
      <c r="Y23" s="1525">
        <v>26.849509999999999</v>
      </c>
      <c r="Z23" s="1525">
        <v>525.68529999999998</v>
      </c>
      <c r="AA23" s="1525">
        <v>9.4076599999999999</v>
      </c>
      <c r="AB23" s="1525">
        <v>2.282E-2</v>
      </c>
      <c r="AC23" s="1525">
        <v>80.031580000000005</v>
      </c>
      <c r="AD23" s="1525">
        <v>287.32220000000001</v>
      </c>
      <c r="AE23" s="1525">
        <v>48.492179999999998</v>
      </c>
      <c r="AF23" s="1524"/>
      <c r="AG23" s="1525">
        <v>7.3635299999999999</v>
      </c>
      <c r="AH23" s="1525"/>
      <c r="AI23" s="1525">
        <v>16.091889999999999</v>
      </c>
      <c r="AJ23" s="1525">
        <v>510.63639999999998</v>
      </c>
    </row>
    <row r="24" spans="1:38">
      <c r="A24" s="1526" t="s">
        <v>73</v>
      </c>
      <c r="B24" s="1531" t="s">
        <v>74</v>
      </c>
      <c r="C24" s="1532" t="s">
        <v>75</v>
      </c>
      <c r="D24" s="1533">
        <v>24.892880000000002</v>
      </c>
      <c r="E24" s="1533">
        <f t="shared" si="3"/>
        <v>9.7916831297336124E-2</v>
      </c>
      <c r="F24" s="1523">
        <f t="shared" si="7"/>
        <v>37.440350000000002</v>
      </c>
      <c r="G24" s="1533">
        <f t="shared" si="5"/>
        <v>0.14450584610632666</v>
      </c>
      <c r="H24" s="1523">
        <f t="shared" si="1"/>
        <v>12.547470000000001</v>
      </c>
      <c r="I24" s="1523">
        <f t="shared" si="1"/>
        <v>4.6589014808990539E-2</v>
      </c>
      <c r="J24" s="1525">
        <v>3.2000000000000001E-2</v>
      </c>
      <c r="K24" s="1525">
        <v>1.02593</v>
      </c>
      <c r="L24" s="1525">
        <v>3.4840000000000003E-2</v>
      </c>
      <c r="M24" s="1525">
        <v>1.4630000000000001E-2</v>
      </c>
      <c r="N24" s="1524"/>
      <c r="O24" s="1525">
        <v>3.4599999999999999E-2</v>
      </c>
      <c r="P24" s="1525">
        <v>1.0070000000000001E-2</v>
      </c>
      <c r="Q24" s="1525">
        <v>3.4250000000000003E-2</v>
      </c>
      <c r="R24" s="1525">
        <v>5.348E-2</v>
      </c>
      <c r="S24" s="1525">
        <v>1.5959999999999998E-2</v>
      </c>
      <c r="T24" s="1525">
        <v>2.9000000000000001E-2</v>
      </c>
      <c r="U24" s="1525">
        <v>4.7710000000000002E-2</v>
      </c>
      <c r="V24" s="1525">
        <v>0.20152</v>
      </c>
      <c r="W24" s="1525">
        <v>0.37578</v>
      </c>
      <c r="X24" s="1525">
        <v>0.22628000000000001</v>
      </c>
      <c r="Y24" s="1525">
        <v>0.12413</v>
      </c>
      <c r="Z24" s="1525">
        <v>0.27249000000000001</v>
      </c>
      <c r="AA24" s="1525">
        <v>6.2149999999999997E-2</v>
      </c>
      <c r="AB24" s="1525">
        <v>8.1280000000000005E-2</v>
      </c>
      <c r="AC24" s="1525">
        <v>0.54837000000000002</v>
      </c>
      <c r="AD24" s="1525">
        <v>4.8887999999999998</v>
      </c>
      <c r="AE24" s="1525">
        <v>7.6571600000000002</v>
      </c>
      <c r="AF24" s="1525">
        <v>0.1</v>
      </c>
      <c r="AG24" s="1525">
        <v>0.2</v>
      </c>
      <c r="AH24" s="1525">
        <v>0.1</v>
      </c>
      <c r="AI24" s="1525">
        <v>5.07</v>
      </c>
      <c r="AJ24" s="1525">
        <v>16.199919999999999</v>
      </c>
    </row>
    <row r="25" spans="1:38">
      <c r="A25" s="1526" t="s">
        <v>76</v>
      </c>
      <c r="B25" s="1531" t="s">
        <v>77</v>
      </c>
      <c r="C25" s="1532" t="s">
        <v>78</v>
      </c>
      <c r="D25" s="1533">
        <v>0</v>
      </c>
      <c r="E25" s="1533">
        <f t="shared" si="3"/>
        <v>0</v>
      </c>
      <c r="F25" s="1523">
        <f t="shared" si="7"/>
        <v>0</v>
      </c>
      <c r="G25" s="1533">
        <f t="shared" si="5"/>
        <v>0</v>
      </c>
      <c r="H25" s="1523">
        <f t="shared" si="1"/>
        <v>0</v>
      </c>
      <c r="I25" s="1523">
        <f t="shared" si="1"/>
        <v>0</v>
      </c>
      <c r="J25" s="1525"/>
      <c r="K25" s="1525"/>
      <c r="L25" s="1525"/>
      <c r="M25" s="1525"/>
      <c r="N25" s="1524"/>
      <c r="O25" s="1525"/>
      <c r="P25" s="1525"/>
      <c r="Q25" s="1525"/>
      <c r="R25" s="1525"/>
      <c r="S25" s="1525"/>
      <c r="T25" s="1525"/>
      <c r="U25" s="1525"/>
      <c r="V25" s="1525"/>
      <c r="W25" s="1525"/>
      <c r="X25" s="1525"/>
      <c r="Y25" s="1525"/>
      <c r="Z25" s="1525"/>
      <c r="AA25" s="1525"/>
      <c r="AB25" s="1525"/>
      <c r="AC25" s="1525"/>
      <c r="AD25" s="1525"/>
      <c r="AE25" s="1525"/>
      <c r="AF25" s="1525"/>
      <c r="AG25" s="1525"/>
      <c r="AH25" s="1525"/>
      <c r="AI25" s="1525"/>
      <c r="AJ25" s="1525"/>
    </row>
    <row r="26" spans="1:38" hidden="1">
      <c r="A26" s="1526"/>
      <c r="B26" s="1531" t="s">
        <v>1643</v>
      </c>
      <c r="C26" s="1532" t="s">
        <v>329</v>
      </c>
      <c r="D26" s="1533"/>
      <c r="E26" s="1533"/>
      <c r="F26" s="1523"/>
      <c r="G26" s="1533"/>
      <c r="H26" s="1523"/>
      <c r="I26" s="1523"/>
      <c r="J26" s="1525"/>
      <c r="K26" s="1525"/>
      <c r="L26" s="1525"/>
      <c r="M26" s="1525"/>
      <c r="N26" s="1524"/>
      <c r="O26" s="1525"/>
      <c r="P26" s="1525"/>
      <c r="Q26" s="1525"/>
      <c r="R26" s="1525"/>
      <c r="S26" s="1525"/>
      <c r="T26" s="1525"/>
      <c r="U26" s="1525"/>
      <c r="V26" s="1525"/>
      <c r="W26" s="1525"/>
      <c r="X26" s="1525"/>
      <c r="Y26" s="1525"/>
      <c r="Z26" s="1525"/>
      <c r="AA26" s="1525"/>
      <c r="AB26" s="1525"/>
      <c r="AC26" s="1525"/>
      <c r="AD26" s="1525"/>
      <c r="AE26" s="1525"/>
      <c r="AF26" s="1525"/>
      <c r="AG26" s="1525"/>
      <c r="AH26" s="1525"/>
      <c r="AI26" s="1525"/>
      <c r="AJ26" s="1525"/>
    </row>
    <row r="27" spans="1:38">
      <c r="A27" s="1526" t="s">
        <v>79</v>
      </c>
      <c r="B27" s="1531" t="s">
        <v>80</v>
      </c>
      <c r="C27" s="1532" t="s">
        <v>81</v>
      </c>
      <c r="D27" s="1533">
        <v>31.97</v>
      </c>
      <c r="E27" s="1533">
        <f t="shared" si="3"/>
        <v>0.12575487836585544</v>
      </c>
      <c r="F27" s="1523">
        <f t="shared" si="7"/>
        <v>81.97</v>
      </c>
      <c r="G27" s="1533">
        <f t="shared" si="5"/>
        <v>0.31637375733227907</v>
      </c>
      <c r="H27" s="1523">
        <f t="shared" si="1"/>
        <v>50</v>
      </c>
      <c r="I27" s="1523"/>
      <c r="J27" s="1524"/>
      <c r="K27" s="1524"/>
      <c r="L27" s="1524"/>
      <c r="M27" s="1524"/>
      <c r="N27" s="1524"/>
      <c r="O27" s="1524"/>
      <c r="P27" s="1524"/>
      <c r="Q27" s="1524"/>
      <c r="R27" s="1524"/>
      <c r="S27" s="1524"/>
      <c r="T27" s="1524"/>
      <c r="U27" s="1524"/>
      <c r="V27" s="1524"/>
      <c r="W27" s="1524"/>
      <c r="X27" s="1524"/>
      <c r="Y27" s="1524"/>
      <c r="Z27" s="1524"/>
      <c r="AA27" s="1524"/>
      <c r="AB27" s="1524"/>
      <c r="AC27" s="1524"/>
      <c r="AD27" s="1497">
        <v>31.97</v>
      </c>
      <c r="AE27" s="1524"/>
      <c r="AF27" s="1524"/>
      <c r="AG27" s="1524"/>
      <c r="AH27" s="1524"/>
      <c r="AI27" s="1524"/>
      <c r="AJ27" s="1525">
        <v>50</v>
      </c>
    </row>
    <row r="28" spans="1:38">
      <c r="A28" s="1526" t="s">
        <v>82</v>
      </c>
      <c r="B28" s="1531" t="s">
        <v>83</v>
      </c>
      <c r="C28" s="1532" t="s">
        <v>84</v>
      </c>
      <c r="D28" s="1533">
        <v>996.29900999999973</v>
      </c>
      <c r="E28" s="1533">
        <f t="shared" si="3"/>
        <v>3.918969684659749</v>
      </c>
      <c r="F28" s="1523">
        <f t="shared" si="7"/>
        <v>2681.9425000000006</v>
      </c>
      <c r="G28" s="1533">
        <f t="shared" si="5"/>
        <v>10.351302008956035</v>
      </c>
      <c r="H28" s="1523">
        <f t="shared" si="1"/>
        <v>1685.6434900000008</v>
      </c>
      <c r="I28" s="1523">
        <f t="shared" si="1"/>
        <v>6.4323323242962855</v>
      </c>
      <c r="J28" s="1525">
        <v>306.54930000000002</v>
      </c>
      <c r="K28" s="1525">
        <f>2.46077-0.53</f>
        <v>1.9307700000000001</v>
      </c>
      <c r="L28" s="1525">
        <v>2.7957799999999997</v>
      </c>
      <c r="M28" s="1525">
        <v>20.50393</v>
      </c>
      <c r="N28" s="1525">
        <v>1.4991099999999999</v>
      </c>
      <c r="O28" s="1525">
        <v>7.92164</v>
      </c>
      <c r="P28" s="1525">
        <v>0.44769999999999999</v>
      </c>
      <c r="Q28" s="1525">
        <v>5.0622999999999996</v>
      </c>
      <c r="R28" s="1525">
        <v>1.524</v>
      </c>
      <c r="S28" s="1525">
        <v>1.49912</v>
      </c>
      <c r="T28" s="1525">
        <v>6.1170099999999996</v>
      </c>
      <c r="U28" s="1525">
        <v>0.11065</v>
      </c>
      <c r="V28" s="1525">
        <v>30.526440000000001</v>
      </c>
      <c r="W28" s="1525">
        <v>0.25180999999999998</v>
      </c>
      <c r="X28" s="1525">
        <v>1.6687000000000001</v>
      </c>
      <c r="Y28" s="1525">
        <v>1.35707</v>
      </c>
      <c r="Z28" s="1525">
        <v>1009.907</v>
      </c>
      <c r="AA28" s="1525">
        <v>9.8758999999999997</v>
      </c>
      <c r="AB28" s="1525">
        <v>33.534460000000003</v>
      </c>
      <c r="AC28" s="1525">
        <v>405.7303</v>
      </c>
      <c r="AD28" s="1525">
        <v>217.9898</v>
      </c>
      <c r="AE28" s="1525">
        <v>32.712820000000001</v>
      </c>
      <c r="AF28" s="1525">
        <v>36.313989999999997</v>
      </c>
      <c r="AG28" s="1525">
        <v>17.75797</v>
      </c>
      <c r="AH28" s="1525">
        <v>7.0174200000000004</v>
      </c>
      <c r="AI28" s="1525">
        <v>43.302909999999997</v>
      </c>
      <c r="AJ28" s="1525">
        <v>478.03460000000001</v>
      </c>
      <c r="AL28" s="1542"/>
    </row>
    <row r="29" spans="1:38">
      <c r="A29" s="1526" t="s">
        <v>85</v>
      </c>
      <c r="B29" s="1531" t="s">
        <v>86</v>
      </c>
      <c r="C29" s="1532" t="s">
        <v>87</v>
      </c>
      <c r="D29" s="1533">
        <v>173.07034000000002</v>
      </c>
      <c r="E29" s="1533">
        <f t="shared" si="3"/>
        <v>0.68077696451164371</v>
      </c>
      <c r="F29" s="1523">
        <f t="shared" si="7"/>
        <v>214.15256000000002</v>
      </c>
      <c r="G29" s="1533">
        <f t="shared" si="5"/>
        <v>0.82654934792639212</v>
      </c>
      <c r="H29" s="1523">
        <f t="shared" si="1"/>
        <v>41.082220000000007</v>
      </c>
      <c r="I29" s="1523">
        <f t="shared" si="1"/>
        <v>0.14577238341474841</v>
      </c>
      <c r="J29" s="1525">
        <v>7.3870100000000001</v>
      </c>
      <c r="K29" s="1525">
        <v>7.6899999999999995</v>
      </c>
      <c r="L29" s="1525">
        <v>2.6916799999999999</v>
      </c>
      <c r="M29" s="1524"/>
      <c r="N29" s="1524"/>
      <c r="O29" s="1524"/>
      <c r="P29" s="1524"/>
      <c r="Q29" s="1524"/>
      <c r="R29" s="1524"/>
      <c r="S29" s="1525">
        <v>0.13288</v>
      </c>
      <c r="T29" s="1525">
        <v>3.10663</v>
      </c>
      <c r="U29" s="1524"/>
      <c r="V29" s="1524"/>
      <c r="W29" s="1525">
        <v>0.23816000000000001</v>
      </c>
      <c r="X29" s="1525">
        <v>2.5819999999999999E-2</v>
      </c>
      <c r="Y29" s="1525">
        <v>6.7750000000000005E-2</v>
      </c>
      <c r="Z29" s="1525">
        <f>11.02743+1.18</f>
        <v>12.20743</v>
      </c>
      <c r="AA29" s="1525">
        <v>1.1538200000000001</v>
      </c>
      <c r="AB29" s="1525">
        <v>0.71726999999999996</v>
      </c>
      <c r="AC29" s="1525">
        <v>2.5502199999999999</v>
      </c>
      <c r="AD29" s="1525">
        <v>73.251810000000006</v>
      </c>
      <c r="AE29" s="1525">
        <v>0.97391000000000005</v>
      </c>
      <c r="AF29" s="1524">
        <v>0.53</v>
      </c>
      <c r="AG29" s="1525">
        <v>1.3</v>
      </c>
      <c r="AH29" s="1524">
        <f>0.13+0.05</f>
        <v>0.18</v>
      </c>
      <c r="AI29" s="1524"/>
      <c r="AJ29" s="1525">
        <v>99.948170000000005</v>
      </c>
    </row>
    <row r="30" spans="1:38">
      <c r="A30" s="1526" t="s">
        <v>88</v>
      </c>
      <c r="B30" s="1531" t="s">
        <v>89</v>
      </c>
      <c r="C30" s="1532" t="s">
        <v>90</v>
      </c>
      <c r="D30" s="1533"/>
      <c r="E30" s="1533"/>
      <c r="F30" s="1523">
        <f t="shared" si="7"/>
        <v>0</v>
      </c>
      <c r="G30" s="1533">
        <f t="shared" si="5"/>
        <v>0</v>
      </c>
      <c r="H30" s="1523">
        <f t="shared" si="1"/>
        <v>0</v>
      </c>
      <c r="I30" s="1523">
        <f t="shared" si="1"/>
        <v>0</v>
      </c>
      <c r="J30" s="1525"/>
      <c r="K30" s="1525"/>
      <c r="L30" s="1525"/>
      <c r="M30" s="1524"/>
      <c r="N30" s="1524"/>
      <c r="O30" s="1524"/>
      <c r="P30" s="1524"/>
      <c r="Q30" s="1524"/>
      <c r="R30" s="1524"/>
      <c r="S30" s="1525"/>
      <c r="T30" s="1525"/>
      <c r="U30" s="1524"/>
      <c r="V30" s="1524"/>
      <c r="W30" s="1525"/>
      <c r="X30" s="1525"/>
      <c r="Y30" s="1525"/>
      <c r="Z30" s="1525"/>
      <c r="AA30" s="1525"/>
      <c r="AB30" s="1525"/>
      <c r="AC30" s="1525"/>
      <c r="AD30" s="1525"/>
      <c r="AE30" s="1525"/>
      <c r="AF30" s="1524"/>
      <c r="AG30" s="1525"/>
      <c r="AH30" s="1524"/>
      <c r="AI30" s="1524"/>
      <c r="AJ30" s="1525"/>
    </row>
    <row r="31" spans="1:38">
      <c r="A31" s="1526" t="s">
        <v>91</v>
      </c>
      <c r="B31" s="1521" t="s">
        <v>92</v>
      </c>
      <c r="C31" s="1522" t="s">
        <v>93</v>
      </c>
      <c r="D31" s="1523">
        <v>43.841000000000001</v>
      </c>
      <c r="E31" s="1523">
        <f t="shared" si="3"/>
        <v>0.17244978487449075</v>
      </c>
      <c r="F31" s="1523">
        <f t="shared" si="7"/>
        <v>52.864379999999997</v>
      </c>
      <c r="G31" s="1523">
        <f t="shared" si="5"/>
        <v>0.20403687360792228</v>
      </c>
      <c r="H31" s="1523">
        <f t="shared" si="1"/>
        <v>9.023379999999996</v>
      </c>
      <c r="I31" s="1523">
        <f t="shared" si="1"/>
        <v>3.1587088733431523E-2</v>
      </c>
      <c r="J31" s="1524"/>
      <c r="K31" s="1524"/>
      <c r="L31" s="1524"/>
      <c r="M31" s="1524"/>
      <c r="N31" s="1524"/>
      <c r="O31" s="1524"/>
      <c r="P31" s="1524"/>
      <c r="Q31" s="1524"/>
      <c r="R31" s="1524"/>
      <c r="S31" s="1524"/>
      <c r="T31" s="1524"/>
      <c r="U31" s="1524"/>
      <c r="V31" s="1524"/>
      <c r="W31" s="1524"/>
      <c r="X31" s="1524"/>
      <c r="Y31" s="1524"/>
      <c r="Z31" s="1524"/>
      <c r="AA31" s="1524"/>
      <c r="AB31" s="1524"/>
      <c r="AC31" s="1524"/>
      <c r="AD31" s="1525">
        <v>47.324379999999998</v>
      </c>
      <c r="AE31" s="1524"/>
      <c r="AF31" s="1524"/>
      <c r="AG31" s="1524"/>
      <c r="AH31" s="1524"/>
      <c r="AI31" s="1524"/>
      <c r="AJ31" s="1524">
        <v>5.54</v>
      </c>
    </row>
    <row r="32" spans="1:38" s="1498" customFormat="1">
      <c r="A32" s="1526" t="s">
        <v>94</v>
      </c>
      <c r="B32" s="1531" t="s">
        <v>330</v>
      </c>
      <c r="C32" s="1532" t="s">
        <v>95</v>
      </c>
      <c r="D32" s="1533">
        <v>2197.0628499999998</v>
      </c>
      <c r="E32" s="1533">
        <f t="shared" si="3"/>
        <v>8.6422074277100318</v>
      </c>
      <c r="F32" s="1523">
        <f t="shared" si="7"/>
        <v>4196.5945744276523</v>
      </c>
      <c r="G32" s="1533">
        <f t="shared" si="5"/>
        <v>16.197296492764831</v>
      </c>
      <c r="H32" s="1523">
        <f t="shared" si="1"/>
        <v>1999.5317244276525</v>
      </c>
      <c r="I32" s="1523">
        <f t="shared" si="1"/>
        <v>7.5550890650547995</v>
      </c>
      <c r="J32" s="1524">
        <f>SUM(J34:J49)</f>
        <v>160.31691000000001</v>
      </c>
      <c r="K32" s="1524">
        <f t="shared" ref="K32:AJ32" si="8">SUM(K34:K49)</f>
        <v>127.47435000000002</v>
      </c>
      <c r="L32" s="1524">
        <f t="shared" si="8"/>
        <v>43.463090000000008</v>
      </c>
      <c r="M32" s="1524">
        <f t="shared" si="8"/>
        <v>96.072870000000023</v>
      </c>
      <c r="N32" s="1524">
        <f t="shared" si="8"/>
        <v>34.048940000000002</v>
      </c>
      <c r="O32" s="1524">
        <f t="shared" si="8"/>
        <v>24.361399999999996</v>
      </c>
      <c r="P32" s="1524">
        <f t="shared" si="8"/>
        <v>12.619100000000001</v>
      </c>
      <c r="Q32" s="1524">
        <f t="shared" si="8"/>
        <v>14.590979999999997</v>
      </c>
      <c r="R32" s="1524">
        <f t="shared" si="8"/>
        <v>15.178380000000001</v>
      </c>
      <c r="S32" s="1524">
        <f t="shared" si="8"/>
        <v>22.489890000000003</v>
      </c>
      <c r="T32" s="1524">
        <f t="shared" si="8"/>
        <v>91.990000000000009</v>
      </c>
      <c r="U32" s="1524">
        <f t="shared" si="8"/>
        <v>25.077679999999997</v>
      </c>
      <c r="V32" s="1524">
        <f t="shared" si="8"/>
        <v>46.031620000000004</v>
      </c>
      <c r="W32" s="1524">
        <f t="shared" si="8"/>
        <v>10.962949999999998</v>
      </c>
      <c r="X32" s="1524">
        <f t="shared" si="8"/>
        <v>20.021429999999999</v>
      </c>
      <c r="Y32" s="1524">
        <f t="shared" si="8"/>
        <v>37.84047000000001</v>
      </c>
      <c r="Z32" s="1524">
        <f t="shared" si="8"/>
        <v>348.68155999999959</v>
      </c>
      <c r="AA32" s="1524">
        <f t="shared" si="8"/>
        <v>168.74929999999998</v>
      </c>
      <c r="AB32" s="1524">
        <f t="shared" si="8"/>
        <v>71.424090000000007</v>
      </c>
      <c r="AC32" s="1524">
        <f t="shared" si="8"/>
        <v>858.844604196506</v>
      </c>
      <c r="AD32" s="1524">
        <f t="shared" si="8"/>
        <v>302.11531999999994</v>
      </c>
      <c r="AE32" s="1524">
        <f t="shared" si="8"/>
        <v>222.14553000000004</v>
      </c>
      <c r="AF32" s="1524">
        <f t="shared" si="8"/>
        <v>96.057429999999997</v>
      </c>
      <c r="AG32" s="1524">
        <f t="shared" si="8"/>
        <v>231.4873377253418</v>
      </c>
      <c r="AH32" s="1524">
        <f t="shared" si="8"/>
        <v>97.42522000000001</v>
      </c>
      <c r="AI32" s="1524">
        <f t="shared" si="8"/>
        <v>369.17588000000052</v>
      </c>
      <c r="AJ32" s="1524">
        <f t="shared" si="8"/>
        <v>647.94824250580405</v>
      </c>
    </row>
    <row r="33" spans="1:36" s="1498" customFormat="1">
      <c r="A33" s="1526"/>
      <c r="B33" s="1531" t="s">
        <v>37</v>
      </c>
      <c r="C33" s="1532"/>
      <c r="D33" s="1533"/>
      <c r="E33" s="1533"/>
      <c r="F33" s="1523">
        <f t="shared" si="7"/>
        <v>0</v>
      </c>
      <c r="G33" s="1533"/>
      <c r="H33" s="1523"/>
      <c r="I33" s="1523"/>
      <c r="J33" s="1524"/>
      <c r="K33" s="1525"/>
      <c r="L33" s="1524"/>
      <c r="M33" s="1525"/>
      <c r="N33" s="1524"/>
      <c r="O33" s="1524"/>
      <c r="P33" s="1524"/>
      <c r="Q33" s="1525"/>
      <c r="R33" s="1524"/>
      <c r="S33" s="1524"/>
      <c r="T33" s="1524"/>
      <c r="U33" s="1524"/>
      <c r="V33" s="1524"/>
      <c r="W33" s="1524"/>
      <c r="X33" s="1524"/>
      <c r="Y33" s="1525"/>
      <c r="Z33" s="1525"/>
      <c r="AA33" s="1525"/>
      <c r="AB33" s="1524"/>
      <c r="AC33" s="1525"/>
      <c r="AD33" s="1524"/>
      <c r="AE33" s="1524"/>
      <c r="AF33" s="1524"/>
      <c r="AG33" s="1525"/>
      <c r="AH33" s="1524"/>
      <c r="AI33" s="1525"/>
      <c r="AJ33" s="1525"/>
    </row>
    <row r="34" spans="1:36" s="1544" customFormat="1">
      <c r="A34" s="1543" t="s">
        <v>331</v>
      </c>
      <c r="B34" s="1527" t="s">
        <v>97</v>
      </c>
      <c r="C34" s="1528" t="s">
        <v>98</v>
      </c>
      <c r="D34" s="1529">
        <v>1361.4300799999999</v>
      </c>
      <c r="E34" s="1529">
        <f t="shared" si="3"/>
        <v>5.355222837473157</v>
      </c>
      <c r="F34" s="1523">
        <f t="shared" si="7"/>
        <v>2559.2473323881827</v>
      </c>
      <c r="G34" s="1529">
        <f t="shared" si="5"/>
        <v>9.8777442294773898</v>
      </c>
      <c r="H34" s="1535">
        <f t="shared" si="1"/>
        <v>1197.8172523881829</v>
      </c>
      <c r="I34" s="1535">
        <f t="shared" si="1"/>
        <v>4.5225213920042329</v>
      </c>
      <c r="J34" s="1525">
        <v>124.9194</v>
      </c>
      <c r="K34" s="1525">
        <v>74.790000000000006</v>
      </c>
      <c r="L34" s="1525">
        <v>29.04</v>
      </c>
      <c r="M34" s="1525">
        <v>83.114000000000004</v>
      </c>
      <c r="N34" s="1525">
        <v>13.91</v>
      </c>
      <c r="O34" s="1525">
        <v>19.207999999999998</v>
      </c>
      <c r="P34" s="1525">
        <v>10.63456</v>
      </c>
      <c r="Q34" s="1525">
        <v>13.54</v>
      </c>
      <c r="R34" s="1525">
        <v>11.374000000000001</v>
      </c>
      <c r="S34" s="1525">
        <v>11.821999999999999</v>
      </c>
      <c r="T34" s="1525">
        <v>80.601560000000006</v>
      </c>
      <c r="U34" s="1525">
        <v>23.2</v>
      </c>
      <c r="V34" s="1525">
        <v>33.224150000000002</v>
      </c>
      <c r="W34" s="1525">
        <v>10.119999999999999</v>
      </c>
      <c r="X34" s="1525">
        <v>17.7</v>
      </c>
      <c r="Y34" s="1525">
        <v>31.87</v>
      </c>
      <c r="Z34" s="1525">
        <v>243.37575527632998</v>
      </c>
      <c r="AA34" s="1525">
        <v>139.90199999999999</v>
      </c>
      <c r="AB34" s="1525">
        <v>62.993209999999998</v>
      </c>
      <c r="AC34" s="1525">
        <v>210.97</v>
      </c>
      <c r="AD34" s="1525">
        <v>160.71299999999999</v>
      </c>
      <c r="AE34" s="1525">
        <v>122.63</v>
      </c>
      <c r="AF34" s="1525">
        <v>74.694829999999996</v>
      </c>
      <c r="AG34" s="1525">
        <v>157.93</v>
      </c>
      <c r="AH34" s="1525">
        <v>80.406000000000006</v>
      </c>
      <c r="AI34" s="1525">
        <v>297.68186711185302</v>
      </c>
      <c r="AJ34" s="1525">
        <v>418.88299999999998</v>
      </c>
    </row>
    <row r="35" spans="1:36" s="1544" customFormat="1">
      <c r="A35" s="1543" t="s">
        <v>331</v>
      </c>
      <c r="B35" s="1527" t="s">
        <v>332</v>
      </c>
      <c r="C35" s="1528" t="s">
        <v>100</v>
      </c>
      <c r="D35" s="1529">
        <v>106.741</v>
      </c>
      <c r="E35" s="1529">
        <f t="shared" si="3"/>
        <v>0.41986867286987101</v>
      </c>
      <c r="F35" s="1523">
        <f t="shared" si="7"/>
        <v>160.34879176549904</v>
      </c>
      <c r="G35" s="1529">
        <f t="shared" si="5"/>
        <v>0.61888678461073754</v>
      </c>
      <c r="H35" s="1535">
        <f t="shared" si="1"/>
        <v>53.607791765499044</v>
      </c>
      <c r="I35" s="1535">
        <f t="shared" si="1"/>
        <v>0.19901811174086653</v>
      </c>
      <c r="J35" s="1525">
        <v>9.8295200000000005</v>
      </c>
      <c r="K35" s="1525">
        <v>0.92071000000000003</v>
      </c>
      <c r="L35" s="1525">
        <v>0.36598999999999998</v>
      </c>
      <c r="M35" s="1524">
        <v>0.42199999999999999</v>
      </c>
      <c r="N35" s="1525">
        <v>1.7999999999999999E-2</v>
      </c>
      <c r="O35" s="1524"/>
      <c r="P35" s="1524"/>
      <c r="Q35" s="1524"/>
      <c r="R35" s="1524"/>
      <c r="S35" s="1525">
        <v>0.15656999999999999</v>
      </c>
      <c r="T35" s="1525">
        <v>2.0000000000000002E-5</v>
      </c>
      <c r="U35" s="1524"/>
      <c r="V35" s="1524"/>
      <c r="W35" s="1524"/>
      <c r="X35" s="1524"/>
      <c r="Y35" s="1524"/>
      <c r="Z35" s="1525">
        <v>0.19197296565380206</v>
      </c>
      <c r="AA35" s="1525">
        <v>0.39</v>
      </c>
      <c r="AB35" s="1525">
        <v>0.59350999999999998</v>
      </c>
      <c r="AC35" s="1525">
        <v>51.871479116168025</v>
      </c>
      <c r="AD35" s="1525">
        <v>56.815339999999999</v>
      </c>
      <c r="AE35" s="1525">
        <v>10.2407</v>
      </c>
      <c r="AF35" s="1525">
        <f>0.81902-0.46</f>
        <v>0.35901999999999995</v>
      </c>
      <c r="AG35" s="1525">
        <f>9.70340969105346-1.3</f>
        <v>8.4034096910534597</v>
      </c>
      <c r="AH35" s="1525"/>
      <c r="AI35" s="1525">
        <v>1.3323380852347135</v>
      </c>
      <c r="AJ35" s="1525">
        <v>18.438211907389054</v>
      </c>
    </row>
    <row r="36" spans="1:36" s="1544" customFormat="1">
      <c r="A36" s="1543" t="s">
        <v>331</v>
      </c>
      <c r="B36" s="1527" t="s">
        <v>333</v>
      </c>
      <c r="C36" s="1528" t="s">
        <v>102</v>
      </c>
      <c r="D36" s="1529">
        <v>17.113329999999998</v>
      </c>
      <c r="E36" s="1529">
        <f t="shared" si="3"/>
        <v>6.7315756414912262E-2</v>
      </c>
      <c r="F36" s="1523">
        <f t="shared" si="7"/>
        <v>38.589408422888482</v>
      </c>
      <c r="G36" s="1529">
        <f t="shared" si="5"/>
        <v>0.1489407848722597</v>
      </c>
      <c r="H36" s="1535">
        <f t="shared" si="1"/>
        <v>21.476078422888484</v>
      </c>
      <c r="I36" s="1535">
        <f t="shared" si="1"/>
        <v>8.162502845734744E-2</v>
      </c>
      <c r="J36" s="1525">
        <v>0.25556000000000001</v>
      </c>
      <c r="K36" s="1525">
        <v>1.5456799999999999</v>
      </c>
      <c r="L36" s="1525">
        <v>5.3260000000000002E-2</v>
      </c>
      <c r="M36" s="1524"/>
      <c r="N36" s="1525">
        <v>0.97750000000000004</v>
      </c>
      <c r="O36" s="1525">
        <v>9.7220000000000001E-2</v>
      </c>
      <c r="P36" s="1525">
        <v>0.10818999999999999</v>
      </c>
      <c r="Q36" s="1525">
        <v>4.7829999999999998E-2</v>
      </c>
      <c r="R36" s="1525">
        <v>2.80002</v>
      </c>
      <c r="S36" s="1524"/>
      <c r="T36" s="1525">
        <v>1.2093799999999999</v>
      </c>
      <c r="U36" s="1524"/>
      <c r="V36" s="1525">
        <v>2.2480600000000002</v>
      </c>
      <c r="W36" s="1524"/>
      <c r="X36" s="1525">
        <v>8.7330000000000005E-2</v>
      </c>
      <c r="Y36" s="1525">
        <v>0.26833000000000001</v>
      </c>
      <c r="Z36" s="1525">
        <v>8.1778919646290618</v>
      </c>
      <c r="AA36" s="1525">
        <v>2.0574400000000002</v>
      </c>
      <c r="AB36" s="1525">
        <v>3.12303</v>
      </c>
      <c r="AC36" s="1524"/>
      <c r="AD36" s="1525"/>
      <c r="AE36" s="1524"/>
      <c r="AF36" s="1525">
        <v>1.59985</v>
      </c>
      <c r="AG36" s="1525">
        <v>0.54836380726042455</v>
      </c>
      <c r="AH36" s="1525">
        <v>3.3940000000000001</v>
      </c>
      <c r="AI36" s="1525">
        <v>9.2713017715859909</v>
      </c>
      <c r="AJ36" s="1525">
        <v>0.71917087941300406</v>
      </c>
    </row>
    <row r="37" spans="1:36" s="1500" customFormat="1">
      <c r="A37" s="1545" t="s">
        <v>331</v>
      </c>
      <c r="B37" s="1527" t="s">
        <v>334</v>
      </c>
      <c r="C37" s="1546" t="s">
        <v>104</v>
      </c>
      <c r="D37" s="1535">
        <v>22.870759999999994</v>
      </c>
      <c r="E37" s="1535">
        <f t="shared" si="3"/>
        <v>8.9962766403962197E-2</v>
      </c>
      <c r="F37" s="1523">
        <f t="shared" si="7"/>
        <v>98.625897732290653</v>
      </c>
      <c r="G37" s="1535">
        <f t="shared" si="5"/>
        <v>0.38065933677972308</v>
      </c>
      <c r="H37" s="1535">
        <f t="shared" si="1"/>
        <v>75.755137732290663</v>
      </c>
      <c r="I37" s="1535">
        <f t="shared" si="1"/>
        <v>0.29069657037576091</v>
      </c>
      <c r="J37" s="1524"/>
      <c r="K37" s="1525">
        <v>8.5380800000000008</v>
      </c>
      <c r="L37" s="1525">
        <v>0.80401999999999996</v>
      </c>
      <c r="M37" s="1525">
        <v>0.31008999999999998</v>
      </c>
      <c r="N37" s="1524"/>
      <c r="O37" s="1525">
        <v>1.2789999999999999E-2</v>
      </c>
      <c r="P37" s="1525">
        <v>7.1330000000000005E-2</v>
      </c>
      <c r="Q37" s="1525">
        <v>2.5870000000000001E-2</v>
      </c>
      <c r="R37" s="1525">
        <v>6.386E-2</v>
      </c>
      <c r="S37" s="1525">
        <v>8.7870000000000004E-2</v>
      </c>
      <c r="T37" s="1525">
        <v>3.6639999999999999E-2</v>
      </c>
      <c r="U37" s="1525">
        <v>1.9189999999999999E-2</v>
      </c>
      <c r="V37" s="1525">
        <v>3.2390400000000001</v>
      </c>
      <c r="W37" s="1525">
        <v>6.7290000000000003E-2</v>
      </c>
      <c r="X37" s="1525">
        <v>8.0189999999999997E-2</v>
      </c>
      <c r="Y37" s="1525">
        <v>0.15090000000000001</v>
      </c>
      <c r="Z37" s="1525">
        <v>6.0718500169064233</v>
      </c>
      <c r="AA37" s="1525">
        <v>2.8391899999999999</v>
      </c>
      <c r="AB37" s="1525">
        <v>4.8460000000000003E-2</v>
      </c>
      <c r="AC37" s="1525">
        <v>36.055255141439815</v>
      </c>
      <c r="AD37" s="1525">
        <v>0.10201</v>
      </c>
      <c r="AE37" s="1525">
        <v>9.9552600000000009</v>
      </c>
      <c r="AF37" s="1525">
        <v>4.5113200000000004</v>
      </c>
      <c r="AG37" s="1525">
        <v>6.4298305809876961</v>
      </c>
      <c r="AH37" s="1525">
        <v>1.5956999999999999</v>
      </c>
      <c r="AI37" s="1525">
        <v>5.1497299959520815</v>
      </c>
      <c r="AJ37" s="1525">
        <v>12.360131997004641</v>
      </c>
    </row>
    <row r="38" spans="1:36" s="1544" customFormat="1">
      <c r="A38" s="1543" t="s">
        <v>331</v>
      </c>
      <c r="B38" s="1527" t="s">
        <v>335</v>
      </c>
      <c r="C38" s="1528" t="s">
        <v>106</v>
      </c>
      <c r="D38" s="1529">
        <v>194.97363000000001</v>
      </c>
      <c r="E38" s="1529">
        <f t="shared" si="3"/>
        <v>0.76693416093835809</v>
      </c>
      <c r="F38" s="1523">
        <f t="shared" si="7"/>
        <v>329.83045679927335</v>
      </c>
      <c r="G38" s="1529">
        <f t="shared" si="5"/>
        <v>1.2730230681982198</v>
      </c>
      <c r="H38" s="1535">
        <f t="shared" si="1"/>
        <v>134.85682679927334</v>
      </c>
      <c r="I38" s="1535">
        <f t="shared" si="1"/>
        <v>0.50608890725986166</v>
      </c>
      <c r="J38" s="1525">
        <v>14.32751</v>
      </c>
      <c r="K38" s="1525">
        <v>6.67713</v>
      </c>
      <c r="L38" s="1525">
        <v>7.2416700000000001</v>
      </c>
      <c r="M38" s="1525">
        <v>5.5600000000000005</v>
      </c>
      <c r="N38" s="1525">
        <v>18.578029999999998</v>
      </c>
      <c r="O38" s="1525">
        <v>2.7384200000000001</v>
      </c>
      <c r="P38" s="1525">
        <v>1.2781499999999999</v>
      </c>
      <c r="Q38" s="1525">
        <v>0.58555999999999997</v>
      </c>
      <c r="R38" s="1525">
        <v>0.42009999999999997</v>
      </c>
      <c r="S38" s="1525">
        <v>0.78354000000000001</v>
      </c>
      <c r="T38" s="1525">
        <v>6.4561000000000002</v>
      </c>
      <c r="U38" s="1525">
        <v>0.78427000000000002</v>
      </c>
      <c r="V38" s="1525">
        <v>5.52203</v>
      </c>
      <c r="W38" s="1525">
        <v>0.57565999999999995</v>
      </c>
      <c r="X38" s="1525">
        <v>1.6755100000000001</v>
      </c>
      <c r="Y38" s="1525">
        <v>2.8902700000000001</v>
      </c>
      <c r="Z38" s="1525">
        <v>9.619573664094899</v>
      </c>
      <c r="AA38" s="1525">
        <v>12.85843</v>
      </c>
      <c r="AB38" s="1525">
        <v>2.9912000000000001</v>
      </c>
      <c r="AC38" s="1525">
        <v>23.768909279351039</v>
      </c>
      <c r="AD38" s="1525">
        <v>4.6994400000000001</v>
      </c>
      <c r="AE38" s="1525">
        <v>60.215720000000005</v>
      </c>
      <c r="AF38" s="1525">
        <v>12.941190000000001</v>
      </c>
      <c r="AG38" s="1525">
        <v>14.642324719189173</v>
      </c>
      <c r="AH38" s="1525">
        <v>6.2078899999999999</v>
      </c>
      <c r="AI38" s="1525">
        <v>28.241829136638231</v>
      </c>
      <c r="AJ38" s="1525">
        <v>77.55</v>
      </c>
    </row>
    <row r="39" spans="1:36" s="1544" customFormat="1">
      <c r="A39" s="1543" t="s">
        <v>331</v>
      </c>
      <c r="B39" s="1527" t="s">
        <v>336</v>
      </c>
      <c r="C39" s="1528" t="s">
        <v>108</v>
      </c>
      <c r="D39" s="1529">
        <v>144.47379999999998</v>
      </c>
      <c r="E39" s="1529">
        <f t="shared" si="3"/>
        <v>0.56829168426815535</v>
      </c>
      <c r="F39" s="1523">
        <f t="shared" si="7"/>
        <v>557.87677888363191</v>
      </c>
      <c r="G39" s="1529">
        <f t="shared" si="5"/>
        <v>2.1531971777948482</v>
      </c>
      <c r="H39" s="1535">
        <f t="shared" si="1"/>
        <v>413.40297888363193</v>
      </c>
      <c r="I39" s="1535">
        <f t="shared" si="1"/>
        <v>1.5849054935266929</v>
      </c>
      <c r="J39" s="1525">
        <v>0.13089999999999999</v>
      </c>
      <c r="K39" s="1525">
        <v>4.1994499999999997</v>
      </c>
      <c r="L39" s="1524"/>
      <c r="M39" s="1525">
        <v>0.65</v>
      </c>
      <c r="N39" s="1524"/>
      <c r="O39" s="1525">
        <v>4.9430000000000002E-2</v>
      </c>
      <c r="P39" s="1524"/>
      <c r="Q39" s="1524"/>
      <c r="R39" s="1524"/>
      <c r="S39" s="1524"/>
      <c r="T39" s="1524"/>
      <c r="U39" s="1525">
        <v>0.16005</v>
      </c>
      <c r="V39" s="1524"/>
      <c r="W39" s="1524"/>
      <c r="X39" s="1524"/>
      <c r="Y39" s="1525">
        <v>1.73098</v>
      </c>
      <c r="Z39" s="1525">
        <v>68.872884176183149</v>
      </c>
      <c r="AA39" s="1524"/>
      <c r="AB39" s="1525">
        <v>1.1365099999999999</v>
      </c>
      <c r="AC39" s="1525">
        <v>384.45983935366775</v>
      </c>
      <c r="AD39" s="1525">
        <v>2.7407699999999999</v>
      </c>
      <c r="AE39" s="1525">
        <v>1.2279800000000001</v>
      </c>
      <c r="AF39" s="1524"/>
      <c r="AG39" s="1525">
        <v>1.0543254822598567</v>
      </c>
      <c r="AH39" s="1525">
        <v>0.28550999999999999</v>
      </c>
      <c r="AI39" s="1525">
        <v>0.71294891316559794</v>
      </c>
      <c r="AJ39" s="1525">
        <v>90.465200958355624</v>
      </c>
    </row>
    <row r="40" spans="1:36" s="1544" customFormat="1">
      <c r="A40" s="1543" t="s">
        <v>331</v>
      </c>
      <c r="B40" s="1527" t="s">
        <v>109</v>
      </c>
      <c r="C40" s="1528" t="s">
        <v>110</v>
      </c>
      <c r="D40" s="1529">
        <v>10.901999999999999</v>
      </c>
      <c r="E40" s="1529">
        <f t="shared" si="3"/>
        <v>4.2883318234111852E-2</v>
      </c>
      <c r="F40" s="1523">
        <f t="shared" si="7"/>
        <v>119.24109365255801</v>
      </c>
      <c r="G40" s="1529">
        <f t="shared" si="5"/>
        <v>0.46022633679724229</v>
      </c>
      <c r="H40" s="1535">
        <f t="shared" si="1"/>
        <v>108.33909365255801</v>
      </c>
      <c r="I40" s="1535">
        <f t="shared" si="1"/>
        <v>0.41734301856313044</v>
      </c>
      <c r="J40" s="1525"/>
      <c r="K40" s="1524"/>
      <c r="L40" s="1524"/>
      <c r="M40" s="1524"/>
      <c r="N40" s="1524"/>
      <c r="O40" s="1524"/>
      <c r="P40" s="1524"/>
      <c r="Q40" s="1524"/>
      <c r="R40" s="1524"/>
      <c r="S40" s="1524"/>
      <c r="T40" s="1525">
        <v>2.55829</v>
      </c>
      <c r="U40" s="1524"/>
      <c r="V40" s="1524"/>
      <c r="W40" s="1524"/>
      <c r="X40" s="1524"/>
      <c r="Y40" s="1525">
        <v>0.36636999999999997</v>
      </c>
      <c r="Z40" s="1525">
        <v>1.4589528397094542</v>
      </c>
      <c r="AA40" s="1525">
        <v>3.8522699999999999</v>
      </c>
      <c r="AB40" s="1524"/>
      <c r="AC40" s="1525">
        <v>60.664244714218938</v>
      </c>
      <c r="AD40" s="1525">
        <v>43.021509999999999</v>
      </c>
      <c r="AE40" s="1525">
        <v>0.87261</v>
      </c>
      <c r="AF40" s="1525">
        <v>0.10528999999999999</v>
      </c>
      <c r="AG40" s="1525">
        <v>1.0147060986296104</v>
      </c>
      <c r="AH40" s="1525">
        <v>1.75685</v>
      </c>
      <c r="AI40" s="1524"/>
      <c r="AJ40" s="1525">
        <v>3.57</v>
      </c>
    </row>
    <row r="41" spans="1:36" s="1544" customFormat="1">
      <c r="A41" s="1543" t="s">
        <v>331</v>
      </c>
      <c r="B41" s="1527" t="s">
        <v>337</v>
      </c>
      <c r="C41" s="1528" t="s">
        <v>112</v>
      </c>
      <c r="D41" s="1529">
        <v>17.050019999999996</v>
      </c>
      <c r="E41" s="1529">
        <f t="shared" si="3"/>
        <v>6.706672478058813E-2</v>
      </c>
      <c r="F41" s="1523">
        <f t="shared" si="7"/>
        <v>16.417839999999998</v>
      </c>
      <c r="G41" s="1529">
        <f t="shared" si="5"/>
        <v>6.3366765012567827E-2</v>
      </c>
      <c r="H41" s="1535">
        <f t="shared" si="1"/>
        <v>-0.63217999999999819</v>
      </c>
      <c r="I41" s="1535">
        <f t="shared" si="1"/>
        <v>-3.6999597680203028E-3</v>
      </c>
      <c r="J41" s="1525">
        <v>1.1200000000000001</v>
      </c>
      <c r="K41" s="1524">
        <v>12.05</v>
      </c>
      <c r="L41" s="1524"/>
      <c r="M41" s="1524"/>
      <c r="N41" s="1524"/>
      <c r="O41" s="1524"/>
      <c r="P41" s="1524"/>
      <c r="Q41" s="1524">
        <v>0.01</v>
      </c>
      <c r="R41" s="1524">
        <v>0.02</v>
      </c>
      <c r="S41" s="1524"/>
      <c r="T41" s="1524"/>
      <c r="U41" s="1525">
        <v>4.5289999999999997E-2</v>
      </c>
      <c r="V41" s="1525">
        <v>0.59233000000000002</v>
      </c>
      <c r="W41" s="1524"/>
      <c r="X41" s="1525">
        <v>6.5100000000000002E-3</v>
      </c>
      <c r="Y41" s="1524"/>
      <c r="Z41" s="1525">
        <v>0.21654000000000001</v>
      </c>
      <c r="AA41" s="1524"/>
      <c r="AB41" s="1524"/>
      <c r="AC41" s="1525">
        <v>1.03</v>
      </c>
      <c r="AD41" s="1525">
        <f>0.04739+0.03</f>
        <v>7.739E-2</v>
      </c>
      <c r="AE41" s="1525">
        <v>0.31</v>
      </c>
      <c r="AF41" s="1525">
        <v>0.70269999999999999</v>
      </c>
      <c r="AG41" s="1524">
        <v>0.03</v>
      </c>
      <c r="AH41" s="1524">
        <v>0.09</v>
      </c>
      <c r="AI41" s="1525">
        <v>0.04</v>
      </c>
      <c r="AJ41" s="1525">
        <v>7.708000000000001E-2</v>
      </c>
    </row>
    <row r="42" spans="1:36" s="1544" customFormat="1">
      <c r="A42" s="1543"/>
      <c r="B42" s="1527" t="s">
        <v>338</v>
      </c>
      <c r="C42" s="1528" t="s">
        <v>114</v>
      </c>
      <c r="D42" s="1529"/>
      <c r="E42" s="1529">
        <f t="shared" si="3"/>
        <v>0</v>
      </c>
      <c r="F42" s="1523">
        <f t="shared" si="7"/>
        <v>0</v>
      </c>
      <c r="G42" s="1529">
        <f t="shared" si="5"/>
        <v>0</v>
      </c>
      <c r="H42" s="1535">
        <f t="shared" si="1"/>
        <v>0</v>
      </c>
      <c r="I42" s="1535">
        <f t="shared" si="1"/>
        <v>0</v>
      </c>
      <c r="J42" s="1525"/>
      <c r="K42" s="1524"/>
      <c r="L42" s="1524"/>
      <c r="M42" s="1524"/>
      <c r="N42" s="1524"/>
      <c r="O42" s="1524"/>
      <c r="P42" s="1524"/>
      <c r="Q42" s="1524"/>
      <c r="R42" s="1524"/>
      <c r="S42" s="1524"/>
      <c r="T42" s="1524"/>
      <c r="U42" s="1525"/>
      <c r="V42" s="1525"/>
      <c r="W42" s="1524"/>
      <c r="X42" s="1525"/>
      <c r="Y42" s="1524"/>
      <c r="Z42" s="1525"/>
      <c r="AA42" s="1524"/>
      <c r="AB42" s="1524"/>
      <c r="AC42" s="1525"/>
      <c r="AD42" s="1525"/>
      <c r="AE42" s="1525"/>
      <c r="AF42" s="1525"/>
      <c r="AG42" s="1524"/>
      <c r="AH42" s="1524"/>
      <c r="AI42" s="1525"/>
      <c r="AJ42" s="1525"/>
    </row>
    <row r="43" spans="1:36" s="1500" customFormat="1">
      <c r="A43" s="1543" t="s">
        <v>331</v>
      </c>
      <c r="B43" s="1527" t="s">
        <v>115</v>
      </c>
      <c r="C43" s="1546" t="s">
        <v>116</v>
      </c>
      <c r="D43" s="1535">
        <v>1.752</v>
      </c>
      <c r="E43" s="1535">
        <f t="shared" si="3"/>
        <v>6.8915404096646475E-3</v>
      </c>
      <c r="F43" s="1523">
        <f t="shared" si="7"/>
        <v>1.75</v>
      </c>
      <c r="G43" s="1535">
        <f t="shared" si="5"/>
        <v>6.754350071141741E-3</v>
      </c>
      <c r="H43" s="1535">
        <f t="shared" si="1"/>
        <v>-2.0000000000000018E-3</v>
      </c>
      <c r="I43" s="1535">
        <f t="shared" si="1"/>
        <v>-1.3719033852290646E-4</v>
      </c>
      <c r="J43" s="1524"/>
      <c r="K43" s="1524"/>
      <c r="L43" s="1525">
        <v>1.75</v>
      </c>
      <c r="M43" s="1524"/>
      <c r="N43" s="1524"/>
      <c r="O43" s="1524"/>
      <c r="P43" s="1524"/>
      <c r="Q43" s="1524"/>
      <c r="R43" s="1524"/>
      <c r="S43" s="1524"/>
      <c r="T43" s="1524"/>
      <c r="U43" s="1524"/>
      <c r="V43" s="1524"/>
      <c r="W43" s="1524"/>
      <c r="X43" s="1524"/>
      <c r="Y43" s="1524"/>
      <c r="Z43" s="1547"/>
      <c r="AA43" s="1524"/>
      <c r="AB43" s="1524"/>
      <c r="AC43" s="1524"/>
      <c r="AD43" s="1524"/>
      <c r="AE43" s="1524"/>
      <c r="AF43" s="1524"/>
      <c r="AG43" s="1524"/>
      <c r="AH43" s="1524"/>
      <c r="AI43" s="1524"/>
      <c r="AJ43" s="1547"/>
    </row>
    <row r="44" spans="1:36" s="1500" customFormat="1">
      <c r="A44" s="1543" t="s">
        <v>331</v>
      </c>
      <c r="B44" s="1527" t="s">
        <v>117</v>
      </c>
      <c r="C44" s="1546" t="s">
        <v>118</v>
      </c>
      <c r="D44" s="1535">
        <v>48.559000000000005</v>
      </c>
      <c r="E44" s="1535">
        <f t="shared" si="3"/>
        <v>0.19100816823795982</v>
      </c>
      <c r="F44" s="1523">
        <f t="shared" si="7"/>
        <v>63.160622367780881</v>
      </c>
      <c r="G44" s="1535">
        <f t="shared" si="5"/>
        <v>0.24377654524752995</v>
      </c>
      <c r="H44" s="1535">
        <f t="shared" si="1"/>
        <v>14.601622367780877</v>
      </c>
      <c r="I44" s="1535">
        <f t="shared" si="1"/>
        <v>5.2768377009570128E-2</v>
      </c>
      <c r="J44" s="1525">
        <v>0.34594999999999998</v>
      </c>
      <c r="K44" s="1524"/>
      <c r="L44" s="1524"/>
      <c r="M44" s="1524"/>
      <c r="N44" s="1524"/>
      <c r="O44" s="1524"/>
      <c r="P44" s="1524"/>
      <c r="Q44" s="1524"/>
      <c r="R44" s="1524"/>
      <c r="S44" s="1524"/>
      <c r="T44" s="1524"/>
      <c r="U44" s="1524"/>
      <c r="V44" s="1524"/>
      <c r="W44" s="1524"/>
      <c r="X44" s="1524"/>
      <c r="Y44" s="1524"/>
      <c r="Z44" s="1524"/>
      <c r="AA44" s="1524"/>
      <c r="AB44" s="1524"/>
      <c r="AC44" s="1525">
        <v>51.644865525906134</v>
      </c>
      <c r="AD44" s="1524"/>
      <c r="AE44" s="1525">
        <v>4.12751</v>
      </c>
      <c r="AF44" s="1524"/>
      <c r="AG44" s="1525">
        <v>5.7491934554791442</v>
      </c>
      <c r="AH44" s="1524"/>
      <c r="AI44" s="1524"/>
      <c r="AJ44" s="1525">
        <v>1.2931033863955999</v>
      </c>
    </row>
    <row r="45" spans="1:36" s="1500" customFormat="1">
      <c r="A45" s="1543" t="s">
        <v>331</v>
      </c>
      <c r="B45" s="1527" t="s">
        <v>119</v>
      </c>
      <c r="C45" s="1546" t="s">
        <v>120</v>
      </c>
      <c r="D45" s="1535">
        <v>88.704849999999993</v>
      </c>
      <c r="E45" s="1535">
        <f t="shared" si="3"/>
        <v>0.34892297848643894</v>
      </c>
      <c r="F45" s="1523">
        <f t="shared" si="7"/>
        <v>91.278032531985957</v>
      </c>
      <c r="G45" s="1535">
        <f t="shared" si="5"/>
        <v>0.35229930601491283</v>
      </c>
      <c r="H45" s="1535">
        <f t="shared" si="1"/>
        <v>2.5731825319859638</v>
      </c>
      <c r="I45" s="1535">
        <f t="shared" si="1"/>
        <v>3.3763275284738881E-3</v>
      </c>
      <c r="J45" s="1525">
        <v>5.7940700000000005</v>
      </c>
      <c r="K45" s="1525">
        <v>4.9700399999999991</v>
      </c>
      <c r="L45" s="1525">
        <v>3.9892199999999995</v>
      </c>
      <c r="M45" s="1525">
        <v>4.0145599999999995</v>
      </c>
      <c r="N45" s="1525">
        <v>0.28541</v>
      </c>
      <c r="O45" s="1525">
        <v>2.895E-2</v>
      </c>
      <c r="P45" s="1525">
        <v>0.26439000000000001</v>
      </c>
      <c r="Q45" s="1525">
        <v>0.38172</v>
      </c>
      <c r="R45" s="1525">
        <v>0.50039999999999996</v>
      </c>
      <c r="S45" s="1525">
        <f>8.77128+0.1+0.25</f>
        <v>9.1212800000000005</v>
      </c>
      <c r="T45" s="1525">
        <v>0.58423999999999998</v>
      </c>
      <c r="U45" s="1525">
        <v>0.86887999999999999</v>
      </c>
      <c r="V45" s="1525">
        <v>0.92708999999999997</v>
      </c>
      <c r="W45" s="1525">
        <v>0.2</v>
      </c>
      <c r="X45" s="1525">
        <v>0.45</v>
      </c>
      <c r="Y45" s="1525">
        <v>0.43575999999999998</v>
      </c>
      <c r="Z45" s="1525">
        <f>6.52957243607719+0.1</f>
        <v>6.6295724360771899</v>
      </c>
      <c r="AA45" s="1525">
        <v>5.3966400000000005</v>
      </c>
      <c r="AB45" s="1525">
        <v>0.33975</v>
      </c>
      <c r="AC45" s="1525">
        <v>18.227441065754313</v>
      </c>
      <c r="AD45" s="1525">
        <v>4.8848499999999992</v>
      </c>
      <c r="AE45" s="1525">
        <v>8.2593700000000005</v>
      </c>
      <c r="AF45" s="1525">
        <v>1.14323</v>
      </c>
      <c r="AG45" s="1525">
        <v>4.6271730584748401</v>
      </c>
      <c r="AH45" s="1525">
        <v>2.9950200000000002</v>
      </c>
      <c r="AI45" s="1525">
        <v>3.9978690117317699</v>
      </c>
      <c r="AJ45" s="1525">
        <v>1.9611069599478528</v>
      </c>
    </row>
    <row r="46" spans="1:36" s="1500" customFormat="1">
      <c r="A46" s="1543" t="s">
        <v>331</v>
      </c>
      <c r="B46" s="1527" t="s">
        <v>339</v>
      </c>
      <c r="C46" s="1546" t="s">
        <v>122</v>
      </c>
      <c r="D46" s="1535">
        <v>157.464</v>
      </c>
      <c r="E46" s="1535">
        <f t="shared" si="3"/>
        <v>0.61938899490150334</v>
      </c>
      <c r="F46" s="1523">
        <f t="shared" si="7"/>
        <v>130.65860988356036</v>
      </c>
      <c r="G46" s="1535">
        <f t="shared" si="5"/>
        <v>0.50429370912131821</v>
      </c>
      <c r="H46" s="1535">
        <f t="shared" si="1"/>
        <v>-26.805390116439639</v>
      </c>
      <c r="I46" s="1535">
        <f t="shared" si="1"/>
        <v>-0.11509528578018513</v>
      </c>
      <c r="J46" s="1524"/>
      <c r="K46" s="1525">
        <v>10.80646</v>
      </c>
      <c r="L46" s="1524"/>
      <c r="M46" s="1524"/>
      <c r="N46" s="1524"/>
      <c r="O46" s="1524"/>
      <c r="P46" s="1524"/>
      <c r="Q46" s="1524"/>
      <c r="R46" s="1524"/>
      <c r="S46" s="1524"/>
      <c r="T46" s="1524"/>
      <c r="U46" s="1524"/>
      <c r="V46" s="1524"/>
      <c r="W46" s="1524"/>
      <c r="X46" s="1524"/>
      <c r="Y46" s="1524"/>
      <c r="Z46" s="1525">
        <v>1.3662866604155826</v>
      </c>
      <c r="AA46" s="1524"/>
      <c r="AB46" s="1524"/>
      <c r="AC46" s="1525">
        <v>19.559999999999999</v>
      </c>
      <c r="AD46" s="1525">
        <v>28.693439999999999</v>
      </c>
      <c r="AE46" s="1525">
        <v>3.3918699999999999</v>
      </c>
      <c r="AF46" s="1525"/>
      <c r="AG46" s="1525">
        <v>29.280660832007605</v>
      </c>
      <c r="AH46" s="1524"/>
      <c r="AI46" s="1525">
        <v>20.566325973839103</v>
      </c>
      <c r="AJ46" s="1525">
        <v>16.993566417298069</v>
      </c>
    </row>
    <row r="47" spans="1:36" s="1544" customFormat="1">
      <c r="A47" s="1543" t="s">
        <v>331</v>
      </c>
      <c r="B47" s="1527" t="s">
        <v>340</v>
      </c>
      <c r="C47" s="1528" t="s">
        <v>124</v>
      </c>
      <c r="D47" s="1529">
        <v>7.2040000000000006</v>
      </c>
      <c r="E47" s="1529">
        <f t="shared" si="3"/>
        <v>2.8337133054351663E-2</v>
      </c>
      <c r="F47" s="1523">
        <f t="shared" si="7"/>
        <v>7.8655099999999996</v>
      </c>
      <c r="G47" s="1529">
        <f t="shared" si="5"/>
        <v>3.0357947444609179E-2</v>
      </c>
      <c r="H47" s="1535">
        <f t="shared" si="1"/>
        <v>0.66150999999999893</v>
      </c>
      <c r="I47" s="1535">
        <f t="shared" si="1"/>
        <v>2.0208143902575165E-3</v>
      </c>
      <c r="J47" s="1524"/>
      <c r="K47" s="1524"/>
      <c r="L47" s="1524"/>
      <c r="M47" s="1525">
        <v>0.95</v>
      </c>
      <c r="N47" s="1524"/>
      <c r="O47" s="1525">
        <v>2.2265899999999998</v>
      </c>
      <c r="P47" s="1524"/>
      <c r="Q47" s="1524"/>
      <c r="R47" s="1524"/>
      <c r="S47" s="1524"/>
      <c r="T47" s="1524"/>
      <c r="U47" s="1524"/>
      <c r="V47" s="1525">
        <v>0.27892</v>
      </c>
      <c r="W47" s="1524"/>
      <c r="X47" s="1524"/>
      <c r="Y47" s="1524"/>
      <c r="Z47" s="1524"/>
      <c r="AA47" s="1524"/>
      <c r="AB47" s="1524"/>
      <c r="AC47" s="1524"/>
      <c r="AD47" s="1524"/>
      <c r="AE47" s="1524"/>
      <c r="AF47" s="1524"/>
      <c r="AG47" s="1525">
        <v>1.2</v>
      </c>
      <c r="AH47" s="1524"/>
      <c r="AI47" s="1524"/>
      <c r="AJ47" s="1525">
        <v>3.21</v>
      </c>
    </row>
    <row r="48" spans="1:36" s="1544" customFormat="1">
      <c r="A48" s="1543" t="s">
        <v>331</v>
      </c>
      <c r="B48" s="1527" t="s">
        <v>341</v>
      </c>
      <c r="C48" s="1528" t="s">
        <v>126</v>
      </c>
      <c r="D48" s="1529">
        <v>5.4032099999999996</v>
      </c>
      <c r="E48" s="1529">
        <f t="shared" si="3"/>
        <v>2.1253675831566274E-2</v>
      </c>
      <c r="F48" s="1523">
        <f t="shared" si="7"/>
        <v>4.7202100000000007</v>
      </c>
      <c r="G48" s="1529">
        <f t="shared" si="5"/>
        <v>1.8218257571030835E-2</v>
      </c>
      <c r="H48" s="1535">
        <f t="shared" si="1"/>
        <v>-0.68299999999999894</v>
      </c>
      <c r="I48" s="1535">
        <f t="shared" si="1"/>
        <v>-3.0354182605354385E-3</v>
      </c>
      <c r="J48" s="1525">
        <v>2.6659600000000001</v>
      </c>
      <c r="K48" s="1525">
        <v>1.68557</v>
      </c>
      <c r="L48" s="1525">
        <v>0.21893000000000001</v>
      </c>
      <c r="M48" s="1524"/>
      <c r="N48" s="1524"/>
      <c r="O48" s="1524"/>
      <c r="P48" s="1524"/>
      <c r="Q48" s="1524"/>
      <c r="R48" s="1524"/>
      <c r="S48" s="1524"/>
      <c r="T48" s="1524"/>
      <c r="U48" s="1524"/>
      <c r="V48" s="1524"/>
      <c r="W48" s="1525"/>
      <c r="X48" s="1525">
        <v>2.189E-2</v>
      </c>
      <c r="Y48" s="1525">
        <v>0.12786</v>
      </c>
      <c r="Z48" s="1524"/>
      <c r="AA48" s="1524"/>
      <c r="AB48" s="1524"/>
      <c r="AC48" s="1524"/>
      <c r="AD48" s="1524"/>
      <c r="AE48" s="1524"/>
      <c r="AF48" s="1524"/>
      <c r="AG48" s="1524"/>
      <c r="AH48" s="1524"/>
      <c r="AI48" s="1524"/>
      <c r="AJ48" s="1524"/>
    </row>
    <row r="49" spans="1:36" s="1544" customFormat="1">
      <c r="A49" s="1543" t="s">
        <v>331</v>
      </c>
      <c r="B49" s="1527" t="s">
        <v>127</v>
      </c>
      <c r="C49" s="1528" t="s">
        <v>128</v>
      </c>
      <c r="D49" s="1529">
        <v>12.42117</v>
      </c>
      <c r="E49" s="1529">
        <f t="shared" si="3"/>
        <v>4.8859015405430493E-2</v>
      </c>
      <c r="F49" s="1523">
        <f t="shared" si="7"/>
        <v>16.983990000000002</v>
      </c>
      <c r="G49" s="1529">
        <f t="shared" si="5"/>
        <v>6.5551893751297496E-2</v>
      </c>
      <c r="H49" s="1535">
        <f t="shared" si="1"/>
        <v>4.5628200000000021</v>
      </c>
      <c r="I49" s="1535">
        <f t="shared" si="1"/>
        <v>1.6692878345867003E-2</v>
      </c>
      <c r="J49" s="1525">
        <v>0.92803999999999998</v>
      </c>
      <c r="K49" s="1525">
        <v>1.2912300000000001</v>
      </c>
      <c r="L49" s="1524"/>
      <c r="M49" s="1525">
        <v>1.0522199999999999</v>
      </c>
      <c r="N49" s="1525">
        <v>0.28000000000000003</v>
      </c>
      <c r="O49" s="1524"/>
      <c r="P49" s="1525">
        <v>0.26247999999999999</v>
      </c>
      <c r="Q49" s="1524"/>
      <c r="R49" s="1524"/>
      <c r="S49" s="1525">
        <v>0.51863000000000004</v>
      </c>
      <c r="T49" s="1525">
        <v>0.54376999999999998</v>
      </c>
      <c r="U49" s="1524"/>
      <c r="V49" s="1524"/>
      <c r="W49" s="1524"/>
      <c r="X49" s="1524"/>
      <c r="Y49" s="1524"/>
      <c r="Z49" s="1525">
        <v>2.7002799999999998</v>
      </c>
      <c r="AA49" s="1525">
        <v>1.45333</v>
      </c>
      <c r="AB49" s="1525">
        <v>0.19842000000000001</v>
      </c>
      <c r="AC49" s="1525">
        <v>0.59257000000000004</v>
      </c>
      <c r="AD49" s="1525">
        <v>0.36757000000000001</v>
      </c>
      <c r="AE49" s="1525">
        <v>0.91451000000000005</v>
      </c>
      <c r="AF49" s="1524"/>
      <c r="AG49" s="1525">
        <v>0.57735000000000003</v>
      </c>
      <c r="AH49" s="1525">
        <v>0.69425000000000003</v>
      </c>
      <c r="AI49" s="1525">
        <v>2.18167</v>
      </c>
      <c r="AJ49" s="1525">
        <v>2.42767</v>
      </c>
    </row>
    <row r="50" spans="1:36">
      <c r="A50" s="1548" t="s">
        <v>129</v>
      </c>
      <c r="B50" s="1521" t="s">
        <v>130</v>
      </c>
      <c r="C50" s="1522" t="s">
        <v>131</v>
      </c>
      <c r="D50" s="1523">
        <v>5.1999999999999993</v>
      </c>
      <c r="E50" s="1523">
        <f t="shared" si="3"/>
        <v>2.0454343681653057E-2</v>
      </c>
      <c r="F50" s="1523">
        <f t="shared" si="7"/>
        <v>5.1999999999999993</v>
      </c>
      <c r="G50" s="1523">
        <f t="shared" si="5"/>
        <v>2.0070068782821169E-2</v>
      </c>
      <c r="H50" s="1523">
        <f t="shared" si="1"/>
        <v>0</v>
      </c>
      <c r="I50" s="1523">
        <f t="shared" si="1"/>
        <v>-3.8427489883188781E-4</v>
      </c>
      <c r="J50" s="1524"/>
      <c r="K50" s="1524"/>
      <c r="L50" s="1525">
        <v>1.68</v>
      </c>
      <c r="M50" s="1524"/>
      <c r="N50" s="1525">
        <v>1.21</v>
      </c>
      <c r="O50" s="1524"/>
      <c r="P50" s="1524"/>
      <c r="Q50" s="1524"/>
      <c r="R50" s="1524"/>
      <c r="S50" s="1525">
        <v>2.31</v>
      </c>
      <c r="T50" s="1524"/>
      <c r="U50" s="1524"/>
      <c r="V50" s="1524"/>
      <c r="W50" s="1524"/>
      <c r="X50" s="1524"/>
      <c r="Y50" s="1524"/>
      <c r="Z50" s="1524"/>
      <c r="AA50" s="1524"/>
      <c r="AB50" s="1524"/>
      <c r="AC50" s="1524"/>
      <c r="AD50" s="1524"/>
      <c r="AE50" s="1524"/>
      <c r="AF50" s="1524"/>
      <c r="AG50" s="1524"/>
      <c r="AH50" s="1524"/>
      <c r="AI50" s="1524"/>
      <c r="AJ50" s="1524"/>
    </row>
    <row r="51" spans="1:36">
      <c r="A51" s="1548" t="s">
        <v>132</v>
      </c>
      <c r="B51" s="1521" t="s">
        <v>133</v>
      </c>
      <c r="C51" s="1522" t="s">
        <v>134</v>
      </c>
      <c r="D51" s="1523">
        <v>6.68093</v>
      </c>
      <c r="E51" s="1523">
        <f t="shared" si="3"/>
        <v>2.6279622756358922E-2</v>
      </c>
      <c r="F51" s="1523">
        <f t="shared" si="7"/>
        <v>7.0574599999999998</v>
      </c>
      <c r="G51" s="1523">
        <f t="shared" si="5"/>
        <v>2.7239174544617134E-2</v>
      </c>
      <c r="H51" s="1523">
        <f t="shared" si="1"/>
        <v>0.37652999999999981</v>
      </c>
      <c r="I51" s="1523">
        <f t="shared" si="1"/>
        <v>9.5955178825821164E-4</v>
      </c>
      <c r="J51" s="1525">
        <v>6.2370000000000002E-2</v>
      </c>
      <c r="K51" s="1525">
        <v>8.5290000000000005E-2</v>
      </c>
      <c r="L51" s="1525">
        <v>0.22969000000000001</v>
      </c>
      <c r="M51" s="1525">
        <v>0.14939</v>
      </c>
      <c r="N51" s="1525">
        <v>0.13</v>
      </c>
      <c r="O51" s="1525"/>
      <c r="P51" s="1525">
        <v>1.9359999999999999E-2</v>
      </c>
      <c r="Q51" s="1525">
        <v>7.1980000000000002E-2</v>
      </c>
      <c r="R51" s="1525">
        <v>3.9919999999999997E-2</v>
      </c>
      <c r="S51" s="1525">
        <v>2.112E-2</v>
      </c>
      <c r="T51" s="1525">
        <v>0.14238000000000001</v>
      </c>
      <c r="U51" s="1525">
        <v>3.5139999999999998E-2</v>
      </c>
      <c r="V51" s="1525">
        <v>0.23927999999999999</v>
      </c>
      <c r="W51" s="1525">
        <v>2.214E-2</v>
      </c>
      <c r="X51" s="1525">
        <v>8.7600000000000004E-3</v>
      </c>
      <c r="Y51" s="1525">
        <v>3.637E-2</v>
      </c>
      <c r="Z51" s="1525">
        <v>0.83796999999999999</v>
      </c>
      <c r="AA51" s="1525">
        <v>0.21762000000000001</v>
      </c>
      <c r="AB51" s="1525">
        <v>0.25874000000000003</v>
      </c>
      <c r="AC51" s="1525">
        <v>0.11038000000000001</v>
      </c>
      <c r="AD51" s="1525">
        <v>1.0895999999999999</v>
      </c>
      <c r="AE51" s="1525">
        <v>0.39966000000000002</v>
      </c>
      <c r="AF51" s="1525">
        <v>0.35750999999999999</v>
      </c>
      <c r="AG51" s="1525">
        <v>1.05088</v>
      </c>
      <c r="AH51" s="1525">
        <v>0.14654</v>
      </c>
      <c r="AI51" s="1525">
        <v>0.48602000000000001</v>
      </c>
      <c r="AJ51" s="1525">
        <v>0.80935000000000001</v>
      </c>
    </row>
    <row r="52" spans="1:36">
      <c r="A52" s="1548" t="s">
        <v>135</v>
      </c>
      <c r="B52" s="1521" t="s">
        <v>136</v>
      </c>
      <c r="C52" s="1522" t="s">
        <v>137</v>
      </c>
      <c r="D52" s="1523">
        <v>131.28885</v>
      </c>
      <c r="E52" s="1523">
        <f t="shared" si="3"/>
        <v>0.51642831912865317</v>
      </c>
      <c r="F52" s="1523">
        <f t="shared" si="7"/>
        <v>1280.95361</v>
      </c>
      <c r="G52" s="1523">
        <f t="shared" si="5"/>
        <v>4.9440052039044398</v>
      </c>
      <c r="H52" s="1523">
        <f t="shared" si="1"/>
        <v>1149.6647600000001</v>
      </c>
      <c r="I52" s="1523">
        <f t="shared" si="1"/>
        <v>4.427576884775787</v>
      </c>
      <c r="J52" s="1525">
        <v>87.963999999999999</v>
      </c>
      <c r="K52" s="1525">
        <v>29.466659999999997</v>
      </c>
      <c r="L52" s="1525">
        <v>27.871580000000002</v>
      </c>
      <c r="M52" s="1525">
        <v>40.613759999999999</v>
      </c>
      <c r="N52" s="1525">
        <v>7.2034500000000001</v>
      </c>
      <c r="O52" s="1525">
        <v>4.5775899999999998</v>
      </c>
      <c r="P52" s="1525">
        <v>0.52066999999999997</v>
      </c>
      <c r="Q52" s="1525">
        <v>2.3263699999999998</v>
      </c>
      <c r="R52" s="1525">
        <v>0.76749000000000001</v>
      </c>
      <c r="S52" s="1525">
        <v>0.77668000000000004</v>
      </c>
      <c r="T52" s="1525">
        <v>15.01309</v>
      </c>
      <c r="U52" s="1525">
        <v>0.86499999999999999</v>
      </c>
      <c r="V52" s="1525">
        <v>19.226189999999999</v>
      </c>
      <c r="W52" s="1524"/>
      <c r="X52" s="1524"/>
      <c r="Y52" s="1525">
        <v>0.88055000000000005</v>
      </c>
      <c r="Z52" s="1525">
        <v>32.564909999999998</v>
      </c>
      <c r="AA52" s="1525">
        <v>23.48968</v>
      </c>
      <c r="AB52" s="1525">
        <v>13.07944</v>
      </c>
      <c r="AC52" s="1525">
        <v>81.045900000000003</v>
      </c>
      <c r="AD52" s="1525">
        <v>78.954790000000003</v>
      </c>
      <c r="AE52" s="1525">
        <v>85.06326</v>
      </c>
      <c r="AF52" s="1525">
        <v>25.875029999999999</v>
      </c>
      <c r="AG52" s="1525">
        <v>67.37178999999999</v>
      </c>
      <c r="AH52" s="1525">
        <v>20.49823</v>
      </c>
      <c r="AI52" s="1525">
        <v>197.0119</v>
      </c>
      <c r="AJ52" s="1525">
        <v>417.92559999999997</v>
      </c>
    </row>
    <row r="53" spans="1:36">
      <c r="A53" s="1548" t="s">
        <v>138</v>
      </c>
      <c r="B53" s="1521" t="s">
        <v>139</v>
      </c>
      <c r="C53" s="1522" t="s">
        <v>140</v>
      </c>
      <c r="D53" s="1523">
        <v>606.39200000000005</v>
      </c>
      <c r="E53" s="1523">
        <f t="shared" si="3"/>
        <v>2.3852596872701857</v>
      </c>
      <c r="F53" s="1523">
        <f t="shared" si="7"/>
        <v>1507.7695599999997</v>
      </c>
      <c r="G53" s="1523">
        <f t="shared" si="5"/>
        <v>5.8194305342007713</v>
      </c>
      <c r="H53" s="1523">
        <f t="shared" si="1"/>
        <v>901.37755999999968</v>
      </c>
      <c r="I53" s="1523">
        <f t="shared" si="1"/>
        <v>3.4341708469305856</v>
      </c>
      <c r="J53" s="1524"/>
      <c r="K53" s="1525"/>
      <c r="L53" s="1524"/>
      <c r="M53" s="1524"/>
      <c r="N53" s="1524"/>
      <c r="O53" s="1524"/>
      <c r="P53" s="1524"/>
      <c r="Q53" s="1524"/>
      <c r="R53" s="1524"/>
      <c r="S53" s="1524"/>
      <c r="T53" s="1524"/>
      <c r="U53" s="1524"/>
      <c r="V53" s="1524"/>
      <c r="W53" s="1524"/>
      <c r="X53" s="1524"/>
      <c r="Y53" s="1524"/>
      <c r="Z53" s="1524"/>
      <c r="AA53" s="1524"/>
      <c r="AB53" s="1524"/>
      <c r="AC53" s="1525">
        <v>140.15610000000001</v>
      </c>
      <c r="AD53" s="1525">
        <v>231.96299999999999</v>
      </c>
      <c r="AE53" s="1525">
        <v>197.58029999999999</v>
      </c>
      <c r="AF53" s="1525">
        <v>145.01399999999998</v>
      </c>
      <c r="AG53" s="1525">
        <v>127.3</v>
      </c>
      <c r="AH53" s="1525">
        <v>92.852459999999994</v>
      </c>
      <c r="AI53" s="1525">
        <v>176.14070000000001</v>
      </c>
      <c r="AJ53" s="1525">
        <v>396.76299999999998</v>
      </c>
    </row>
    <row r="54" spans="1:36">
      <c r="A54" s="1548" t="s">
        <v>141</v>
      </c>
      <c r="B54" s="1521" t="s">
        <v>142</v>
      </c>
      <c r="C54" s="1522" t="s">
        <v>143</v>
      </c>
      <c r="D54" s="1523">
        <v>1212.2508100000002</v>
      </c>
      <c r="E54" s="1523">
        <f t="shared" si="3"/>
        <v>4.768422056942752</v>
      </c>
      <c r="F54" s="1523">
        <f t="shared" si="7"/>
        <v>2422.72183</v>
      </c>
      <c r="G54" s="1523">
        <f t="shared" si="5"/>
        <v>9.3508064941812261</v>
      </c>
      <c r="H54" s="1523">
        <f t="shared" si="1"/>
        <v>1210.4710199999997</v>
      </c>
      <c r="I54" s="1523">
        <f t="shared" si="1"/>
        <v>4.5823844372384741</v>
      </c>
      <c r="J54" s="1525">
        <f>204.056-0.02</f>
        <v>204.036</v>
      </c>
      <c r="K54" s="1525">
        <f>124.134-7.8</f>
        <v>116.334</v>
      </c>
      <c r="L54" s="1525">
        <v>50.143999999999998</v>
      </c>
      <c r="M54" s="1525">
        <f>108.435-0.1</f>
        <v>108.33500000000001</v>
      </c>
      <c r="N54" s="1525">
        <v>14.05457</v>
      </c>
      <c r="O54" s="1525">
        <v>12.042999999999999</v>
      </c>
      <c r="P54" s="1525">
        <v>19.22944</v>
      </c>
      <c r="Q54" s="1525">
        <v>13.952360000000001</v>
      </c>
      <c r="R54" s="1525">
        <v>17.53631</v>
      </c>
      <c r="S54" s="1525">
        <v>17.059059999999999</v>
      </c>
      <c r="T54" s="1525">
        <v>109.57210000000001</v>
      </c>
      <c r="U54" s="1525">
        <v>19.704740000000001</v>
      </c>
      <c r="V54" s="1525">
        <v>25.972899999999999</v>
      </c>
      <c r="W54" s="1525">
        <v>15.654</v>
      </c>
      <c r="X54" s="1525">
        <v>26.65767</v>
      </c>
      <c r="Y54" s="1525">
        <v>36.555320000000002</v>
      </c>
      <c r="Z54" s="1525">
        <v>341.50360000000001</v>
      </c>
      <c r="AA54" s="1525">
        <v>189.58939999999998</v>
      </c>
      <c r="AB54" s="1525">
        <v>91.880970000000005</v>
      </c>
      <c r="AC54" s="1525">
        <v>74.03</v>
      </c>
      <c r="AD54" s="1525">
        <v>153.8672</v>
      </c>
      <c r="AE54" s="1525">
        <v>115.44750000000001</v>
      </c>
      <c r="AF54" s="1524"/>
      <c r="AG54" s="1525">
        <v>109.80929999999999</v>
      </c>
      <c r="AH54" s="1525">
        <v>21.72869</v>
      </c>
      <c r="AI54" s="1525">
        <v>283.62779999999998</v>
      </c>
      <c r="AJ54" s="1525">
        <v>234.39689999999999</v>
      </c>
    </row>
    <row r="55" spans="1:36">
      <c r="A55" s="1548" t="s">
        <v>144</v>
      </c>
      <c r="B55" s="1521" t="s">
        <v>145</v>
      </c>
      <c r="C55" s="1522" t="s">
        <v>146</v>
      </c>
      <c r="D55" s="1523">
        <v>21.664390000000004</v>
      </c>
      <c r="E55" s="1523">
        <f t="shared" si="3"/>
        <v>8.5217476675647663E-2</v>
      </c>
      <c r="F55" s="1523">
        <f t="shared" si="7"/>
        <v>56.000050000000002</v>
      </c>
      <c r="G55" s="1523">
        <f t="shared" si="5"/>
        <v>0.2161393952579663</v>
      </c>
      <c r="H55" s="1523">
        <f t="shared" si="1"/>
        <v>34.335659999999997</v>
      </c>
      <c r="I55" s="1523">
        <f t="shared" si="1"/>
        <v>0.13092191858231864</v>
      </c>
      <c r="J55" s="1525">
        <v>0.25</v>
      </c>
      <c r="K55" s="1525">
        <v>3.0285699999999998</v>
      </c>
      <c r="L55" s="1525">
        <v>0.29047000000000001</v>
      </c>
      <c r="M55" s="1525">
        <v>0.11784</v>
      </c>
      <c r="N55" s="1525">
        <v>0.12364</v>
      </c>
      <c r="O55" s="1525">
        <v>3.9391799999999999</v>
      </c>
      <c r="P55" s="1525">
        <v>0.85380999999999996</v>
      </c>
      <c r="Q55" s="1525">
        <v>0.28361999999999998</v>
      </c>
      <c r="R55" s="1525">
        <v>0.57362000000000002</v>
      </c>
      <c r="S55" s="1525">
        <v>0.10664</v>
      </c>
      <c r="T55" s="1525">
        <v>0.48304999999999998</v>
      </c>
      <c r="U55" s="1525">
        <v>0.12008000000000001</v>
      </c>
      <c r="V55" s="1525">
        <v>4.2285399999999997</v>
      </c>
      <c r="W55" s="1525">
        <v>0.37991999999999998</v>
      </c>
      <c r="X55" s="1525">
        <v>0.41333999999999999</v>
      </c>
      <c r="Y55" s="1525">
        <v>7.9219999999999999E-2</v>
      </c>
      <c r="Z55" s="1525">
        <v>2.3052700000000002</v>
      </c>
      <c r="AA55" s="1525">
        <v>0.26454</v>
      </c>
      <c r="AB55" s="1525">
        <v>0.3836</v>
      </c>
      <c r="AC55" s="1525">
        <v>2.1150099999999998</v>
      </c>
      <c r="AD55" s="1525">
        <v>5.6058000000000003</v>
      </c>
      <c r="AE55" s="1525">
        <v>4.3174099999999997</v>
      </c>
      <c r="AF55" s="1525">
        <v>0.67330000000000001</v>
      </c>
      <c r="AG55" s="1525">
        <v>0.43741000000000002</v>
      </c>
      <c r="AH55" s="1525">
        <v>1.15198</v>
      </c>
      <c r="AI55" s="1525">
        <v>22.47</v>
      </c>
      <c r="AJ55" s="1525">
        <v>1.0041899999999999</v>
      </c>
    </row>
    <row r="56" spans="1:36">
      <c r="A56" s="1548" t="s">
        <v>147</v>
      </c>
      <c r="B56" s="1521" t="s">
        <v>148</v>
      </c>
      <c r="C56" s="1522" t="s">
        <v>149</v>
      </c>
      <c r="D56" s="1523">
        <v>14.772879999999995</v>
      </c>
      <c r="E56" s="1523">
        <f t="shared" si="3"/>
        <v>5.8109531670734384E-2</v>
      </c>
      <c r="F56" s="1523">
        <f t="shared" si="7"/>
        <v>14.923280000000002</v>
      </c>
      <c r="G56" s="1523">
        <f t="shared" si="5"/>
        <v>5.7598318474096064E-2</v>
      </c>
      <c r="H56" s="1523">
        <f t="shared" si="1"/>
        <v>0.15040000000000653</v>
      </c>
      <c r="I56" s="1523">
        <f t="shared" si="1"/>
        <v>-5.1121319663832016E-4</v>
      </c>
      <c r="J56" s="1525">
        <v>2.44591</v>
      </c>
      <c r="K56" s="1524"/>
      <c r="L56" s="1525">
        <v>0.68672999999999995</v>
      </c>
      <c r="M56" s="1524"/>
      <c r="N56" s="1524"/>
      <c r="O56" s="1524"/>
      <c r="P56" s="1525">
        <v>9.4539999999999999E-2</v>
      </c>
      <c r="Q56" s="1524"/>
      <c r="R56" s="1525">
        <v>0.10474</v>
      </c>
      <c r="S56" s="1525">
        <v>0.24853</v>
      </c>
      <c r="T56" s="1525">
        <v>0.60374000000000005</v>
      </c>
      <c r="U56" s="1525">
        <v>1.8890000000000001E-2</v>
      </c>
      <c r="V56" s="1525">
        <v>0.21779999999999999</v>
      </c>
      <c r="W56" s="1525">
        <v>4.8890000000000003E-2</v>
      </c>
      <c r="X56" s="1525">
        <v>0.30414000000000002</v>
      </c>
      <c r="Y56" s="1525">
        <v>1.435E-2</v>
      </c>
      <c r="Z56" s="1525">
        <v>2.9750700000000001</v>
      </c>
      <c r="AA56" s="1525">
        <v>0.33531</v>
      </c>
      <c r="AB56" s="1524"/>
      <c r="AC56" s="1525">
        <v>0.98989000000000005</v>
      </c>
      <c r="AD56" s="1524"/>
      <c r="AE56" s="1525"/>
      <c r="AF56" s="1525">
        <v>0.14137</v>
      </c>
      <c r="AG56" s="1525">
        <v>0.26</v>
      </c>
      <c r="AH56" s="1525">
        <v>0.49683999999999995</v>
      </c>
      <c r="AI56" s="1525">
        <v>3.3365399999999998</v>
      </c>
      <c r="AJ56" s="1525">
        <v>1.6</v>
      </c>
    </row>
    <row r="57" spans="1:36">
      <c r="A57" s="1548" t="s">
        <v>150</v>
      </c>
      <c r="B57" s="1521" t="s">
        <v>151</v>
      </c>
      <c r="C57" s="1522" t="s">
        <v>152</v>
      </c>
      <c r="D57" s="1523"/>
      <c r="E57" s="1523"/>
      <c r="F57" s="1523">
        <f t="shared" si="7"/>
        <v>0</v>
      </c>
      <c r="G57" s="1523"/>
      <c r="H57" s="1523"/>
      <c r="I57" s="1523"/>
      <c r="J57" s="1525"/>
      <c r="K57" s="1524"/>
      <c r="L57" s="1525"/>
      <c r="M57" s="1524"/>
      <c r="N57" s="1524"/>
      <c r="O57" s="1524"/>
      <c r="P57" s="1525"/>
      <c r="Q57" s="1524"/>
      <c r="R57" s="1525"/>
      <c r="S57" s="1525"/>
      <c r="T57" s="1525"/>
      <c r="U57" s="1525"/>
      <c r="V57" s="1525"/>
      <c r="W57" s="1525"/>
      <c r="X57" s="1525"/>
      <c r="Y57" s="1525"/>
      <c r="Z57" s="1525"/>
      <c r="AA57" s="1525"/>
      <c r="AB57" s="1524"/>
      <c r="AC57" s="1525"/>
      <c r="AD57" s="1524"/>
      <c r="AE57" s="1525"/>
      <c r="AF57" s="1525"/>
      <c r="AG57" s="1525"/>
      <c r="AH57" s="1525"/>
      <c r="AI57" s="1525"/>
      <c r="AJ57" s="1525"/>
    </row>
    <row r="58" spans="1:36">
      <c r="A58" s="1548" t="s">
        <v>153</v>
      </c>
      <c r="B58" s="1521" t="s">
        <v>342</v>
      </c>
      <c r="C58" s="1522" t="s">
        <v>155</v>
      </c>
      <c r="D58" s="1523">
        <v>15.021829999999996</v>
      </c>
      <c r="E58" s="1523">
        <f t="shared" si="3"/>
        <v>5.9088783374493518E-2</v>
      </c>
      <c r="F58" s="1523">
        <f t="shared" si="7"/>
        <v>13.627859999999998</v>
      </c>
      <c r="G58" s="1523">
        <f t="shared" si="5"/>
        <v>5.2598478377434095E-2</v>
      </c>
      <c r="H58" s="1523">
        <f t="shared" si="1"/>
        <v>-1.3939699999999977</v>
      </c>
      <c r="I58" s="1523">
        <f t="shared" si="1"/>
        <v>-6.4903049970594234E-3</v>
      </c>
      <c r="J58" s="1525">
        <v>1.6574499999999999</v>
      </c>
      <c r="K58" s="1525">
        <v>1.0523</v>
      </c>
      <c r="L58" s="1525">
        <v>0.76647999999999994</v>
      </c>
      <c r="M58" s="1525">
        <f>0.50504+0.1</f>
        <v>0.60504000000000002</v>
      </c>
      <c r="N58" s="1525">
        <v>4.4040000000000003E-2</v>
      </c>
      <c r="O58" s="1525">
        <v>0.14047999999999999</v>
      </c>
      <c r="P58" s="1525">
        <v>4.8730000000000002E-2</v>
      </c>
      <c r="Q58" s="1525">
        <v>0.17477000000000001</v>
      </c>
      <c r="R58" s="1525">
        <v>6.0359999999999997E-2</v>
      </c>
      <c r="S58" s="1525">
        <v>0.28426000000000001</v>
      </c>
      <c r="T58" s="1525">
        <v>0.13727</v>
      </c>
      <c r="U58" s="1525">
        <v>1.8010000000000002E-2</v>
      </c>
      <c r="V58" s="1524"/>
      <c r="W58" s="1525">
        <v>1.3979999999999999E-2</v>
      </c>
      <c r="X58" s="1525">
        <v>3.9609999999999999E-2</v>
      </c>
      <c r="Y58" s="1524"/>
      <c r="Z58" s="1525">
        <v>0.26382</v>
      </c>
      <c r="AA58" s="1525">
        <v>9.8500000000000004E-2</v>
      </c>
      <c r="AB58" s="1525">
        <v>0.30993999999999999</v>
      </c>
      <c r="AC58" s="1525">
        <v>0.62524000000000002</v>
      </c>
      <c r="AD58" s="1525">
        <v>1.4298500000000001</v>
      </c>
      <c r="AE58" s="1525">
        <v>1.0935600000000001</v>
      </c>
      <c r="AF58" s="1525">
        <v>1.6869700000000001</v>
      </c>
      <c r="AG58" s="1525">
        <v>1.6942200000000001</v>
      </c>
      <c r="AH58" s="1525">
        <v>0.20086999999999999</v>
      </c>
      <c r="AI58" s="1525">
        <v>0.84862000000000004</v>
      </c>
      <c r="AJ58" s="1525">
        <v>0.33349000000000001</v>
      </c>
    </row>
    <row r="59" spans="1:36">
      <c r="A59" s="1548" t="s">
        <v>156</v>
      </c>
      <c r="B59" s="1521" t="s">
        <v>157</v>
      </c>
      <c r="C59" s="1522" t="s">
        <v>158</v>
      </c>
      <c r="D59" s="1523">
        <v>810.73</v>
      </c>
      <c r="E59" s="1523">
        <f t="shared" si="3"/>
        <v>3.1890288563512668</v>
      </c>
      <c r="F59" s="1523">
        <f t="shared" si="7"/>
        <v>905.23897999999997</v>
      </c>
      <c r="G59" s="1523">
        <f t="shared" si="5"/>
        <v>3.4938862679790148</v>
      </c>
      <c r="H59" s="1523">
        <f t="shared" si="1"/>
        <v>94.508979999999951</v>
      </c>
      <c r="I59" s="1523">
        <f t="shared" si="1"/>
        <v>0.30485741162774804</v>
      </c>
      <c r="J59" s="1525">
        <v>6.1436900000000003</v>
      </c>
      <c r="K59" s="1525">
        <v>1.0039899999999999</v>
      </c>
      <c r="L59" s="1525">
        <v>26.19</v>
      </c>
      <c r="M59" s="1525">
        <v>71.398690000000002</v>
      </c>
      <c r="N59" s="1525">
        <v>7.1961700000000004</v>
      </c>
      <c r="O59" s="1525">
        <v>7.3129999999999997</v>
      </c>
      <c r="P59" s="1525">
        <v>3.5277699999999999</v>
      </c>
      <c r="Q59" s="1525">
        <v>1.5416700000000001</v>
      </c>
      <c r="R59" s="1525">
        <v>1.5454699999999999</v>
      </c>
      <c r="S59" s="1525">
        <v>0.89600999999999997</v>
      </c>
      <c r="T59" s="1525">
        <v>17.641559999999998</v>
      </c>
      <c r="U59" s="1524"/>
      <c r="V59" s="1524"/>
      <c r="W59" s="1524"/>
      <c r="X59" s="1524"/>
      <c r="Y59" s="1524"/>
      <c r="Z59" s="1524"/>
      <c r="AA59" s="1525">
        <v>39.29336</v>
      </c>
      <c r="AB59" s="1525">
        <v>62.077489999999997</v>
      </c>
      <c r="AC59" s="1525">
        <v>9.2026900000000005</v>
      </c>
      <c r="AD59" s="1525">
        <v>53.10521</v>
      </c>
      <c r="AE59" s="1525">
        <v>66.452250000000006</v>
      </c>
      <c r="AF59" s="1525">
        <v>42.204949999999997</v>
      </c>
      <c r="AG59" s="1525">
        <v>33.544139999999999</v>
      </c>
      <c r="AH59" s="1525">
        <v>26.898869999999999</v>
      </c>
      <c r="AI59" s="1525">
        <v>264.5</v>
      </c>
      <c r="AJ59" s="1525">
        <v>163.56199999999998</v>
      </c>
    </row>
    <row r="60" spans="1:36">
      <c r="A60" s="1548" t="s">
        <v>159</v>
      </c>
      <c r="B60" s="1521" t="s">
        <v>160</v>
      </c>
      <c r="C60" s="1522" t="s">
        <v>161</v>
      </c>
      <c r="D60" s="1523">
        <v>38.341999999999999</v>
      </c>
      <c r="E60" s="1523">
        <f t="shared" si="3"/>
        <v>0.1508193164311426</v>
      </c>
      <c r="F60" s="1523">
        <f t="shared" si="7"/>
        <v>54.930599999999998</v>
      </c>
      <c r="G60" s="1523">
        <f t="shared" si="5"/>
        <v>0.21201171543877628</v>
      </c>
      <c r="H60" s="1523">
        <f t="shared" si="1"/>
        <v>16.5886</v>
      </c>
      <c r="I60" s="1523">
        <f t="shared" si="1"/>
        <v>6.119239900763368E-2</v>
      </c>
      <c r="J60" s="1525">
        <v>4.3099999999999996</v>
      </c>
      <c r="K60" s="1524"/>
      <c r="L60" s="1524"/>
      <c r="M60" s="1524"/>
      <c r="N60" s="1524"/>
      <c r="O60" s="1524"/>
      <c r="P60" s="1524"/>
      <c r="Q60" s="1524"/>
      <c r="R60" s="1524"/>
      <c r="S60" s="1524"/>
      <c r="T60" s="1524"/>
      <c r="U60" s="1524"/>
      <c r="V60" s="1524"/>
      <c r="W60" s="1524"/>
      <c r="X60" s="1524"/>
      <c r="Y60" s="1524"/>
      <c r="Z60" s="1525">
        <v>27.229399999999998</v>
      </c>
      <c r="AA60" s="1524"/>
      <c r="AB60" s="1524"/>
      <c r="AC60" s="1525">
        <v>1.2196199999999999</v>
      </c>
      <c r="AD60" s="1525">
        <v>7.8380000000000005E-2</v>
      </c>
      <c r="AE60" s="1525">
        <v>2.8296000000000001</v>
      </c>
      <c r="AF60" s="1524"/>
      <c r="AG60" s="1525">
        <v>0.79432999999999998</v>
      </c>
      <c r="AH60" s="1525">
        <v>0.54315000000000002</v>
      </c>
      <c r="AI60" s="1525">
        <v>2.05722</v>
      </c>
      <c r="AJ60" s="1525">
        <v>15.8689</v>
      </c>
    </row>
    <row r="61" spans="1:36">
      <c r="A61" s="1548" t="s">
        <v>162</v>
      </c>
      <c r="B61" s="1521" t="s">
        <v>163</v>
      </c>
      <c r="C61" s="1522" t="s">
        <v>164</v>
      </c>
      <c r="D61" s="1523">
        <v>7.0000000000000007E-2</v>
      </c>
      <c r="E61" s="1523">
        <f t="shared" si="3"/>
        <v>2.7534693417609893E-4</v>
      </c>
      <c r="F61" s="1523">
        <f t="shared" si="7"/>
        <v>53.069779999999994</v>
      </c>
      <c r="G61" s="1523">
        <f t="shared" si="5"/>
        <v>0.20482964132484371</v>
      </c>
      <c r="H61" s="1523">
        <f t="shared" si="1"/>
        <v>52.999779999999994</v>
      </c>
      <c r="I61" s="1523">
        <f t="shared" si="1"/>
        <v>0.20455429439066761</v>
      </c>
      <c r="J61" s="1525">
        <v>0.57620000000000005</v>
      </c>
      <c r="K61" s="1524"/>
      <c r="L61" s="1524"/>
      <c r="M61" s="1525">
        <v>0.52556999999999998</v>
      </c>
      <c r="N61" s="1524"/>
      <c r="O61" s="1524"/>
      <c r="P61" s="1524"/>
      <c r="Q61" s="1525">
        <v>0.18532999999999999</v>
      </c>
      <c r="R61" s="1524"/>
      <c r="S61" s="1524"/>
      <c r="T61" s="1525">
        <v>8.5690000000000002E-2</v>
      </c>
      <c r="U61" s="1524"/>
      <c r="V61" s="1524"/>
      <c r="W61" s="1524"/>
      <c r="X61" s="1524"/>
      <c r="Y61" s="1525">
        <v>4.3139999999999998E-2</v>
      </c>
      <c r="Z61" s="1525">
        <v>0.71192</v>
      </c>
      <c r="AA61" s="1524"/>
      <c r="AB61" s="1524"/>
      <c r="AC61" s="1525">
        <v>25.658069999999999</v>
      </c>
      <c r="AD61" s="1524"/>
      <c r="AE61" s="1525">
        <v>0.22997999999999999</v>
      </c>
      <c r="AF61" s="1524"/>
      <c r="AG61" s="1525">
        <v>1.88897</v>
      </c>
      <c r="AH61" s="1525">
        <v>0.3322</v>
      </c>
      <c r="AI61" s="1524"/>
      <c r="AJ61" s="1525">
        <v>22.832709999999999</v>
      </c>
    </row>
    <row r="62" spans="1:36" s="1517" customFormat="1" ht="15">
      <c r="A62" s="1549">
        <v>3</v>
      </c>
      <c r="B62" s="1550" t="s">
        <v>165</v>
      </c>
      <c r="C62" s="1551" t="s">
        <v>166</v>
      </c>
      <c r="D62" s="1552">
        <v>7066.6528000000017</v>
      </c>
      <c r="E62" s="1552">
        <f t="shared" si="3"/>
        <v>27.79687404809922</v>
      </c>
      <c r="F62" s="1552">
        <f t="shared" si="7"/>
        <v>60.955830000000006</v>
      </c>
      <c r="G62" s="1552">
        <f t="shared" si="5"/>
        <v>0.23526686554114509</v>
      </c>
      <c r="H62" s="1552">
        <f t="shared" si="1"/>
        <v>-7005.6969700000018</v>
      </c>
      <c r="I62" s="1552">
        <f t="shared" si="1"/>
        <v>-27.561607182558074</v>
      </c>
      <c r="J62" s="1553">
        <v>0.32700000000000001</v>
      </c>
      <c r="K62" s="1553"/>
      <c r="L62" s="1553"/>
      <c r="M62" s="1554"/>
      <c r="N62" s="1553"/>
      <c r="O62" s="1554"/>
      <c r="P62" s="1554"/>
      <c r="Q62" s="1554"/>
      <c r="R62" s="1554"/>
      <c r="S62" s="1553"/>
      <c r="T62" s="1554"/>
      <c r="U62" s="1554"/>
      <c r="V62" s="1554"/>
      <c r="W62" s="1554"/>
      <c r="X62" s="1554"/>
      <c r="Y62" s="1554"/>
      <c r="Z62" s="1553">
        <v>12.655939999999999</v>
      </c>
      <c r="AA62" s="1553"/>
      <c r="AB62" s="1553"/>
      <c r="AC62" s="1553">
        <v>34.81494</v>
      </c>
      <c r="AD62" s="1553">
        <v>0.99016000000000004</v>
      </c>
      <c r="AE62" s="1554"/>
      <c r="AF62" s="1554"/>
      <c r="AG62" s="1553"/>
      <c r="AH62" s="1554"/>
      <c r="AI62" s="1553"/>
      <c r="AJ62" s="1553">
        <v>12.16779</v>
      </c>
    </row>
    <row r="63" spans="1:36" s="1819" customFormat="1" ht="15">
      <c r="A63" s="1813" t="s">
        <v>1101</v>
      </c>
      <c r="B63" s="1814" t="s">
        <v>2149</v>
      </c>
      <c r="C63" s="1815"/>
      <c r="D63" s="1816"/>
      <c r="E63" s="1816"/>
      <c r="F63" s="1816">
        <f>SUM(J63:AJ63)</f>
        <v>486.76</v>
      </c>
      <c r="G63" s="1816"/>
      <c r="H63" s="1816"/>
      <c r="I63" s="1816"/>
      <c r="J63" s="1817">
        <v>11.24</v>
      </c>
      <c r="K63" s="1817"/>
      <c r="L63" s="1817"/>
      <c r="M63" s="1818"/>
      <c r="N63" s="1817"/>
      <c r="O63" s="1818"/>
      <c r="P63" s="1818"/>
      <c r="Q63" s="1818"/>
      <c r="R63" s="1818"/>
      <c r="S63" s="1817"/>
      <c r="T63" s="1818"/>
      <c r="U63" s="1818"/>
      <c r="V63" s="1818"/>
      <c r="W63" s="1818"/>
      <c r="X63" s="1818"/>
      <c r="Y63" s="1818"/>
      <c r="Z63" s="1817">
        <v>328.63</v>
      </c>
      <c r="AA63" s="1817"/>
      <c r="AB63" s="1817">
        <v>5.52</v>
      </c>
      <c r="AC63" s="1817">
        <v>32.799999999999997</v>
      </c>
      <c r="AD63" s="1817"/>
      <c r="AE63" s="1818"/>
      <c r="AF63" s="1818"/>
      <c r="AG63" s="1817"/>
      <c r="AH63" s="1818"/>
      <c r="AI63" s="1817"/>
      <c r="AJ63" s="1817">
        <v>108.57</v>
      </c>
    </row>
    <row r="64" spans="1:36">
      <c r="F64" s="1542"/>
      <c r="G64" s="1542"/>
    </row>
  </sheetData>
  <mergeCells count="9">
    <mergeCell ref="F1:G1"/>
    <mergeCell ref="A2:I2"/>
    <mergeCell ref="A4:A5"/>
    <mergeCell ref="B4:B5"/>
    <mergeCell ref="C4:C5"/>
    <mergeCell ref="D4:E4"/>
    <mergeCell ref="F4:G4"/>
    <mergeCell ref="H4:I4"/>
    <mergeCell ref="J4:AJ4"/>
  </mergeCells>
  <pageMargins left="0.31" right="0.16" top="1.43" bottom="0.24" header="0.3" footer="0.3"/>
  <pageSetup paperSize="8" scale="62"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80"/>
  <sheetViews>
    <sheetView workbookViewId="0">
      <selection activeCell="B65" sqref="B65"/>
    </sheetView>
  </sheetViews>
  <sheetFormatPr defaultRowHeight="16.2"/>
  <cols>
    <col min="2" max="2" width="31.90625" customWidth="1"/>
  </cols>
  <sheetData>
    <row r="1" spans="1:33">
      <c r="A1" s="21" t="s">
        <v>7</v>
      </c>
    </row>
    <row r="2" spans="1:33">
      <c r="A2" s="1370" t="s">
        <v>313</v>
      </c>
      <c r="B2" s="1370"/>
      <c r="C2" s="1370"/>
      <c r="D2" s="1370"/>
      <c r="E2" s="1370"/>
      <c r="F2" s="1370"/>
      <c r="G2" s="1370"/>
      <c r="H2" s="1370"/>
      <c r="I2" s="1370"/>
      <c r="J2" s="1370"/>
    </row>
    <row r="3" spans="1:33">
      <c r="A3" s="1370" t="s">
        <v>311</v>
      </c>
      <c r="B3" s="1370"/>
      <c r="C3" s="1370"/>
      <c r="D3" s="1370"/>
      <c r="E3" s="1370"/>
      <c r="F3" s="1370"/>
      <c r="G3" s="1370"/>
      <c r="H3" s="1370"/>
      <c r="I3" s="1370"/>
      <c r="J3" s="1370"/>
    </row>
    <row r="4" spans="1:33" ht="16.5" thickBot="1">
      <c r="A4" s="22" t="s">
        <v>30</v>
      </c>
    </row>
    <row r="5" spans="1:33" ht="16.2" customHeight="1">
      <c r="A5" s="1359" t="s">
        <v>0</v>
      </c>
      <c r="B5" s="1359" t="s">
        <v>31</v>
      </c>
      <c r="C5" s="1359" t="s">
        <v>32</v>
      </c>
      <c r="D5" s="1359" t="s">
        <v>175</v>
      </c>
      <c r="E5" s="1359" t="s">
        <v>176</v>
      </c>
      <c r="F5" s="1359" t="s">
        <v>33</v>
      </c>
      <c r="G5" s="1363" t="s">
        <v>177</v>
      </c>
      <c r="H5" s="1364"/>
      <c r="I5" s="1364"/>
      <c r="J5" s="1365"/>
    </row>
    <row r="6" spans="1:33" ht="32.1" customHeight="1" thickBot="1">
      <c r="A6" s="1360"/>
      <c r="B6" s="1360"/>
      <c r="C6" s="1360"/>
      <c r="D6" s="1360"/>
      <c r="E6" s="1360"/>
      <c r="F6" s="1360"/>
      <c r="G6" s="112" t="s">
        <v>284</v>
      </c>
      <c r="H6" s="112" t="s">
        <v>285</v>
      </c>
      <c r="I6" s="112" t="s">
        <v>286</v>
      </c>
      <c r="J6" s="112" t="s">
        <v>287</v>
      </c>
      <c r="K6" s="112" t="s">
        <v>288</v>
      </c>
      <c r="L6" s="112" t="s">
        <v>289</v>
      </c>
      <c r="M6" s="112" t="s">
        <v>290</v>
      </c>
      <c r="N6" s="112" t="s">
        <v>291</v>
      </c>
      <c r="O6" s="112" t="s">
        <v>292</v>
      </c>
      <c r="P6" s="112" t="s">
        <v>293</v>
      </c>
      <c r="Q6" s="112" t="s">
        <v>294</v>
      </c>
      <c r="R6" s="112" t="s">
        <v>295</v>
      </c>
      <c r="S6" s="112" t="s">
        <v>296</v>
      </c>
      <c r="T6" s="112" t="s">
        <v>297</v>
      </c>
      <c r="U6" s="112" t="s">
        <v>298</v>
      </c>
      <c r="V6" s="112" t="s">
        <v>299</v>
      </c>
      <c r="W6" s="112" t="s">
        <v>300</v>
      </c>
      <c r="X6" s="112" t="s">
        <v>301</v>
      </c>
      <c r="Y6" s="112" t="s">
        <v>302</v>
      </c>
      <c r="Z6" s="112" t="s">
        <v>303</v>
      </c>
      <c r="AA6" s="112" t="s">
        <v>304</v>
      </c>
      <c r="AB6" s="112" t="s">
        <v>305</v>
      </c>
      <c r="AC6" s="112" t="s">
        <v>306</v>
      </c>
      <c r="AD6" s="112" t="s">
        <v>307</v>
      </c>
      <c r="AE6" s="112" t="s">
        <v>308</v>
      </c>
      <c r="AF6" s="112" t="s">
        <v>309</v>
      </c>
      <c r="AG6" s="112" t="s">
        <v>310</v>
      </c>
    </row>
    <row r="7" spans="1:33" s="99" customFormat="1" ht="17.100000000000001" customHeight="1">
      <c r="A7" s="1373" t="s">
        <v>264</v>
      </c>
      <c r="B7" s="1373" t="s">
        <v>265</v>
      </c>
      <c r="C7" s="1373" t="s">
        <v>266</v>
      </c>
      <c r="D7" s="1373" t="s">
        <v>267</v>
      </c>
      <c r="E7" s="1373" t="s">
        <v>268</v>
      </c>
      <c r="F7" s="100" t="s">
        <v>178</v>
      </c>
      <c r="G7" s="1366" t="s">
        <v>270</v>
      </c>
      <c r="H7" s="1366" t="s">
        <v>271</v>
      </c>
      <c r="I7" s="1366" t="s">
        <v>272</v>
      </c>
      <c r="J7" s="1368" t="s">
        <v>273</v>
      </c>
    </row>
    <row r="8" spans="1:33" s="99" customFormat="1" ht="23.1" thickBot="1">
      <c r="A8" s="1374"/>
      <c r="B8" s="1374"/>
      <c r="C8" s="1374"/>
      <c r="D8" s="1374"/>
      <c r="E8" s="1374"/>
      <c r="F8" s="98" t="s">
        <v>179</v>
      </c>
      <c r="G8" s="1367"/>
      <c r="H8" s="1367"/>
      <c r="I8" s="1367"/>
      <c r="J8" s="1369"/>
    </row>
    <row r="9" spans="1:33" ht="16.5" thickBot="1">
      <c r="A9" s="27" t="s">
        <v>180</v>
      </c>
      <c r="B9" s="28" t="s">
        <v>181</v>
      </c>
      <c r="C9" s="16"/>
      <c r="D9" s="16"/>
      <c r="E9" s="16"/>
      <c r="F9" s="16"/>
      <c r="G9" s="16"/>
      <c r="H9" s="16"/>
      <c r="I9" s="16"/>
      <c r="J9" s="16"/>
    </row>
    <row r="10" spans="1:33" ht="16.5" thickBot="1">
      <c r="A10" s="29">
        <v>1</v>
      </c>
      <c r="B10" s="30" t="s">
        <v>35</v>
      </c>
      <c r="C10" s="31" t="s">
        <v>36</v>
      </c>
      <c r="D10" s="16"/>
      <c r="E10" s="16"/>
      <c r="F10" s="16"/>
      <c r="G10" s="16"/>
      <c r="H10" s="16"/>
      <c r="I10" s="16"/>
      <c r="J10" s="16"/>
    </row>
    <row r="11" spans="1:33" ht="16.5" thickBot="1">
      <c r="A11" s="18"/>
      <c r="B11" s="32" t="s">
        <v>37</v>
      </c>
      <c r="C11" s="16"/>
      <c r="D11" s="16"/>
      <c r="E11" s="16"/>
      <c r="F11" s="16"/>
      <c r="G11" s="16"/>
      <c r="H11" s="16"/>
      <c r="I11" s="16"/>
      <c r="J11" s="16"/>
    </row>
    <row r="12" spans="1:33" ht="16.5" thickBot="1">
      <c r="A12" s="33" t="s">
        <v>38</v>
      </c>
      <c r="B12" s="26" t="s">
        <v>39</v>
      </c>
      <c r="C12" s="34" t="s">
        <v>40</v>
      </c>
      <c r="D12" s="16"/>
      <c r="E12" s="16"/>
      <c r="F12" s="16"/>
      <c r="G12" s="16"/>
      <c r="H12" s="16"/>
      <c r="I12" s="16"/>
      <c r="J12" s="16"/>
    </row>
    <row r="13" spans="1:33" ht="16.5" thickBot="1">
      <c r="A13" s="18"/>
      <c r="B13" s="32" t="s">
        <v>41</v>
      </c>
      <c r="C13" s="35" t="s">
        <v>42</v>
      </c>
      <c r="D13" s="16"/>
      <c r="E13" s="16"/>
      <c r="F13" s="16"/>
      <c r="G13" s="16"/>
      <c r="H13" s="16"/>
      <c r="I13" s="16"/>
      <c r="J13" s="16"/>
    </row>
    <row r="14" spans="1:33" ht="16.5" thickBot="1">
      <c r="A14" s="33" t="s">
        <v>43</v>
      </c>
      <c r="B14" s="26" t="s">
        <v>44</v>
      </c>
      <c r="C14" s="34" t="s">
        <v>45</v>
      </c>
      <c r="D14" s="16"/>
      <c r="E14" s="16"/>
      <c r="F14" s="16"/>
      <c r="G14" s="16"/>
      <c r="H14" s="16"/>
      <c r="I14" s="16"/>
      <c r="J14" s="16"/>
    </row>
    <row r="15" spans="1:33" ht="16.5" thickBot="1">
      <c r="A15" s="33" t="s">
        <v>46</v>
      </c>
      <c r="B15" s="26" t="s">
        <v>47</v>
      </c>
      <c r="C15" s="34" t="s">
        <v>48</v>
      </c>
      <c r="D15" s="16"/>
      <c r="E15" s="16"/>
      <c r="F15" s="16"/>
      <c r="G15" s="16"/>
      <c r="H15" s="16"/>
      <c r="I15" s="16"/>
      <c r="J15" s="16"/>
    </row>
    <row r="16" spans="1:33" ht="16.5" thickBot="1">
      <c r="A16" s="33" t="s">
        <v>49</v>
      </c>
      <c r="B16" s="26" t="s">
        <v>50</v>
      </c>
      <c r="C16" s="34" t="s">
        <v>51</v>
      </c>
      <c r="D16" s="16"/>
      <c r="E16" s="16"/>
      <c r="F16" s="16"/>
      <c r="G16" s="16"/>
      <c r="H16" s="16"/>
      <c r="I16" s="16"/>
      <c r="J16" s="16"/>
    </row>
    <row r="17" spans="1:10" ht="16.5" thickBot="1">
      <c r="A17" s="33" t="s">
        <v>52</v>
      </c>
      <c r="B17" s="26" t="s">
        <v>53</v>
      </c>
      <c r="C17" s="34" t="s">
        <v>54</v>
      </c>
      <c r="D17" s="16"/>
      <c r="E17" s="16"/>
      <c r="F17" s="16"/>
      <c r="G17" s="16"/>
      <c r="H17" s="16"/>
      <c r="I17" s="16"/>
      <c r="J17" s="16"/>
    </row>
    <row r="18" spans="1:10" ht="16.5" thickBot="1">
      <c r="A18" s="33" t="s">
        <v>55</v>
      </c>
      <c r="B18" s="26" t="s">
        <v>56</v>
      </c>
      <c r="C18" s="34" t="s">
        <v>57</v>
      </c>
      <c r="D18" s="16"/>
      <c r="E18" s="16"/>
      <c r="F18" s="16"/>
      <c r="G18" s="16"/>
      <c r="H18" s="16"/>
      <c r="I18" s="16"/>
      <c r="J18" s="16"/>
    </row>
    <row r="19" spans="1:10" ht="16.5" thickBot="1">
      <c r="A19" s="18"/>
      <c r="B19" s="32" t="s">
        <v>182</v>
      </c>
      <c r="C19" s="35" t="s">
        <v>58</v>
      </c>
      <c r="D19" s="16"/>
      <c r="E19" s="16"/>
      <c r="F19" s="16"/>
      <c r="G19" s="16"/>
      <c r="H19" s="16"/>
      <c r="I19" s="16"/>
      <c r="J19" s="16"/>
    </row>
    <row r="20" spans="1:10" ht="16.5" thickBot="1">
      <c r="A20" s="33" t="s">
        <v>59</v>
      </c>
      <c r="B20" s="26" t="s">
        <v>60</v>
      </c>
      <c r="C20" s="34" t="s">
        <v>61</v>
      </c>
      <c r="D20" s="16"/>
      <c r="E20" s="16"/>
      <c r="F20" s="16"/>
      <c r="G20" s="16"/>
      <c r="H20" s="16"/>
      <c r="I20" s="16"/>
      <c r="J20" s="16"/>
    </row>
    <row r="21" spans="1:10" ht="16.5" thickBot="1">
      <c r="A21" s="33" t="s">
        <v>62</v>
      </c>
      <c r="B21" s="26" t="s">
        <v>63</v>
      </c>
      <c r="C21" s="34" t="s">
        <v>64</v>
      </c>
      <c r="D21" s="16"/>
      <c r="E21" s="16"/>
      <c r="F21" s="16"/>
      <c r="G21" s="16"/>
      <c r="H21" s="16"/>
      <c r="I21" s="16"/>
      <c r="J21" s="16"/>
    </row>
    <row r="22" spans="1:10" ht="16.5" thickBot="1">
      <c r="A22" s="33" t="s">
        <v>65</v>
      </c>
      <c r="B22" s="26" t="s">
        <v>66</v>
      </c>
      <c r="C22" s="34" t="s">
        <v>67</v>
      </c>
      <c r="D22" s="16"/>
      <c r="E22" s="16"/>
      <c r="F22" s="16"/>
      <c r="G22" s="16"/>
      <c r="H22" s="16"/>
      <c r="I22" s="16"/>
      <c r="J22" s="16"/>
    </row>
    <row r="23" spans="1:10" ht="16.5" thickBot="1">
      <c r="A23" s="29">
        <v>2</v>
      </c>
      <c r="B23" s="30" t="s">
        <v>68</v>
      </c>
      <c r="C23" s="31" t="s">
        <v>69</v>
      </c>
      <c r="D23" s="16"/>
      <c r="E23" s="16"/>
      <c r="F23" s="16"/>
      <c r="G23" s="16"/>
      <c r="H23" s="16"/>
      <c r="I23" s="16"/>
      <c r="J23" s="16"/>
    </row>
    <row r="24" spans="1:10" ht="16.5" thickBot="1">
      <c r="A24" s="18"/>
      <c r="B24" s="32" t="s">
        <v>37</v>
      </c>
      <c r="C24" s="16"/>
      <c r="D24" s="16"/>
      <c r="E24" s="16"/>
      <c r="F24" s="16"/>
      <c r="G24" s="16"/>
      <c r="H24" s="16"/>
      <c r="I24" s="16"/>
      <c r="J24" s="16"/>
    </row>
    <row r="25" spans="1:10" ht="16.5" thickBot="1">
      <c r="A25" s="33" t="s">
        <v>70</v>
      </c>
      <c r="B25" s="26" t="s">
        <v>71</v>
      </c>
      <c r="C25" s="34" t="s">
        <v>72</v>
      </c>
      <c r="D25" s="16"/>
      <c r="E25" s="16"/>
      <c r="F25" s="16"/>
      <c r="G25" s="16"/>
      <c r="H25" s="16"/>
      <c r="I25" s="16"/>
      <c r="J25" s="16"/>
    </row>
    <row r="26" spans="1:10" ht="16.5" thickBot="1">
      <c r="A26" s="33" t="s">
        <v>73</v>
      </c>
      <c r="B26" s="26" t="s">
        <v>74</v>
      </c>
      <c r="C26" s="34" t="s">
        <v>75</v>
      </c>
      <c r="D26" s="16"/>
      <c r="E26" s="16"/>
      <c r="F26" s="16"/>
      <c r="G26" s="16"/>
      <c r="H26" s="16"/>
      <c r="I26" s="16"/>
      <c r="J26" s="16"/>
    </row>
    <row r="27" spans="1:10" ht="16.5" thickBot="1">
      <c r="A27" s="33" t="s">
        <v>76</v>
      </c>
      <c r="B27" s="26" t="s">
        <v>77</v>
      </c>
      <c r="C27" s="34" t="s">
        <v>78</v>
      </c>
      <c r="D27" s="16"/>
      <c r="E27" s="16"/>
      <c r="F27" s="16"/>
      <c r="G27" s="16"/>
      <c r="H27" s="16"/>
      <c r="I27" s="16"/>
      <c r="J27" s="16"/>
    </row>
    <row r="28" spans="1:10" ht="16.5" thickBot="1">
      <c r="A28" s="33" t="s">
        <v>79</v>
      </c>
      <c r="B28" s="26" t="s">
        <v>80</v>
      </c>
      <c r="C28" s="34" t="s">
        <v>81</v>
      </c>
      <c r="D28" s="16"/>
      <c r="E28" s="16"/>
      <c r="F28" s="16"/>
      <c r="G28" s="16"/>
      <c r="H28" s="16"/>
      <c r="I28" s="16"/>
      <c r="J28" s="16"/>
    </row>
    <row r="29" spans="1:10" ht="16.5" thickBot="1">
      <c r="A29" s="33" t="s">
        <v>82</v>
      </c>
      <c r="B29" s="26" t="s">
        <v>83</v>
      </c>
      <c r="C29" s="34" t="s">
        <v>84</v>
      </c>
      <c r="D29" s="16"/>
      <c r="E29" s="16"/>
      <c r="F29" s="16"/>
      <c r="G29" s="16"/>
      <c r="H29" s="16"/>
      <c r="I29" s="16"/>
      <c r="J29" s="16"/>
    </row>
    <row r="30" spans="1:10" ht="16.5" thickBot="1">
      <c r="A30" s="33" t="s">
        <v>85</v>
      </c>
      <c r="B30" s="26" t="s">
        <v>86</v>
      </c>
      <c r="C30" s="34" t="s">
        <v>87</v>
      </c>
      <c r="D30" s="16"/>
      <c r="E30" s="16"/>
      <c r="F30" s="16"/>
      <c r="G30" s="16"/>
      <c r="H30" s="16"/>
      <c r="I30" s="16"/>
      <c r="J30" s="16"/>
    </row>
    <row r="31" spans="1:10" ht="16.5" thickBot="1">
      <c r="A31" s="33" t="s">
        <v>88</v>
      </c>
      <c r="B31" s="26" t="s">
        <v>89</v>
      </c>
      <c r="C31" s="34" t="s">
        <v>90</v>
      </c>
      <c r="D31" s="16"/>
      <c r="E31" s="16"/>
      <c r="F31" s="16"/>
      <c r="G31" s="16"/>
      <c r="H31" s="16"/>
      <c r="I31" s="16"/>
      <c r="J31" s="16"/>
    </row>
    <row r="32" spans="1:10" ht="16.5" thickBot="1">
      <c r="A32" s="33" t="s">
        <v>91</v>
      </c>
      <c r="B32" s="26" t="s">
        <v>92</v>
      </c>
      <c r="C32" s="34" t="s">
        <v>93</v>
      </c>
      <c r="D32" s="16"/>
      <c r="E32" s="16"/>
      <c r="F32" s="16"/>
      <c r="G32" s="16"/>
      <c r="H32" s="16"/>
      <c r="I32" s="16"/>
      <c r="J32" s="16"/>
    </row>
    <row r="33" spans="1:10" ht="21.9" thickBot="1">
      <c r="A33" s="33" t="s">
        <v>94</v>
      </c>
      <c r="B33" s="26" t="s">
        <v>174</v>
      </c>
      <c r="C33" s="34" t="s">
        <v>95</v>
      </c>
      <c r="D33" s="16"/>
      <c r="E33" s="16"/>
      <c r="F33" s="16"/>
      <c r="G33" s="16"/>
      <c r="H33" s="16"/>
      <c r="I33" s="16"/>
      <c r="J33" s="16"/>
    </row>
    <row r="34" spans="1:10" ht="16.5" thickBot="1">
      <c r="A34" s="18"/>
      <c r="B34" s="32" t="s">
        <v>37</v>
      </c>
      <c r="C34" s="16"/>
      <c r="D34" s="16"/>
      <c r="E34" s="16"/>
      <c r="F34" s="16"/>
      <c r="G34" s="16"/>
      <c r="H34" s="16"/>
      <c r="I34" s="16"/>
      <c r="J34" s="16"/>
    </row>
    <row r="35" spans="1:10" ht="16.5" thickBot="1">
      <c r="A35" s="33" t="s">
        <v>96</v>
      </c>
      <c r="B35" s="26" t="s">
        <v>97</v>
      </c>
      <c r="C35" s="34" t="s">
        <v>98</v>
      </c>
      <c r="D35" s="16"/>
      <c r="E35" s="16"/>
      <c r="F35" s="16"/>
      <c r="G35" s="16"/>
      <c r="H35" s="16"/>
      <c r="I35" s="16"/>
      <c r="J35" s="16"/>
    </row>
    <row r="36" spans="1:10" ht="16.5" thickBot="1">
      <c r="A36" s="33" t="s">
        <v>96</v>
      </c>
      <c r="B36" s="26" t="s">
        <v>99</v>
      </c>
      <c r="C36" s="34" t="s">
        <v>100</v>
      </c>
      <c r="D36" s="16"/>
      <c r="E36" s="16"/>
      <c r="F36" s="16"/>
      <c r="G36" s="16"/>
      <c r="H36" s="16"/>
      <c r="I36" s="16"/>
      <c r="J36" s="16"/>
    </row>
    <row r="37" spans="1:10" ht="16.5" thickBot="1">
      <c r="A37" s="33" t="s">
        <v>96</v>
      </c>
      <c r="B37" s="26" t="s">
        <v>101</v>
      </c>
      <c r="C37" s="34" t="s">
        <v>102</v>
      </c>
      <c r="D37" s="16"/>
      <c r="E37" s="16"/>
      <c r="F37" s="16"/>
      <c r="G37" s="16"/>
      <c r="H37" s="16"/>
      <c r="I37" s="16"/>
      <c r="J37" s="16"/>
    </row>
    <row r="38" spans="1:10" ht="16.5" thickBot="1">
      <c r="A38" s="33" t="s">
        <v>96</v>
      </c>
      <c r="B38" s="26" t="s">
        <v>103</v>
      </c>
      <c r="C38" s="34" t="s">
        <v>104</v>
      </c>
      <c r="D38" s="16"/>
      <c r="E38" s="16"/>
      <c r="F38" s="16"/>
      <c r="G38" s="16"/>
      <c r="H38" s="16"/>
      <c r="I38" s="16"/>
      <c r="J38" s="16"/>
    </row>
    <row r="39" spans="1:10" ht="16.5" thickBot="1">
      <c r="A39" s="33" t="s">
        <v>96</v>
      </c>
      <c r="B39" s="26" t="s">
        <v>105</v>
      </c>
      <c r="C39" s="34" t="s">
        <v>106</v>
      </c>
      <c r="D39" s="16"/>
      <c r="E39" s="16"/>
      <c r="F39" s="16"/>
      <c r="G39" s="16"/>
      <c r="H39" s="16"/>
      <c r="I39" s="16"/>
      <c r="J39" s="16"/>
    </row>
    <row r="40" spans="1:10" ht="16.5" thickBot="1">
      <c r="A40" s="33" t="s">
        <v>96</v>
      </c>
      <c r="B40" s="26" t="s">
        <v>107</v>
      </c>
      <c r="C40" s="34" t="s">
        <v>108</v>
      </c>
      <c r="D40" s="16"/>
      <c r="E40" s="16"/>
      <c r="F40" s="16"/>
      <c r="G40" s="16"/>
      <c r="H40" s="16"/>
      <c r="I40" s="16"/>
      <c r="J40" s="16"/>
    </row>
    <row r="41" spans="1:10" ht="16.5" thickBot="1">
      <c r="A41" s="33" t="s">
        <v>96</v>
      </c>
      <c r="B41" s="26" t="s">
        <v>109</v>
      </c>
      <c r="C41" s="34" t="s">
        <v>110</v>
      </c>
      <c r="D41" s="16"/>
      <c r="E41" s="16"/>
      <c r="F41" s="16"/>
      <c r="G41" s="16"/>
      <c r="H41" s="16"/>
      <c r="I41" s="16"/>
      <c r="J41" s="16"/>
    </row>
    <row r="42" spans="1:10" ht="16.5" thickBot="1">
      <c r="A42" s="33" t="s">
        <v>96</v>
      </c>
      <c r="B42" s="26" t="s">
        <v>111</v>
      </c>
      <c r="C42" s="34" t="s">
        <v>112</v>
      </c>
      <c r="D42" s="16"/>
      <c r="E42" s="16"/>
      <c r="F42" s="16"/>
      <c r="G42" s="16"/>
      <c r="H42" s="16"/>
      <c r="I42" s="16"/>
      <c r="J42" s="16"/>
    </row>
    <row r="43" spans="1:10" ht="16.5" thickBot="1">
      <c r="A43" s="33" t="s">
        <v>96</v>
      </c>
      <c r="B43" s="26" t="s">
        <v>113</v>
      </c>
      <c r="C43" s="34" t="s">
        <v>114</v>
      </c>
      <c r="D43" s="16"/>
      <c r="E43" s="16"/>
      <c r="F43" s="16"/>
      <c r="G43" s="16"/>
      <c r="H43" s="16"/>
      <c r="I43" s="16"/>
      <c r="J43" s="16"/>
    </row>
    <row r="44" spans="1:10" ht="16.5" thickBot="1">
      <c r="A44" s="33" t="s">
        <v>96</v>
      </c>
      <c r="B44" s="26" t="s">
        <v>115</v>
      </c>
      <c r="C44" s="34" t="s">
        <v>116</v>
      </c>
      <c r="D44" s="16"/>
      <c r="E44" s="16"/>
      <c r="F44" s="16"/>
      <c r="G44" s="16"/>
      <c r="H44" s="16"/>
      <c r="I44" s="16"/>
      <c r="J44" s="16"/>
    </row>
    <row r="45" spans="1:10" ht="16.5" thickBot="1">
      <c r="A45" s="33" t="s">
        <v>96</v>
      </c>
      <c r="B45" s="26" t="s">
        <v>117</v>
      </c>
      <c r="C45" s="34" t="s">
        <v>118</v>
      </c>
      <c r="D45" s="16"/>
      <c r="E45" s="16"/>
      <c r="F45" s="16"/>
      <c r="G45" s="16"/>
      <c r="H45" s="16"/>
      <c r="I45" s="16"/>
      <c r="J45" s="16"/>
    </row>
    <row r="46" spans="1:10" ht="16.5" thickBot="1">
      <c r="A46" s="33" t="s">
        <v>96</v>
      </c>
      <c r="B46" s="26" t="s">
        <v>119</v>
      </c>
      <c r="C46" s="34" t="s">
        <v>120</v>
      </c>
      <c r="D46" s="16"/>
      <c r="E46" s="16"/>
      <c r="F46" s="16"/>
      <c r="G46" s="16"/>
      <c r="H46" s="16"/>
      <c r="I46" s="16"/>
      <c r="J46" s="16"/>
    </row>
    <row r="47" spans="1:10" ht="16.5" thickBot="1">
      <c r="A47" s="33" t="s">
        <v>96</v>
      </c>
      <c r="B47" s="26" t="s">
        <v>121</v>
      </c>
      <c r="C47" s="34" t="s">
        <v>122</v>
      </c>
      <c r="D47" s="16"/>
      <c r="E47" s="16"/>
      <c r="F47" s="16"/>
      <c r="G47" s="16"/>
      <c r="H47" s="16"/>
      <c r="I47" s="16"/>
      <c r="J47" s="16"/>
    </row>
    <row r="48" spans="1:10" ht="16.5" thickBot="1">
      <c r="A48" s="33" t="s">
        <v>96</v>
      </c>
      <c r="B48" s="26" t="s">
        <v>123</v>
      </c>
      <c r="C48" s="34" t="s">
        <v>124</v>
      </c>
      <c r="D48" s="16"/>
      <c r="E48" s="16"/>
      <c r="F48" s="16"/>
      <c r="G48" s="16"/>
      <c r="H48" s="16"/>
      <c r="I48" s="16"/>
      <c r="J48" s="16"/>
    </row>
    <row r="49" spans="1:10" ht="16.5" thickBot="1">
      <c r="A49" s="33" t="s">
        <v>96</v>
      </c>
      <c r="B49" s="26" t="s">
        <v>125</v>
      </c>
      <c r="C49" s="34" t="s">
        <v>126</v>
      </c>
      <c r="D49" s="16"/>
      <c r="E49" s="16"/>
      <c r="F49" s="16"/>
      <c r="G49" s="16"/>
      <c r="H49" s="16"/>
      <c r="I49" s="16"/>
      <c r="J49" s="16"/>
    </row>
    <row r="50" spans="1:10" ht="16.5" thickBot="1">
      <c r="A50" s="33" t="s">
        <v>96</v>
      </c>
      <c r="B50" s="26" t="s">
        <v>127</v>
      </c>
      <c r="C50" s="34" t="s">
        <v>128</v>
      </c>
      <c r="D50" s="16"/>
      <c r="E50" s="16"/>
      <c r="F50" s="16"/>
      <c r="G50" s="16"/>
      <c r="H50" s="16"/>
      <c r="I50" s="16"/>
      <c r="J50" s="16"/>
    </row>
    <row r="51" spans="1:10" ht="16.5" thickBot="1">
      <c r="A51" s="33" t="s">
        <v>129</v>
      </c>
      <c r="B51" s="26" t="s">
        <v>130</v>
      </c>
      <c r="C51" s="34" t="s">
        <v>131</v>
      </c>
      <c r="D51" s="16"/>
      <c r="E51" s="16"/>
      <c r="F51" s="16"/>
      <c r="G51" s="16"/>
      <c r="H51" s="16"/>
      <c r="I51" s="16"/>
      <c r="J51" s="16"/>
    </row>
    <row r="52" spans="1:10" ht="16.5" thickBot="1">
      <c r="A52" s="33" t="s">
        <v>132</v>
      </c>
      <c r="B52" s="26" t="s">
        <v>133</v>
      </c>
      <c r="C52" s="34" t="s">
        <v>134</v>
      </c>
      <c r="D52" s="16"/>
      <c r="E52" s="16"/>
      <c r="F52" s="16"/>
      <c r="G52" s="16"/>
      <c r="H52" s="16"/>
      <c r="I52" s="16"/>
      <c r="J52" s="16"/>
    </row>
    <row r="53" spans="1:10" ht="16.5" thickBot="1">
      <c r="A53" s="33" t="s">
        <v>135</v>
      </c>
      <c r="B53" s="26" t="s">
        <v>136</v>
      </c>
      <c r="C53" s="34" t="s">
        <v>137</v>
      </c>
      <c r="D53" s="16"/>
      <c r="E53" s="16"/>
      <c r="F53" s="16"/>
      <c r="G53" s="16"/>
      <c r="H53" s="16"/>
      <c r="I53" s="16"/>
      <c r="J53" s="16"/>
    </row>
    <row r="54" spans="1:10" ht="16.5" thickBot="1">
      <c r="A54" s="33" t="s">
        <v>138</v>
      </c>
      <c r="B54" s="26" t="s">
        <v>139</v>
      </c>
      <c r="C54" s="34" t="s">
        <v>140</v>
      </c>
      <c r="D54" s="16"/>
      <c r="E54" s="16"/>
      <c r="F54" s="16"/>
      <c r="G54" s="16"/>
      <c r="H54" s="16"/>
      <c r="I54" s="16"/>
      <c r="J54" s="16"/>
    </row>
    <row r="55" spans="1:10" ht="16.5" thickBot="1">
      <c r="A55" s="33" t="s">
        <v>141</v>
      </c>
      <c r="B55" s="26" t="s">
        <v>142</v>
      </c>
      <c r="C55" s="34" t="s">
        <v>143</v>
      </c>
      <c r="D55" s="16"/>
      <c r="E55" s="16"/>
      <c r="F55" s="16"/>
      <c r="G55" s="16"/>
      <c r="H55" s="16"/>
      <c r="I55" s="16"/>
      <c r="J55" s="16"/>
    </row>
    <row r="56" spans="1:10" ht="16.5" thickBot="1">
      <c r="A56" s="36" t="s">
        <v>144</v>
      </c>
      <c r="B56" s="37" t="s">
        <v>145</v>
      </c>
      <c r="C56" s="38" t="s">
        <v>146</v>
      </c>
      <c r="D56" s="40"/>
      <c r="E56" s="40"/>
      <c r="F56" s="40"/>
      <c r="G56" s="40"/>
      <c r="H56" s="40"/>
      <c r="I56" s="40"/>
      <c r="J56" s="40"/>
    </row>
    <row r="57" spans="1:10" ht="16.5" thickBot="1">
      <c r="A57" s="33" t="s">
        <v>147</v>
      </c>
      <c r="B57" s="26" t="s">
        <v>148</v>
      </c>
      <c r="C57" s="34" t="s">
        <v>149</v>
      </c>
      <c r="D57" s="16"/>
      <c r="E57" s="16"/>
      <c r="F57" s="16"/>
      <c r="G57" s="16"/>
      <c r="H57" s="16"/>
      <c r="I57" s="16"/>
      <c r="J57" s="16"/>
    </row>
    <row r="58" spans="1:10" ht="16.5" thickBot="1">
      <c r="A58" s="33" t="s">
        <v>150</v>
      </c>
      <c r="B58" s="26" t="s">
        <v>151</v>
      </c>
      <c r="C58" s="34" t="s">
        <v>152</v>
      </c>
      <c r="D58" s="16"/>
      <c r="E58" s="16"/>
      <c r="F58" s="16"/>
      <c r="G58" s="16"/>
      <c r="H58" s="16"/>
      <c r="I58" s="16"/>
      <c r="J58" s="16"/>
    </row>
    <row r="59" spans="1:10" ht="16.5" thickBot="1">
      <c r="A59" s="33" t="s">
        <v>153</v>
      </c>
      <c r="B59" s="26" t="s">
        <v>154</v>
      </c>
      <c r="C59" s="34" t="s">
        <v>155</v>
      </c>
      <c r="D59" s="16"/>
      <c r="E59" s="16"/>
      <c r="F59" s="16"/>
      <c r="G59" s="16"/>
      <c r="H59" s="16"/>
      <c r="I59" s="16"/>
      <c r="J59" s="16"/>
    </row>
    <row r="60" spans="1:10" ht="16.5" thickBot="1">
      <c r="A60" s="33" t="s">
        <v>156</v>
      </c>
      <c r="B60" s="26" t="s">
        <v>157</v>
      </c>
      <c r="C60" s="34" t="s">
        <v>158</v>
      </c>
      <c r="D60" s="16"/>
      <c r="E60" s="16"/>
      <c r="F60" s="16"/>
      <c r="G60" s="16"/>
      <c r="H60" s="16"/>
      <c r="I60" s="16"/>
      <c r="J60" s="16"/>
    </row>
    <row r="61" spans="1:10" ht="16.5" thickBot="1">
      <c r="A61" s="33" t="s">
        <v>159</v>
      </c>
      <c r="B61" s="26" t="s">
        <v>160</v>
      </c>
      <c r="C61" s="34" t="s">
        <v>161</v>
      </c>
      <c r="D61" s="16"/>
      <c r="E61" s="16"/>
      <c r="F61" s="16"/>
      <c r="G61" s="16"/>
      <c r="H61" s="16"/>
      <c r="I61" s="16"/>
      <c r="J61" s="16"/>
    </row>
    <row r="62" spans="1:10" ht="16.5" thickBot="1">
      <c r="A62" s="33" t="s">
        <v>162</v>
      </c>
      <c r="B62" s="26" t="s">
        <v>163</v>
      </c>
      <c r="C62" s="34" t="s">
        <v>164</v>
      </c>
      <c r="D62" s="16"/>
      <c r="E62" s="16"/>
      <c r="F62" s="16"/>
      <c r="G62" s="16"/>
      <c r="H62" s="16"/>
      <c r="I62" s="16"/>
      <c r="J62" s="16"/>
    </row>
    <row r="63" spans="1:10" ht="16.5" thickBot="1">
      <c r="A63" s="29">
        <v>3</v>
      </c>
      <c r="B63" s="30" t="s">
        <v>165</v>
      </c>
      <c r="C63" s="31" t="s">
        <v>166</v>
      </c>
      <c r="D63" s="16"/>
      <c r="E63" s="16"/>
      <c r="F63" s="16"/>
      <c r="G63" s="16"/>
      <c r="H63" s="16"/>
      <c r="I63" s="16"/>
      <c r="J63" s="16"/>
    </row>
    <row r="64" spans="1:10" ht="16.5" thickBot="1">
      <c r="A64" s="27" t="s">
        <v>183</v>
      </c>
      <c r="B64" s="28" t="s">
        <v>184</v>
      </c>
      <c r="C64" s="16"/>
      <c r="D64" s="16"/>
      <c r="E64" s="16"/>
      <c r="F64" s="16"/>
      <c r="G64" s="16"/>
      <c r="H64" s="16"/>
      <c r="I64" s="16"/>
      <c r="J64" s="16"/>
    </row>
    <row r="65" spans="1:10" ht="16.5" thickBot="1">
      <c r="A65" s="29">
        <v>1</v>
      </c>
      <c r="B65" s="30" t="s">
        <v>185</v>
      </c>
      <c r="C65" s="31" t="s">
        <v>186</v>
      </c>
      <c r="D65" s="16"/>
      <c r="E65" s="16"/>
      <c r="F65" s="16"/>
      <c r="G65" s="16"/>
      <c r="H65" s="16"/>
      <c r="I65" s="16"/>
      <c r="J65" s="16"/>
    </row>
    <row r="66" spans="1:10" ht="16.5" thickBot="1">
      <c r="A66" s="29">
        <v>2</v>
      </c>
      <c r="B66" s="30" t="s">
        <v>187</v>
      </c>
      <c r="C66" s="31" t="s">
        <v>188</v>
      </c>
      <c r="D66" s="16"/>
      <c r="E66" s="16"/>
      <c r="F66" s="16"/>
      <c r="G66" s="16"/>
      <c r="H66" s="16"/>
      <c r="I66" s="16"/>
      <c r="J66" s="16"/>
    </row>
    <row r="67" spans="1:10" ht="16.5" thickBot="1">
      <c r="A67" s="29">
        <v>3</v>
      </c>
      <c r="B67" s="30" t="s">
        <v>189</v>
      </c>
      <c r="C67" s="31" t="s">
        <v>190</v>
      </c>
      <c r="D67" s="16"/>
      <c r="E67" s="16"/>
      <c r="F67" s="16"/>
      <c r="G67" s="16"/>
      <c r="H67" s="16"/>
      <c r="I67" s="16"/>
      <c r="J67" s="16"/>
    </row>
    <row r="68" spans="1:10">
      <c r="A68" s="23"/>
      <c r="B68" s="1371" t="s">
        <v>191</v>
      </c>
      <c r="C68" s="24"/>
      <c r="D68" s="1361"/>
      <c r="E68" s="1361"/>
      <c r="F68" s="1361"/>
      <c r="G68" s="1361"/>
      <c r="H68" s="1361"/>
      <c r="I68" s="1361"/>
      <c r="J68" s="1361"/>
    </row>
    <row r="69" spans="1:10" ht="16.5" thickBot="1">
      <c r="A69" s="29">
        <v>4</v>
      </c>
      <c r="B69" s="1372"/>
      <c r="C69" s="31" t="s">
        <v>192</v>
      </c>
      <c r="D69" s="1362"/>
      <c r="E69" s="1362"/>
      <c r="F69" s="1362"/>
      <c r="G69" s="1362"/>
      <c r="H69" s="1362"/>
      <c r="I69" s="1362"/>
      <c r="J69" s="1362"/>
    </row>
    <row r="70" spans="1:10" ht="21.3" thickBot="1">
      <c r="A70" s="29">
        <v>5</v>
      </c>
      <c r="B70" s="30" t="s">
        <v>193</v>
      </c>
      <c r="C70" s="31" t="s">
        <v>194</v>
      </c>
      <c r="D70" s="16"/>
      <c r="E70" s="16"/>
      <c r="F70" s="16"/>
      <c r="G70" s="16"/>
      <c r="H70" s="16"/>
      <c r="I70" s="16"/>
      <c r="J70" s="16"/>
    </row>
    <row r="71" spans="1:10" ht="16.5" thickBot="1">
      <c r="A71" s="29">
        <v>6</v>
      </c>
      <c r="B71" s="30" t="s">
        <v>195</v>
      </c>
      <c r="C71" s="31" t="s">
        <v>196</v>
      </c>
      <c r="D71" s="16"/>
      <c r="E71" s="16"/>
      <c r="F71" s="16"/>
      <c r="G71" s="16"/>
      <c r="H71" s="16"/>
      <c r="I71" s="16"/>
      <c r="J71" s="16"/>
    </row>
    <row r="72" spans="1:10" ht="16.5" thickBot="1">
      <c r="A72" s="29">
        <v>7</v>
      </c>
      <c r="B72" s="30" t="s">
        <v>197</v>
      </c>
      <c r="C72" s="31" t="s">
        <v>198</v>
      </c>
      <c r="D72" s="16"/>
      <c r="E72" s="16"/>
      <c r="F72" s="16"/>
      <c r="G72" s="16"/>
      <c r="H72" s="16"/>
      <c r="I72" s="16"/>
      <c r="J72" s="16"/>
    </row>
    <row r="73" spans="1:10" ht="21.3" thickBot="1">
      <c r="A73" s="29">
        <v>8</v>
      </c>
      <c r="B73" s="30" t="s">
        <v>199</v>
      </c>
      <c r="C73" s="31" t="s">
        <v>200</v>
      </c>
      <c r="D73" s="16"/>
      <c r="E73" s="16"/>
      <c r="F73" s="16"/>
      <c r="G73" s="16"/>
      <c r="H73" s="16"/>
      <c r="I73" s="16"/>
      <c r="J73" s="16"/>
    </row>
    <row r="74" spans="1:10" ht="16.5" thickBot="1">
      <c r="A74" s="29">
        <v>9</v>
      </c>
      <c r="B74" s="30" t="s">
        <v>201</v>
      </c>
      <c r="C74" s="31" t="s">
        <v>202</v>
      </c>
      <c r="D74" s="16"/>
      <c r="E74" s="16"/>
      <c r="F74" s="16"/>
      <c r="G74" s="16"/>
      <c r="H74" s="16"/>
      <c r="I74" s="16"/>
      <c r="J74" s="16"/>
    </row>
    <row r="75" spans="1:10" ht="16.5" thickBot="1">
      <c r="A75" s="29">
        <v>10</v>
      </c>
      <c r="B75" s="30" t="s">
        <v>203</v>
      </c>
      <c r="C75" s="31" t="s">
        <v>204</v>
      </c>
      <c r="D75" s="16"/>
      <c r="E75" s="16"/>
      <c r="F75" s="16"/>
      <c r="G75" s="16"/>
      <c r="H75" s="16"/>
      <c r="I75" s="16"/>
      <c r="J75" s="16"/>
    </row>
    <row r="76" spans="1:10" ht="16.5" thickBot="1">
      <c r="A76" s="29">
        <v>11</v>
      </c>
      <c r="B76" s="30" t="s">
        <v>205</v>
      </c>
      <c r="C76" s="31" t="s">
        <v>206</v>
      </c>
      <c r="D76" s="16"/>
      <c r="E76" s="16"/>
      <c r="F76" s="16"/>
      <c r="G76" s="16"/>
      <c r="H76" s="16"/>
      <c r="I76" s="16"/>
      <c r="J76" s="16"/>
    </row>
    <row r="77" spans="1:10" ht="16.5" thickBot="1">
      <c r="A77" s="29">
        <v>12</v>
      </c>
      <c r="B77" s="30" t="s">
        <v>207</v>
      </c>
      <c r="C77" s="31" t="s">
        <v>208</v>
      </c>
      <c r="D77" s="16"/>
      <c r="E77" s="16"/>
      <c r="F77" s="16"/>
      <c r="G77" s="16"/>
      <c r="H77" s="16"/>
      <c r="I77" s="16"/>
      <c r="J77" s="16"/>
    </row>
    <row r="78" spans="1:10" ht="16.5" thickBot="1">
      <c r="A78" s="29">
        <v>13</v>
      </c>
      <c r="B78" s="30" t="s">
        <v>209</v>
      </c>
      <c r="C78" s="31" t="s">
        <v>210</v>
      </c>
      <c r="D78" s="16"/>
      <c r="E78" s="16"/>
      <c r="F78" s="16"/>
      <c r="G78" s="16"/>
      <c r="H78" s="16"/>
      <c r="I78" s="16"/>
      <c r="J78" s="16"/>
    </row>
    <row r="80" spans="1:10">
      <c r="A80" s="41" t="s">
        <v>211</v>
      </c>
    </row>
  </sheetData>
  <mergeCells count="26">
    <mergeCell ref="A2:J2"/>
    <mergeCell ref="A3:J3"/>
    <mergeCell ref="B68:B69"/>
    <mergeCell ref="D68:D69"/>
    <mergeCell ref="E68:E69"/>
    <mergeCell ref="F68:F69"/>
    <mergeCell ref="G68:G69"/>
    <mergeCell ref="H68:H69"/>
    <mergeCell ref="E5:E6"/>
    <mergeCell ref="A7:A8"/>
    <mergeCell ref="B7:B8"/>
    <mergeCell ref="C7:C8"/>
    <mergeCell ref="D7:D8"/>
    <mergeCell ref="E7:E8"/>
    <mergeCell ref="G7:G8"/>
    <mergeCell ref="H7:H8"/>
    <mergeCell ref="B5:B6"/>
    <mergeCell ref="A5:A6"/>
    <mergeCell ref="I68:I69"/>
    <mergeCell ref="J68:J69"/>
    <mergeCell ref="F5:F6"/>
    <mergeCell ref="G5:J5"/>
    <mergeCell ref="D5:D6"/>
    <mergeCell ref="C5:C6"/>
    <mergeCell ref="I7:I8"/>
    <mergeCell ref="J7:J8"/>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5"/>
  <sheetViews>
    <sheetView workbookViewId="0">
      <selection activeCell="A3" sqref="A3:H3"/>
    </sheetView>
  </sheetViews>
  <sheetFormatPr defaultRowHeight="16.2"/>
  <cols>
    <col min="2" max="2" width="54.6796875" customWidth="1"/>
  </cols>
  <sheetData>
    <row r="1" spans="1:31">
      <c r="A1" s="42" t="s">
        <v>9</v>
      </c>
    </row>
    <row r="2" spans="1:31">
      <c r="A2" s="1375" t="s">
        <v>212</v>
      </c>
      <c r="B2" s="1375"/>
      <c r="C2" s="1375"/>
      <c r="D2" s="1375"/>
      <c r="E2" s="1375"/>
      <c r="F2" s="1375"/>
      <c r="G2" s="1375"/>
      <c r="H2" s="1375"/>
    </row>
    <row r="3" spans="1:31">
      <c r="A3" s="1375" t="s">
        <v>311</v>
      </c>
      <c r="B3" s="1375"/>
      <c r="C3" s="1375"/>
      <c r="D3" s="1375"/>
      <c r="E3" s="1375"/>
      <c r="F3" s="1375"/>
      <c r="G3" s="1375"/>
      <c r="H3" s="1375"/>
    </row>
    <row r="4" spans="1:31">
      <c r="G4" s="43" t="s">
        <v>30</v>
      </c>
    </row>
    <row r="5" spans="1:31" ht="16.5" thickBot="1">
      <c r="A5" s="45"/>
    </row>
    <row r="6" spans="1:31" ht="34.200000000000003" customHeight="1">
      <c r="A6" s="1376" t="s">
        <v>0</v>
      </c>
      <c r="B6" s="1376" t="s">
        <v>31</v>
      </c>
      <c r="C6" s="1376" t="s">
        <v>32</v>
      </c>
      <c r="D6" s="1376" t="s">
        <v>33</v>
      </c>
      <c r="E6" s="1378" t="s">
        <v>177</v>
      </c>
      <c r="F6" s="1379"/>
      <c r="G6" s="1379"/>
      <c r="H6" s="1380"/>
    </row>
    <row r="7" spans="1:31" ht="45.3" thickBot="1">
      <c r="A7" s="1377"/>
      <c r="B7" s="1377"/>
      <c r="C7" s="1377"/>
      <c r="D7" s="1377"/>
      <c r="E7" s="112" t="s">
        <v>284</v>
      </c>
      <c r="F7" s="112" t="s">
        <v>285</v>
      </c>
      <c r="G7" s="112" t="s">
        <v>286</v>
      </c>
      <c r="H7" s="112" t="s">
        <v>287</v>
      </c>
      <c r="I7" s="112" t="s">
        <v>288</v>
      </c>
      <c r="J7" s="112" t="s">
        <v>289</v>
      </c>
      <c r="K7" s="112" t="s">
        <v>290</v>
      </c>
      <c r="L7" s="112" t="s">
        <v>291</v>
      </c>
      <c r="M7" s="112" t="s">
        <v>292</v>
      </c>
      <c r="N7" s="112" t="s">
        <v>293</v>
      </c>
      <c r="O7" s="112" t="s">
        <v>294</v>
      </c>
      <c r="P7" s="112" t="s">
        <v>295</v>
      </c>
      <c r="Q7" s="112" t="s">
        <v>296</v>
      </c>
      <c r="R7" s="112" t="s">
        <v>297</v>
      </c>
      <c r="S7" s="112" t="s">
        <v>298</v>
      </c>
      <c r="T7" s="112" t="s">
        <v>299</v>
      </c>
      <c r="U7" s="112" t="s">
        <v>300</v>
      </c>
      <c r="V7" s="112" t="s">
        <v>301</v>
      </c>
      <c r="W7" s="112" t="s">
        <v>302</v>
      </c>
      <c r="X7" s="112" t="s">
        <v>303</v>
      </c>
      <c r="Y7" s="112" t="s">
        <v>304</v>
      </c>
      <c r="Z7" s="112" t="s">
        <v>305</v>
      </c>
      <c r="AA7" s="112" t="s">
        <v>306</v>
      </c>
      <c r="AB7" s="112" t="s">
        <v>307</v>
      </c>
      <c r="AC7" s="112" t="s">
        <v>308</v>
      </c>
      <c r="AD7" s="112" t="s">
        <v>309</v>
      </c>
      <c r="AE7" s="112" t="s">
        <v>310</v>
      </c>
    </row>
    <row r="8" spans="1:31" s="99" customFormat="1" ht="23.1" thickBot="1">
      <c r="A8" s="96" t="s">
        <v>264</v>
      </c>
      <c r="B8" s="97" t="s">
        <v>265</v>
      </c>
      <c r="C8" s="97" t="s">
        <v>266</v>
      </c>
      <c r="D8" s="98" t="s">
        <v>213</v>
      </c>
      <c r="E8" s="97" t="s">
        <v>268</v>
      </c>
      <c r="F8" s="97" t="s">
        <v>269</v>
      </c>
      <c r="G8" s="97" t="s">
        <v>270</v>
      </c>
      <c r="H8" s="97" t="s">
        <v>271</v>
      </c>
    </row>
    <row r="9" spans="1:31" ht="16.5" thickBot="1">
      <c r="A9" s="47">
        <v>1</v>
      </c>
      <c r="B9" s="48" t="s">
        <v>214</v>
      </c>
      <c r="C9" s="49" t="s">
        <v>215</v>
      </c>
      <c r="D9" s="15"/>
      <c r="E9" s="15"/>
      <c r="F9" s="15"/>
      <c r="G9" s="15"/>
      <c r="H9" s="15"/>
    </row>
    <row r="10" spans="1:31" ht="16.5" thickBot="1">
      <c r="A10" s="17"/>
      <c r="B10" s="50" t="s">
        <v>37</v>
      </c>
      <c r="C10" s="15"/>
      <c r="D10" s="15"/>
      <c r="E10" s="15"/>
      <c r="F10" s="15"/>
      <c r="G10" s="15"/>
      <c r="H10" s="15"/>
    </row>
    <row r="11" spans="1:31" ht="16.5" thickBot="1">
      <c r="A11" s="51" t="s">
        <v>38</v>
      </c>
      <c r="B11" s="50" t="s">
        <v>39</v>
      </c>
      <c r="C11" s="46" t="s">
        <v>216</v>
      </c>
      <c r="D11" s="15"/>
      <c r="E11" s="15"/>
      <c r="F11" s="15"/>
      <c r="G11" s="15"/>
      <c r="H11" s="15"/>
    </row>
    <row r="12" spans="1:31" ht="16.5" thickBot="1">
      <c r="A12" s="17"/>
      <c r="B12" s="52" t="s">
        <v>41</v>
      </c>
      <c r="C12" s="53" t="s">
        <v>217</v>
      </c>
      <c r="D12" s="15"/>
      <c r="E12" s="15"/>
      <c r="F12" s="15"/>
      <c r="G12" s="15"/>
      <c r="H12" s="15"/>
    </row>
    <row r="13" spans="1:31" ht="16.5" thickBot="1">
      <c r="A13" s="51" t="s">
        <v>43</v>
      </c>
      <c r="B13" s="50" t="s">
        <v>44</v>
      </c>
      <c r="C13" s="46" t="s">
        <v>218</v>
      </c>
      <c r="D13" s="15"/>
      <c r="E13" s="15"/>
      <c r="F13" s="15"/>
      <c r="G13" s="15"/>
      <c r="H13" s="15"/>
    </row>
    <row r="14" spans="1:31" ht="16.5" thickBot="1">
      <c r="A14" s="51" t="s">
        <v>46</v>
      </c>
      <c r="B14" s="50" t="s">
        <v>47</v>
      </c>
      <c r="C14" s="46" t="s">
        <v>219</v>
      </c>
      <c r="D14" s="15"/>
      <c r="E14" s="15"/>
      <c r="F14" s="15"/>
      <c r="G14" s="15"/>
      <c r="H14" s="15"/>
    </row>
    <row r="15" spans="1:31" ht="16.5" thickBot="1">
      <c r="A15" s="51" t="s">
        <v>49</v>
      </c>
      <c r="B15" s="50" t="s">
        <v>50</v>
      </c>
      <c r="C15" s="46" t="s">
        <v>220</v>
      </c>
      <c r="D15" s="15"/>
      <c r="E15" s="15"/>
      <c r="F15" s="15"/>
      <c r="G15" s="15"/>
      <c r="H15" s="15"/>
    </row>
    <row r="16" spans="1:31" ht="16.5" thickBot="1">
      <c r="A16" s="51" t="s">
        <v>52</v>
      </c>
      <c r="B16" s="50" t="s">
        <v>53</v>
      </c>
      <c r="C16" s="46" t="s">
        <v>221</v>
      </c>
      <c r="D16" s="15"/>
      <c r="E16" s="15"/>
      <c r="F16" s="15"/>
      <c r="G16" s="15"/>
      <c r="H16" s="15"/>
    </row>
    <row r="17" spans="1:8" ht="16.5" thickBot="1">
      <c r="A17" s="51" t="s">
        <v>55</v>
      </c>
      <c r="B17" s="50" t="s">
        <v>56</v>
      </c>
      <c r="C17" s="46" t="s">
        <v>222</v>
      </c>
      <c r="D17" s="15"/>
      <c r="E17" s="15"/>
      <c r="F17" s="15"/>
      <c r="G17" s="15"/>
      <c r="H17" s="15"/>
    </row>
    <row r="18" spans="1:8" ht="16.5" thickBot="1">
      <c r="A18" s="17"/>
      <c r="B18" s="52" t="s">
        <v>182</v>
      </c>
      <c r="C18" s="53" t="s">
        <v>223</v>
      </c>
      <c r="D18" s="15"/>
      <c r="E18" s="15"/>
      <c r="F18" s="15"/>
      <c r="G18" s="15"/>
      <c r="H18" s="15"/>
    </row>
    <row r="19" spans="1:8" ht="16.5" thickBot="1">
      <c r="A19" s="51" t="s">
        <v>59</v>
      </c>
      <c r="B19" s="50" t="s">
        <v>224</v>
      </c>
      <c r="C19" s="46" t="s">
        <v>225</v>
      </c>
      <c r="D19" s="15"/>
      <c r="E19" s="15"/>
      <c r="F19" s="15"/>
      <c r="G19" s="15"/>
      <c r="H19" s="15"/>
    </row>
    <row r="20" spans="1:8" ht="16.5" thickBot="1">
      <c r="A20" s="51" t="s">
        <v>62</v>
      </c>
      <c r="B20" s="50" t="s">
        <v>63</v>
      </c>
      <c r="C20" s="46" t="s">
        <v>226</v>
      </c>
      <c r="D20" s="15"/>
      <c r="E20" s="15"/>
      <c r="F20" s="15"/>
      <c r="G20" s="15"/>
      <c r="H20" s="15"/>
    </row>
    <row r="21" spans="1:8" ht="16.5" thickBot="1">
      <c r="A21" s="51" t="s">
        <v>65</v>
      </c>
      <c r="B21" s="50" t="s">
        <v>66</v>
      </c>
      <c r="C21" s="46" t="s">
        <v>227</v>
      </c>
      <c r="D21" s="15"/>
      <c r="E21" s="15"/>
      <c r="F21" s="15"/>
      <c r="G21" s="15"/>
      <c r="H21" s="15"/>
    </row>
    <row r="22" spans="1:8" ht="16.5" thickBot="1">
      <c r="A22" s="47">
        <v>2</v>
      </c>
      <c r="B22" s="48" t="s">
        <v>228</v>
      </c>
      <c r="C22" s="15"/>
      <c r="D22" s="15"/>
      <c r="E22" s="15"/>
      <c r="F22" s="15"/>
      <c r="G22" s="15"/>
      <c r="H22" s="15"/>
    </row>
    <row r="23" spans="1:8" ht="16.5" thickBot="1">
      <c r="A23" s="17"/>
      <c r="B23" s="52" t="s">
        <v>37</v>
      </c>
      <c r="C23" s="15"/>
      <c r="D23" s="15"/>
      <c r="E23" s="15"/>
      <c r="F23" s="15"/>
      <c r="G23" s="15"/>
      <c r="H23" s="15"/>
    </row>
    <row r="24" spans="1:8" ht="17.7" customHeight="1">
      <c r="A24" s="102" t="s">
        <v>70</v>
      </c>
      <c r="B24" s="54" t="s">
        <v>274</v>
      </c>
      <c r="C24" s="102" t="s">
        <v>229</v>
      </c>
      <c r="D24" s="103"/>
      <c r="E24" s="103"/>
      <c r="F24" s="103"/>
      <c r="G24" s="103"/>
      <c r="H24" s="103"/>
    </row>
    <row r="25" spans="1:8" ht="16.5" thickBot="1">
      <c r="A25" s="51" t="s">
        <v>73</v>
      </c>
      <c r="B25" s="50" t="s">
        <v>230</v>
      </c>
      <c r="C25" s="46" t="s">
        <v>231</v>
      </c>
      <c r="D25" s="15"/>
      <c r="E25" s="15"/>
      <c r="F25" s="15"/>
      <c r="G25" s="15"/>
      <c r="H25" s="15"/>
    </row>
    <row r="26" spans="1:8">
      <c r="A26" s="102" t="s">
        <v>76</v>
      </c>
      <c r="B26" s="54" t="s">
        <v>275</v>
      </c>
      <c r="C26" s="102" t="s">
        <v>232</v>
      </c>
      <c r="D26" s="103"/>
      <c r="E26" s="103"/>
      <c r="F26" s="103"/>
      <c r="G26" s="103"/>
      <c r="H26" s="103"/>
    </row>
    <row r="27" spans="1:8" ht="16.5" thickBot="1">
      <c r="A27" s="51" t="s">
        <v>79</v>
      </c>
      <c r="B27" s="50" t="s">
        <v>233</v>
      </c>
      <c r="C27" s="46" t="s">
        <v>234</v>
      </c>
      <c r="D27" s="55"/>
      <c r="E27" s="55"/>
      <c r="F27" s="55"/>
      <c r="G27" s="55"/>
      <c r="H27" s="55"/>
    </row>
    <row r="28" spans="1:8" ht="16.5" thickBot="1">
      <c r="A28" s="102" t="s">
        <v>82</v>
      </c>
      <c r="B28" s="54" t="s">
        <v>276</v>
      </c>
      <c r="C28" s="102" t="s">
        <v>235</v>
      </c>
      <c r="D28" s="103"/>
      <c r="E28" s="103"/>
      <c r="F28" s="103"/>
      <c r="G28" s="103"/>
      <c r="H28" s="103"/>
    </row>
    <row r="29" spans="1:8" ht="16.5" thickBot="1">
      <c r="A29" s="102" t="s">
        <v>85</v>
      </c>
      <c r="B29" s="54" t="s">
        <v>278</v>
      </c>
      <c r="C29" s="102" t="s">
        <v>236</v>
      </c>
      <c r="D29" s="103"/>
      <c r="E29" s="103"/>
      <c r="F29" s="103"/>
      <c r="G29" s="103"/>
      <c r="H29" s="103"/>
    </row>
    <row r="30" spans="1:8" ht="16.2" customHeight="1" thickBot="1">
      <c r="A30" s="102" t="s">
        <v>88</v>
      </c>
      <c r="B30" s="54" t="s">
        <v>277</v>
      </c>
      <c r="C30" s="102" t="s">
        <v>237</v>
      </c>
      <c r="D30" s="103"/>
      <c r="E30" s="103"/>
      <c r="F30" s="103"/>
      <c r="G30" s="103"/>
      <c r="H30" s="103"/>
    </row>
    <row r="31" spans="1:8" ht="16.2" customHeight="1" thickBot="1">
      <c r="A31" s="102" t="s">
        <v>91</v>
      </c>
      <c r="B31" s="54" t="s">
        <v>279</v>
      </c>
      <c r="C31" s="102" t="s">
        <v>238</v>
      </c>
      <c r="D31" s="103"/>
      <c r="E31" s="103"/>
      <c r="F31" s="103"/>
      <c r="G31" s="103"/>
      <c r="H31" s="103"/>
    </row>
    <row r="32" spans="1:8" ht="16.2" customHeight="1" thickBot="1">
      <c r="A32" s="102" t="s">
        <v>94</v>
      </c>
      <c r="B32" s="54" t="s">
        <v>280</v>
      </c>
      <c r="C32" s="102" t="s">
        <v>239</v>
      </c>
      <c r="D32" s="103"/>
      <c r="E32" s="103"/>
      <c r="F32" s="103"/>
      <c r="G32" s="103"/>
      <c r="H32" s="103"/>
    </row>
    <row r="33" spans="1:8" ht="31.2" thickBot="1">
      <c r="A33" s="56"/>
      <c r="B33" s="57" t="s">
        <v>182</v>
      </c>
      <c r="C33" s="58" t="s">
        <v>240</v>
      </c>
      <c r="D33" s="39"/>
      <c r="E33" s="39"/>
      <c r="F33" s="39"/>
      <c r="G33" s="39"/>
      <c r="H33" s="39"/>
    </row>
    <row r="34" spans="1:8" ht="16.5" thickBot="1">
      <c r="A34" s="59">
        <v>3</v>
      </c>
      <c r="B34" s="48" t="s">
        <v>241</v>
      </c>
      <c r="C34" s="60" t="s">
        <v>242</v>
      </c>
      <c r="D34" s="15"/>
      <c r="E34" s="15"/>
      <c r="F34" s="15"/>
      <c r="G34" s="15"/>
      <c r="H34" s="15"/>
    </row>
    <row r="35" spans="1:8">
      <c r="A35" s="61" t="s">
        <v>243</v>
      </c>
    </row>
  </sheetData>
  <mergeCells count="7">
    <mergeCell ref="A2:H2"/>
    <mergeCell ref="A3:H3"/>
    <mergeCell ref="D6:D7"/>
    <mergeCell ref="C6:C7"/>
    <mergeCell ref="B6:B7"/>
    <mergeCell ref="A6:A7"/>
    <mergeCell ref="E6:H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60"/>
  <sheetViews>
    <sheetView workbookViewId="0">
      <selection activeCell="A3" sqref="A3:H3"/>
    </sheetView>
  </sheetViews>
  <sheetFormatPr defaultRowHeight="16.2"/>
  <cols>
    <col min="2" max="2" width="45.1328125" customWidth="1"/>
  </cols>
  <sheetData>
    <row r="1" spans="1:31">
      <c r="A1" s="62" t="s">
        <v>11</v>
      </c>
    </row>
    <row r="2" spans="1:31">
      <c r="A2" s="1381" t="s">
        <v>245</v>
      </c>
      <c r="B2" s="1381"/>
      <c r="C2" s="1381"/>
      <c r="D2" s="1381"/>
      <c r="E2" s="1381"/>
      <c r="F2" s="1381"/>
      <c r="G2" s="1381"/>
      <c r="H2" s="1381"/>
    </row>
    <row r="3" spans="1:31">
      <c r="A3" s="1381" t="s">
        <v>311</v>
      </c>
      <c r="B3" s="1381"/>
      <c r="C3" s="1381"/>
      <c r="D3" s="1381"/>
      <c r="E3" s="1381"/>
      <c r="F3" s="1381"/>
      <c r="G3" s="1381"/>
      <c r="H3" s="1381"/>
    </row>
    <row r="4" spans="1:31" ht="16.5" thickBot="1">
      <c r="A4" s="73"/>
      <c r="G4" s="73" t="s">
        <v>30</v>
      </c>
    </row>
    <row r="5" spans="1:31">
      <c r="A5" s="1382" t="s">
        <v>0</v>
      </c>
      <c r="B5" s="1382" t="s">
        <v>31</v>
      </c>
      <c r="C5" s="1382" t="s">
        <v>32</v>
      </c>
      <c r="D5" s="1384" t="s">
        <v>33</v>
      </c>
      <c r="E5" s="1386" t="s">
        <v>177</v>
      </c>
      <c r="F5" s="1387"/>
      <c r="G5" s="1387"/>
      <c r="H5" s="1388"/>
    </row>
    <row r="6" spans="1:31" ht="45.3" thickBot="1">
      <c r="A6" s="1383"/>
      <c r="B6" s="1383"/>
      <c r="C6" s="1383"/>
      <c r="D6" s="1385"/>
      <c r="E6" s="112" t="s">
        <v>284</v>
      </c>
      <c r="F6" s="112" t="s">
        <v>285</v>
      </c>
      <c r="G6" s="112" t="s">
        <v>286</v>
      </c>
      <c r="H6" s="112" t="s">
        <v>287</v>
      </c>
      <c r="I6" s="112" t="s">
        <v>288</v>
      </c>
      <c r="J6" s="112" t="s">
        <v>289</v>
      </c>
      <c r="K6" s="112" t="s">
        <v>290</v>
      </c>
      <c r="L6" s="112" t="s">
        <v>291</v>
      </c>
      <c r="M6" s="112" t="s">
        <v>292</v>
      </c>
      <c r="N6" s="112" t="s">
        <v>293</v>
      </c>
      <c r="O6" s="112" t="s">
        <v>294</v>
      </c>
      <c r="P6" s="112" t="s">
        <v>295</v>
      </c>
      <c r="Q6" s="112" t="s">
        <v>296</v>
      </c>
      <c r="R6" s="112" t="s">
        <v>297</v>
      </c>
      <c r="S6" s="112" t="s">
        <v>298</v>
      </c>
      <c r="T6" s="112" t="s">
        <v>299</v>
      </c>
      <c r="U6" s="112" t="s">
        <v>300</v>
      </c>
      <c r="V6" s="112" t="s">
        <v>301</v>
      </c>
      <c r="W6" s="112" t="s">
        <v>302</v>
      </c>
      <c r="X6" s="112" t="s">
        <v>303</v>
      </c>
      <c r="Y6" s="112" t="s">
        <v>304</v>
      </c>
      <c r="Z6" s="112" t="s">
        <v>305</v>
      </c>
      <c r="AA6" s="112" t="s">
        <v>306</v>
      </c>
      <c r="AB6" s="112" t="s">
        <v>307</v>
      </c>
      <c r="AC6" s="112" t="s">
        <v>308</v>
      </c>
      <c r="AD6" s="112" t="s">
        <v>309</v>
      </c>
      <c r="AE6" s="112" t="s">
        <v>310</v>
      </c>
    </row>
    <row r="7" spans="1:31" s="99" customFormat="1" ht="23.1" thickBot="1">
      <c r="A7" s="96" t="s">
        <v>264</v>
      </c>
      <c r="B7" s="97" t="s">
        <v>265</v>
      </c>
      <c r="C7" s="97" t="s">
        <v>266</v>
      </c>
      <c r="D7" s="98" t="s">
        <v>244</v>
      </c>
      <c r="E7" s="97" t="s">
        <v>268</v>
      </c>
      <c r="F7" s="97" t="s">
        <v>269</v>
      </c>
      <c r="G7" s="97" t="s">
        <v>270</v>
      </c>
      <c r="H7" s="106" t="s">
        <v>271</v>
      </c>
    </row>
    <row r="8" spans="1:31" ht="16.5" thickBot="1">
      <c r="A8" s="64">
        <v>1</v>
      </c>
      <c r="B8" s="65" t="s">
        <v>35</v>
      </c>
      <c r="C8" s="66" t="s">
        <v>36</v>
      </c>
      <c r="D8" s="19"/>
      <c r="E8" s="19"/>
      <c r="F8" s="19"/>
      <c r="G8" s="19"/>
      <c r="H8" s="19"/>
    </row>
    <row r="9" spans="1:31" ht="16.5" thickBot="1">
      <c r="A9" s="20"/>
      <c r="B9" s="67" t="s">
        <v>37</v>
      </c>
      <c r="C9" s="19"/>
      <c r="D9" s="19"/>
      <c r="E9" s="19"/>
      <c r="F9" s="19"/>
      <c r="G9" s="19"/>
      <c r="H9" s="19"/>
    </row>
    <row r="10" spans="1:31" ht="16.5" thickBot="1">
      <c r="A10" s="68" t="s">
        <v>38</v>
      </c>
      <c r="B10" s="69" t="s">
        <v>39</v>
      </c>
      <c r="C10" s="63" t="s">
        <v>40</v>
      </c>
      <c r="D10" s="19"/>
      <c r="E10" s="19"/>
      <c r="F10" s="19"/>
      <c r="G10" s="19"/>
      <c r="H10" s="19"/>
    </row>
    <row r="11" spans="1:31" ht="16.5" thickBot="1">
      <c r="A11" s="20"/>
      <c r="B11" s="67" t="s">
        <v>41</v>
      </c>
      <c r="C11" s="70" t="s">
        <v>42</v>
      </c>
      <c r="D11" s="19"/>
      <c r="E11" s="19"/>
      <c r="F11" s="19"/>
      <c r="G11" s="19"/>
      <c r="H11" s="19"/>
    </row>
    <row r="12" spans="1:31" ht="16.5" thickBot="1">
      <c r="A12" s="68" t="s">
        <v>43</v>
      </c>
      <c r="B12" s="69" t="s">
        <v>44</v>
      </c>
      <c r="C12" s="63" t="s">
        <v>45</v>
      </c>
      <c r="D12" s="19"/>
      <c r="E12" s="19"/>
      <c r="F12" s="19"/>
      <c r="G12" s="19"/>
      <c r="H12" s="19"/>
    </row>
    <row r="13" spans="1:31" ht="16.5" thickBot="1">
      <c r="A13" s="68" t="s">
        <v>46</v>
      </c>
      <c r="B13" s="69" t="s">
        <v>47</v>
      </c>
      <c r="C13" s="63" t="s">
        <v>48</v>
      </c>
      <c r="D13" s="19"/>
      <c r="E13" s="19"/>
      <c r="F13" s="19"/>
      <c r="G13" s="19"/>
      <c r="H13" s="19"/>
    </row>
    <row r="14" spans="1:31" ht="16.5" thickBot="1">
      <c r="A14" s="68" t="s">
        <v>49</v>
      </c>
      <c r="B14" s="69" t="s">
        <v>50</v>
      </c>
      <c r="C14" s="63" t="s">
        <v>51</v>
      </c>
      <c r="D14" s="19"/>
      <c r="E14" s="19"/>
      <c r="F14" s="19"/>
      <c r="G14" s="19"/>
      <c r="H14" s="19"/>
    </row>
    <row r="15" spans="1:31" ht="16.5" thickBot="1">
      <c r="A15" s="68" t="s">
        <v>52</v>
      </c>
      <c r="B15" s="69" t="s">
        <v>53</v>
      </c>
      <c r="C15" s="63" t="s">
        <v>54</v>
      </c>
      <c r="D15" s="19"/>
      <c r="E15" s="19"/>
      <c r="F15" s="19"/>
      <c r="G15" s="19"/>
      <c r="H15" s="19"/>
    </row>
    <row r="16" spans="1:31" ht="16.5" thickBot="1">
      <c r="A16" s="68" t="s">
        <v>55</v>
      </c>
      <c r="B16" s="69" t="s">
        <v>56</v>
      </c>
      <c r="C16" s="63" t="s">
        <v>57</v>
      </c>
      <c r="D16" s="19"/>
      <c r="E16" s="19"/>
      <c r="F16" s="19"/>
      <c r="G16" s="19"/>
      <c r="H16" s="19"/>
    </row>
    <row r="17" spans="1:8">
      <c r="A17" s="95"/>
      <c r="B17" s="24" t="s">
        <v>182</v>
      </c>
      <c r="C17" s="107" t="s">
        <v>58</v>
      </c>
      <c r="D17" s="95"/>
      <c r="E17" s="95"/>
      <c r="F17" s="95"/>
      <c r="G17" s="95"/>
      <c r="H17" s="95"/>
    </row>
    <row r="18" spans="1:8" ht="16.5" thickBot="1">
      <c r="A18" s="68" t="s">
        <v>59</v>
      </c>
      <c r="B18" s="69" t="s">
        <v>60</v>
      </c>
      <c r="C18" s="63" t="s">
        <v>61</v>
      </c>
      <c r="D18" s="19"/>
      <c r="E18" s="19"/>
      <c r="F18" s="19"/>
      <c r="G18" s="19"/>
      <c r="H18" s="19"/>
    </row>
    <row r="19" spans="1:8" ht="16.5" thickBot="1">
      <c r="A19" s="68" t="s">
        <v>62</v>
      </c>
      <c r="B19" s="69" t="s">
        <v>63</v>
      </c>
      <c r="C19" s="63" t="s">
        <v>64</v>
      </c>
      <c r="D19" s="19"/>
      <c r="E19" s="19"/>
      <c r="F19" s="19"/>
      <c r="G19" s="19"/>
      <c r="H19" s="19"/>
    </row>
    <row r="20" spans="1:8" ht="16.5" thickBot="1">
      <c r="A20" s="68" t="s">
        <v>65</v>
      </c>
      <c r="B20" s="69" t="s">
        <v>66</v>
      </c>
      <c r="C20" s="63" t="s">
        <v>67</v>
      </c>
      <c r="D20" s="19"/>
      <c r="E20" s="19"/>
      <c r="F20" s="19"/>
      <c r="G20" s="19"/>
      <c r="H20" s="19"/>
    </row>
    <row r="21" spans="1:8" ht="16.5" thickBot="1">
      <c r="A21" s="64">
        <v>2</v>
      </c>
      <c r="B21" s="65" t="s">
        <v>68</v>
      </c>
      <c r="C21" s="66" t="s">
        <v>69</v>
      </c>
      <c r="D21" s="19"/>
      <c r="E21" s="19"/>
      <c r="F21" s="19"/>
      <c r="G21" s="19"/>
      <c r="H21" s="19"/>
    </row>
    <row r="22" spans="1:8" ht="16.5" thickBot="1">
      <c r="A22" s="20"/>
      <c r="B22" s="67" t="s">
        <v>37</v>
      </c>
      <c r="C22" s="19"/>
      <c r="D22" s="19"/>
      <c r="E22" s="19"/>
      <c r="F22" s="19"/>
      <c r="G22" s="19"/>
      <c r="H22" s="19"/>
    </row>
    <row r="23" spans="1:8" ht="16.5" thickBot="1">
      <c r="A23" s="68" t="s">
        <v>70</v>
      </c>
      <c r="B23" s="69" t="s">
        <v>71</v>
      </c>
      <c r="C23" s="63" t="s">
        <v>72</v>
      </c>
      <c r="D23" s="19"/>
      <c r="E23" s="19"/>
      <c r="F23" s="19"/>
      <c r="G23" s="19"/>
      <c r="H23" s="19"/>
    </row>
    <row r="24" spans="1:8" ht="16.5" thickBot="1">
      <c r="A24" s="68" t="s">
        <v>73</v>
      </c>
      <c r="B24" s="69" t="s">
        <v>74</v>
      </c>
      <c r="C24" s="63" t="s">
        <v>75</v>
      </c>
      <c r="D24" s="19"/>
      <c r="E24" s="19"/>
      <c r="F24" s="19"/>
      <c r="G24" s="19"/>
      <c r="H24" s="19"/>
    </row>
    <row r="25" spans="1:8" ht="16.5" thickBot="1">
      <c r="A25" s="68" t="s">
        <v>76</v>
      </c>
      <c r="B25" s="69" t="s">
        <v>77</v>
      </c>
      <c r="C25" s="63" t="s">
        <v>78</v>
      </c>
      <c r="D25" s="19"/>
      <c r="E25" s="19"/>
      <c r="F25" s="19"/>
      <c r="G25" s="19"/>
      <c r="H25" s="19"/>
    </row>
    <row r="26" spans="1:8" ht="16.5" thickBot="1">
      <c r="A26" s="68" t="s">
        <v>79</v>
      </c>
      <c r="B26" s="69" t="s">
        <v>80</v>
      </c>
      <c r="C26" s="63" t="s">
        <v>81</v>
      </c>
      <c r="D26" s="19"/>
      <c r="E26" s="19"/>
      <c r="F26" s="19"/>
      <c r="G26" s="19"/>
      <c r="H26" s="19"/>
    </row>
    <row r="27" spans="1:8" ht="16.5" thickBot="1">
      <c r="A27" s="68" t="s">
        <v>82</v>
      </c>
      <c r="B27" s="69" t="s">
        <v>83</v>
      </c>
      <c r="C27" s="63" t="s">
        <v>84</v>
      </c>
      <c r="D27" s="19"/>
      <c r="E27" s="19"/>
      <c r="F27" s="19"/>
      <c r="G27" s="19"/>
      <c r="H27" s="19"/>
    </row>
    <row r="28" spans="1:8" ht="16.5" thickBot="1">
      <c r="A28" s="68" t="s">
        <v>85</v>
      </c>
      <c r="B28" s="69" t="s">
        <v>86</v>
      </c>
      <c r="C28" s="63" t="s">
        <v>87</v>
      </c>
      <c r="D28" s="19"/>
      <c r="E28" s="19"/>
      <c r="F28" s="19"/>
      <c r="G28" s="19"/>
      <c r="H28" s="19"/>
    </row>
    <row r="29" spans="1:8" ht="16.5" thickBot="1">
      <c r="A29" s="68" t="s">
        <v>88</v>
      </c>
      <c r="B29" s="69" t="s">
        <v>89</v>
      </c>
      <c r="C29" s="63" t="s">
        <v>90</v>
      </c>
      <c r="D29" s="19"/>
      <c r="E29" s="19"/>
      <c r="F29" s="19"/>
      <c r="G29" s="19"/>
      <c r="H29" s="19"/>
    </row>
    <row r="30" spans="1:8" ht="16.5" thickBot="1">
      <c r="A30" s="68" t="s">
        <v>91</v>
      </c>
      <c r="B30" s="69" t="s">
        <v>92</v>
      </c>
      <c r="C30" s="63" t="s">
        <v>93</v>
      </c>
      <c r="D30" s="19"/>
      <c r="E30" s="19"/>
      <c r="F30" s="19"/>
      <c r="G30" s="19"/>
      <c r="H30" s="19"/>
    </row>
    <row r="31" spans="1:8">
      <c r="A31" s="108" t="s">
        <v>94</v>
      </c>
      <c r="B31" s="71" t="s">
        <v>174</v>
      </c>
      <c r="C31" s="109" t="s">
        <v>95</v>
      </c>
      <c r="D31" s="95"/>
      <c r="E31" s="95"/>
      <c r="F31" s="95"/>
      <c r="G31" s="95"/>
      <c r="H31" s="95"/>
    </row>
    <row r="32" spans="1:8" ht="16.5" thickBot="1">
      <c r="A32" s="20"/>
      <c r="B32" s="67" t="s">
        <v>37</v>
      </c>
      <c r="C32" s="19"/>
      <c r="D32" s="19"/>
      <c r="E32" s="19"/>
      <c r="F32" s="19"/>
      <c r="G32" s="19"/>
      <c r="H32" s="19"/>
    </row>
    <row r="33" spans="1:8" ht="16.5" thickBot="1">
      <c r="A33" s="72" t="s">
        <v>96</v>
      </c>
      <c r="B33" s="69" t="s">
        <v>97</v>
      </c>
      <c r="C33" s="63" t="s">
        <v>98</v>
      </c>
      <c r="D33" s="19"/>
      <c r="E33" s="19"/>
      <c r="F33" s="19"/>
      <c r="G33" s="19"/>
      <c r="H33" s="19"/>
    </row>
    <row r="34" spans="1:8" ht="16.5" thickBot="1">
      <c r="A34" s="72" t="s">
        <v>96</v>
      </c>
      <c r="B34" s="69" t="s">
        <v>99</v>
      </c>
      <c r="C34" s="63" t="s">
        <v>100</v>
      </c>
      <c r="D34" s="19"/>
      <c r="E34" s="19"/>
      <c r="F34" s="19"/>
      <c r="G34" s="19"/>
      <c r="H34" s="19"/>
    </row>
    <row r="35" spans="1:8" ht="16.5" thickBot="1">
      <c r="A35" s="72" t="s">
        <v>96</v>
      </c>
      <c r="B35" s="69" t="s">
        <v>101</v>
      </c>
      <c r="C35" s="63" t="s">
        <v>102</v>
      </c>
      <c r="D35" s="19"/>
      <c r="E35" s="19"/>
      <c r="F35" s="19"/>
      <c r="G35" s="19"/>
      <c r="H35" s="19"/>
    </row>
    <row r="36" spans="1:8" ht="16.5" thickBot="1">
      <c r="A36" s="72" t="s">
        <v>96</v>
      </c>
      <c r="B36" s="69" t="s">
        <v>103</v>
      </c>
      <c r="C36" s="63" t="s">
        <v>104</v>
      </c>
      <c r="D36" s="19"/>
      <c r="E36" s="19"/>
      <c r="F36" s="19"/>
      <c r="G36" s="19"/>
      <c r="H36" s="19"/>
    </row>
    <row r="37" spans="1:8" ht="16.5" thickBot="1">
      <c r="A37" s="72" t="s">
        <v>96</v>
      </c>
      <c r="B37" s="69" t="s">
        <v>105</v>
      </c>
      <c r="C37" s="63" t="s">
        <v>106</v>
      </c>
      <c r="D37" s="19"/>
      <c r="E37" s="19"/>
      <c r="F37" s="19"/>
      <c r="G37" s="19"/>
      <c r="H37" s="19"/>
    </row>
    <row r="38" spans="1:8" ht="16.5" thickBot="1">
      <c r="A38" s="72" t="s">
        <v>96</v>
      </c>
      <c r="B38" s="69" t="s">
        <v>107</v>
      </c>
      <c r="C38" s="63" t="s">
        <v>108</v>
      </c>
      <c r="D38" s="19"/>
      <c r="E38" s="19"/>
      <c r="F38" s="19"/>
      <c r="G38" s="19"/>
      <c r="H38" s="19"/>
    </row>
    <row r="39" spans="1:8" ht="16.5" thickBot="1">
      <c r="A39" s="72" t="s">
        <v>96</v>
      </c>
      <c r="B39" s="69" t="s">
        <v>109</v>
      </c>
      <c r="C39" s="63" t="s">
        <v>110</v>
      </c>
      <c r="D39" s="19"/>
      <c r="E39" s="19"/>
      <c r="F39" s="19"/>
      <c r="G39" s="19"/>
      <c r="H39" s="19"/>
    </row>
    <row r="40" spans="1:8" ht="16.5" thickBot="1">
      <c r="A40" s="72" t="s">
        <v>96</v>
      </c>
      <c r="B40" s="69" t="s">
        <v>111</v>
      </c>
      <c r="C40" s="63" t="s">
        <v>112</v>
      </c>
      <c r="D40" s="19"/>
      <c r="E40" s="19"/>
      <c r="F40" s="19"/>
      <c r="G40" s="19"/>
      <c r="H40" s="19"/>
    </row>
    <row r="41" spans="1:8" ht="16.5" thickBot="1">
      <c r="A41" s="72" t="s">
        <v>96</v>
      </c>
      <c r="B41" s="69" t="s">
        <v>113</v>
      </c>
      <c r="C41" s="63" t="s">
        <v>114</v>
      </c>
      <c r="D41" s="19"/>
      <c r="E41" s="19"/>
      <c r="F41" s="19"/>
      <c r="G41" s="19"/>
      <c r="H41" s="19"/>
    </row>
    <row r="42" spans="1:8" ht="16.5" thickBot="1">
      <c r="A42" s="72" t="s">
        <v>96</v>
      </c>
      <c r="B42" s="69" t="s">
        <v>115</v>
      </c>
      <c r="C42" s="63" t="s">
        <v>116</v>
      </c>
      <c r="D42" s="19"/>
      <c r="E42" s="19"/>
      <c r="F42" s="19"/>
      <c r="G42" s="19"/>
      <c r="H42" s="19"/>
    </row>
    <row r="43" spans="1:8" ht="16.5" thickBot="1">
      <c r="A43" s="72" t="s">
        <v>96</v>
      </c>
      <c r="B43" s="69" t="s">
        <v>117</v>
      </c>
      <c r="C43" s="63" t="s">
        <v>118</v>
      </c>
      <c r="D43" s="19"/>
      <c r="E43" s="19"/>
      <c r="F43" s="19"/>
      <c r="G43" s="19"/>
      <c r="H43" s="19"/>
    </row>
    <row r="44" spans="1:8" ht="16.5" thickBot="1">
      <c r="A44" s="72" t="s">
        <v>96</v>
      </c>
      <c r="B44" s="69" t="s">
        <v>119</v>
      </c>
      <c r="C44" s="63" t="s">
        <v>120</v>
      </c>
      <c r="D44" s="19"/>
      <c r="E44" s="19"/>
      <c r="F44" s="19"/>
      <c r="G44" s="19"/>
      <c r="H44" s="19"/>
    </row>
    <row r="45" spans="1:8">
      <c r="A45" s="109" t="s">
        <v>96</v>
      </c>
      <c r="B45" s="71" t="s">
        <v>121</v>
      </c>
      <c r="C45" s="109" t="s">
        <v>122</v>
      </c>
      <c r="D45" s="95"/>
      <c r="E45" s="95"/>
      <c r="F45" s="95"/>
      <c r="G45" s="95"/>
      <c r="H45" s="95"/>
    </row>
    <row r="46" spans="1:8" ht="16.5" thickBot="1">
      <c r="A46" s="72" t="s">
        <v>96</v>
      </c>
      <c r="B46" s="69" t="s">
        <v>123</v>
      </c>
      <c r="C46" s="63" t="s">
        <v>124</v>
      </c>
      <c r="D46" s="19"/>
      <c r="E46" s="19"/>
      <c r="F46" s="19"/>
      <c r="G46" s="19"/>
      <c r="H46" s="19"/>
    </row>
    <row r="47" spans="1:8" ht="16.5" thickBot="1">
      <c r="A47" s="72" t="s">
        <v>96</v>
      </c>
      <c r="B47" s="69" t="s">
        <v>125</v>
      </c>
      <c r="C47" s="63" t="s">
        <v>126</v>
      </c>
      <c r="D47" s="19"/>
      <c r="E47" s="19"/>
      <c r="F47" s="19"/>
      <c r="G47" s="19"/>
      <c r="H47" s="19"/>
    </row>
    <row r="48" spans="1:8" ht="16.5" thickBot="1">
      <c r="A48" s="74" t="s">
        <v>96</v>
      </c>
      <c r="B48" s="75" t="s">
        <v>127</v>
      </c>
      <c r="C48" s="76" t="s">
        <v>128</v>
      </c>
      <c r="D48" s="77"/>
      <c r="E48" s="77"/>
      <c r="F48" s="77"/>
      <c r="G48" s="77"/>
      <c r="H48" s="77"/>
    </row>
    <row r="49" spans="1:8" ht="16.5" thickBot="1">
      <c r="A49" s="72" t="s">
        <v>129</v>
      </c>
      <c r="B49" s="69" t="s">
        <v>130</v>
      </c>
      <c r="C49" s="63" t="s">
        <v>131</v>
      </c>
      <c r="D49" s="19"/>
      <c r="E49" s="19"/>
      <c r="F49" s="19"/>
      <c r="G49" s="19"/>
      <c r="H49" s="19"/>
    </row>
    <row r="50" spans="1:8" ht="16.5" thickBot="1">
      <c r="A50" s="72" t="s">
        <v>132</v>
      </c>
      <c r="B50" s="69" t="s">
        <v>133</v>
      </c>
      <c r="C50" s="63" t="s">
        <v>134</v>
      </c>
      <c r="D50" s="19"/>
      <c r="E50" s="19"/>
      <c r="F50" s="19"/>
      <c r="G50" s="19"/>
      <c r="H50" s="19"/>
    </row>
    <row r="51" spans="1:8" ht="16.5" thickBot="1">
      <c r="A51" s="72" t="s">
        <v>135</v>
      </c>
      <c r="B51" s="69" t="s">
        <v>136</v>
      </c>
      <c r="C51" s="63" t="s">
        <v>137</v>
      </c>
      <c r="D51" s="19"/>
      <c r="E51" s="19"/>
      <c r="F51" s="19"/>
      <c r="G51" s="19"/>
      <c r="H51" s="19"/>
    </row>
    <row r="52" spans="1:8" ht="16.5" thickBot="1">
      <c r="A52" s="72" t="s">
        <v>138</v>
      </c>
      <c r="B52" s="69" t="s">
        <v>139</v>
      </c>
      <c r="C52" s="63" t="s">
        <v>140</v>
      </c>
      <c r="D52" s="19"/>
      <c r="E52" s="19"/>
      <c r="F52" s="19"/>
      <c r="G52" s="19"/>
      <c r="H52" s="19"/>
    </row>
    <row r="53" spans="1:8" ht="16.5" thickBot="1">
      <c r="A53" s="72" t="s">
        <v>141</v>
      </c>
      <c r="B53" s="69" t="s">
        <v>142</v>
      </c>
      <c r="C53" s="63" t="s">
        <v>143</v>
      </c>
      <c r="D53" s="19"/>
      <c r="E53" s="19"/>
      <c r="F53" s="19"/>
      <c r="G53" s="19"/>
      <c r="H53" s="19"/>
    </row>
    <row r="54" spans="1:8" ht="16.5" thickBot="1">
      <c r="A54" s="72" t="s">
        <v>144</v>
      </c>
      <c r="B54" s="69" t="s">
        <v>145</v>
      </c>
      <c r="C54" s="63" t="s">
        <v>146</v>
      </c>
      <c r="D54" s="19"/>
      <c r="E54" s="19"/>
      <c r="F54" s="19"/>
      <c r="G54" s="19"/>
      <c r="H54" s="19"/>
    </row>
    <row r="55" spans="1:8" ht="16.5" thickBot="1">
      <c r="A55" s="72" t="s">
        <v>147</v>
      </c>
      <c r="B55" s="69" t="s">
        <v>148</v>
      </c>
      <c r="C55" s="63" t="s">
        <v>149</v>
      </c>
      <c r="D55" s="19"/>
      <c r="E55" s="19"/>
      <c r="F55" s="19"/>
      <c r="G55" s="19"/>
      <c r="H55" s="19"/>
    </row>
    <row r="56" spans="1:8" ht="16.5" thickBot="1">
      <c r="A56" s="72" t="s">
        <v>150</v>
      </c>
      <c r="B56" s="69" t="s">
        <v>151</v>
      </c>
      <c r="C56" s="63" t="s">
        <v>152</v>
      </c>
      <c r="D56" s="19"/>
      <c r="E56" s="19"/>
      <c r="F56" s="19"/>
      <c r="G56" s="19"/>
      <c r="H56" s="19"/>
    </row>
    <row r="57" spans="1:8" ht="16.5" thickBot="1">
      <c r="A57" s="72" t="s">
        <v>153</v>
      </c>
      <c r="B57" s="69" t="s">
        <v>154</v>
      </c>
      <c r="C57" s="63" t="s">
        <v>155</v>
      </c>
      <c r="D57" s="19"/>
      <c r="E57" s="19"/>
      <c r="F57" s="19"/>
      <c r="G57" s="19"/>
      <c r="H57" s="19"/>
    </row>
    <row r="58" spans="1:8" ht="16.5" thickBot="1">
      <c r="A58" s="72" t="s">
        <v>156</v>
      </c>
      <c r="B58" s="69" t="s">
        <v>157</v>
      </c>
      <c r="C58" s="63" t="s">
        <v>158</v>
      </c>
      <c r="D58" s="19"/>
      <c r="E58" s="19"/>
      <c r="F58" s="19"/>
      <c r="G58" s="19"/>
      <c r="H58" s="19"/>
    </row>
    <row r="59" spans="1:8" ht="16.5" thickBot="1">
      <c r="A59" s="72" t="s">
        <v>159</v>
      </c>
      <c r="B59" s="69" t="s">
        <v>160</v>
      </c>
      <c r="C59" s="63" t="s">
        <v>161</v>
      </c>
      <c r="D59" s="19"/>
      <c r="E59" s="19"/>
      <c r="F59" s="19"/>
      <c r="G59" s="19"/>
      <c r="H59" s="19"/>
    </row>
    <row r="60" spans="1:8" ht="16.5" thickBot="1">
      <c r="A60" s="72" t="s">
        <v>162</v>
      </c>
      <c r="B60" s="69" t="s">
        <v>163</v>
      </c>
      <c r="C60" s="63" t="s">
        <v>164</v>
      </c>
      <c r="D60" s="19"/>
      <c r="E60" s="19"/>
      <c r="F60" s="19"/>
      <c r="G60" s="19"/>
      <c r="H60" s="19"/>
    </row>
  </sheetData>
  <mergeCells count="7">
    <mergeCell ref="A2:H2"/>
    <mergeCell ref="A3:H3"/>
    <mergeCell ref="C5:C6"/>
    <mergeCell ref="B5:B6"/>
    <mergeCell ref="A5:A6"/>
    <mergeCell ref="D5:D6"/>
    <mergeCell ref="E5:H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79"/>
  <sheetViews>
    <sheetView showZeros="0" workbookViewId="0">
      <pane xSplit="4" ySplit="7" topLeftCell="E46" activePane="bottomRight" state="frozen"/>
      <selection pane="topRight" activeCell="E1" sqref="E1"/>
      <selection pane="bottomLeft" activeCell="A8" sqref="A8"/>
      <selection pane="bottomRight" activeCell="B78" sqref="B78"/>
    </sheetView>
  </sheetViews>
  <sheetFormatPr defaultColWidth="8.76953125" defaultRowHeight="15.3" customHeight="1"/>
  <cols>
    <col min="1" max="1" width="8.76953125" style="44" bestFit="1" customWidth="1"/>
    <col min="2" max="2" width="41.54296875" style="44" customWidth="1"/>
    <col min="3" max="3" width="8.76953125" style="861"/>
    <col min="4" max="4" width="10.08984375" style="44" bestFit="1" customWidth="1"/>
    <col min="5" max="5" width="8" style="44" bestFit="1" customWidth="1"/>
    <col min="6" max="6" width="7.54296875" style="44" bestFit="1" customWidth="1"/>
    <col min="7" max="7" width="7.08984375" style="44" bestFit="1" customWidth="1"/>
    <col min="8" max="8" width="8.6796875" style="44" customWidth="1"/>
    <col min="9" max="9" width="7.76953125" style="44" bestFit="1" customWidth="1"/>
    <col min="10" max="18" width="7.08984375" style="44" bestFit="1" customWidth="1"/>
    <col min="19" max="19" width="7.2265625" style="44" bestFit="1" customWidth="1"/>
    <col min="20" max="20" width="7.08984375" style="44" bestFit="1" customWidth="1"/>
    <col min="21" max="21" width="7.54296875" style="44" bestFit="1" customWidth="1"/>
    <col min="22" max="23" width="7.08984375" style="44" bestFit="1" customWidth="1"/>
    <col min="24" max="25" width="7.54296875" style="44" bestFit="1" customWidth="1"/>
    <col min="26" max="30" width="7.453125" style="44" bestFit="1" customWidth="1"/>
    <col min="31" max="31" width="8.76953125" style="44" bestFit="1" customWidth="1"/>
    <col min="32" max="32" width="0" style="44" hidden="1" customWidth="1"/>
    <col min="33" max="16384" width="8.76953125" style="44"/>
  </cols>
  <sheetData>
    <row r="1" spans="1:32" ht="16.149999999999999" customHeight="1">
      <c r="A1" s="858" t="s">
        <v>1636</v>
      </c>
    </row>
    <row r="2" spans="1:32" ht="16.149999999999999" customHeight="1">
      <c r="A2" s="1390" t="s">
        <v>314</v>
      </c>
      <c r="B2" s="1390"/>
      <c r="C2" s="1390"/>
      <c r="D2" s="1390"/>
      <c r="E2" s="1390"/>
      <c r="F2" s="1390"/>
      <c r="G2" s="1390"/>
      <c r="H2" s="1390"/>
    </row>
    <row r="3" spans="1:32" ht="18" customHeight="1">
      <c r="A3" s="1390" t="s">
        <v>311</v>
      </c>
      <c r="B3" s="1390"/>
      <c r="C3" s="1390"/>
      <c r="D3" s="1390"/>
      <c r="E3" s="1390"/>
      <c r="F3" s="1390"/>
      <c r="G3" s="1390"/>
      <c r="H3" s="1390"/>
    </row>
    <row r="4" spans="1:32" ht="16.149999999999999" customHeight="1">
      <c r="A4" s="859"/>
      <c r="H4" s="859" t="s">
        <v>30</v>
      </c>
    </row>
    <row r="5" spans="1:32" ht="16.149999999999999" customHeight="1">
      <c r="A5" s="1389" t="s">
        <v>0</v>
      </c>
      <c r="B5" s="1394" t="s">
        <v>31</v>
      </c>
      <c r="C5" s="1394" t="s">
        <v>32</v>
      </c>
      <c r="D5" s="1394" t="s">
        <v>33</v>
      </c>
      <c r="E5" s="1391" t="s">
        <v>177</v>
      </c>
      <c r="F5" s="1392"/>
      <c r="G5" s="1392"/>
      <c r="H5" s="1392"/>
      <c r="I5" s="1392"/>
      <c r="J5" s="1392"/>
      <c r="K5" s="1392"/>
      <c r="L5" s="1392"/>
      <c r="M5" s="1392"/>
      <c r="N5" s="1392"/>
      <c r="O5" s="1392"/>
      <c r="P5" s="1392"/>
      <c r="Q5" s="1392"/>
      <c r="R5" s="1392"/>
      <c r="S5" s="1392"/>
      <c r="T5" s="1392"/>
      <c r="U5" s="1392"/>
      <c r="V5" s="1392"/>
      <c r="W5" s="1392"/>
      <c r="X5" s="1392"/>
      <c r="Y5" s="1392"/>
      <c r="Z5" s="1392"/>
      <c r="AA5" s="1392"/>
      <c r="AB5" s="1392"/>
      <c r="AC5" s="1392"/>
      <c r="AD5" s="1392"/>
      <c r="AE5" s="1393"/>
    </row>
    <row r="6" spans="1:32" ht="45">
      <c r="A6" s="1389"/>
      <c r="B6" s="1394"/>
      <c r="C6" s="1394"/>
      <c r="D6" s="1394"/>
      <c r="E6" s="862" t="s">
        <v>284</v>
      </c>
      <c r="F6" s="862" t="s">
        <v>285</v>
      </c>
      <c r="G6" s="862" t="s">
        <v>286</v>
      </c>
      <c r="H6" s="862" t="s">
        <v>287</v>
      </c>
      <c r="I6" s="862" t="s">
        <v>288</v>
      </c>
      <c r="J6" s="862" t="s">
        <v>289</v>
      </c>
      <c r="K6" s="862" t="s">
        <v>290</v>
      </c>
      <c r="L6" s="862" t="s">
        <v>291</v>
      </c>
      <c r="M6" s="862" t="s">
        <v>292</v>
      </c>
      <c r="N6" s="862" t="s">
        <v>293</v>
      </c>
      <c r="O6" s="862" t="s">
        <v>294</v>
      </c>
      <c r="P6" s="862" t="s">
        <v>295</v>
      </c>
      <c r="Q6" s="862" t="s">
        <v>296</v>
      </c>
      <c r="R6" s="862" t="s">
        <v>297</v>
      </c>
      <c r="S6" s="862" t="s">
        <v>298</v>
      </c>
      <c r="T6" s="862" t="s">
        <v>299</v>
      </c>
      <c r="U6" s="862" t="s">
        <v>300</v>
      </c>
      <c r="V6" s="862" t="s">
        <v>301</v>
      </c>
      <c r="W6" s="862" t="s">
        <v>302</v>
      </c>
      <c r="X6" s="862" t="s">
        <v>303</v>
      </c>
      <c r="Y6" s="862" t="s">
        <v>304</v>
      </c>
      <c r="Z6" s="862" t="s">
        <v>305</v>
      </c>
      <c r="AA6" s="862" t="s">
        <v>306</v>
      </c>
      <c r="AB6" s="862" t="s">
        <v>307</v>
      </c>
      <c r="AC6" s="862" t="s">
        <v>308</v>
      </c>
      <c r="AD6" s="862" t="s">
        <v>309</v>
      </c>
      <c r="AE6" s="862" t="s">
        <v>310</v>
      </c>
    </row>
    <row r="7" spans="1:32" s="198" customFormat="1" ht="18" customHeight="1">
      <c r="A7" s="197" t="s">
        <v>264</v>
      </c>
      <c r="B7" s="197" t="s">
        <v>265</v>
      </c>
      <c r="C7" s="197" t="s">
        <v>266</v>
      </c>
      <c r="D7" s="196" t="s">
        <v>213</v>
      </c>
      <c r="E7" s="197" t="s">
        <v>268</v>
      </c>
      <c r="F7" s="197" t="s">
        <v>269</v>
      </c>
      <c r="G7" s="197" t="s">
        <v>270</v>
      </c>
      <c r="H7" s="870" t="s">
        <v>271</v>
      </c>
      <c r="I7" s="870">
        <v>-9</v>
      </c>
      <c r="J7" s="870">
        <v>-10</v>
      </c>
      <c r="K7" s="870">
        <v>-11</v>
      </c>
      <c r="L7" s="870">
        <v>-12</v>
      </c>
      <c r="M7" s="870">
        <v>-13</v>
      </c>
      <c r="N7" s="870">
        <v>-14</v>
      </c>
      <c r="O7" s="870">
        <v>-15</v>
      </c>
      <c r="P7" s="870">
        <v>-16</v>
      </c>
      <c r="Q7" s="870">
        <v>-17</v>
      </c>
      <c r="R7" s="870">
        <v>-18</v>
      </c>
      <c r="S7" s="870">
        <v>-19</v>
      </c>
      <c r="T7" s="870">
        <v>-20</v>
      </c>
      <c r="U7" s="870">
        <v>-21</v>
      </c>
      <c r="V7" s="870">
        <v>-22</v>
      </c>
      <c r="W7" s="870">
        <v>-23</v>
      </c>
      <c r="X7" s="870">
        <v>-24</v>
      </c>
      <c r="Y7" s="870">
        <v>-25</v>
      </c>
      <c r="Z7" s="870">
        <v>-26</v>
      </c>
      <c r="AA7" s="870">
        <v>-27</v>
      </c>
      <c r="AB7" s="870">
        <v>-28</v>
      </c>
      <c r="AC7" s="870">
        <v>-29</v>
      </c>
      <c r="AD7" s="870">
        <v>-30</v>
      </c>
      <c r="AE7" s="870">
        <v>-31</v>
      </c>
    </row>
    <row r="8" spans="1:32">
      <c r="A8" s="976"/>
      <c r="B8" s="977" t="s">
        <v>321</v>
      </c>
      <c r="C8" s="978"/>
      <c r="D8" s="979">
        <v>25422.473000999998</v>
      </c>
      <c r="E8" s="979">
        <v>1190.2920000000001</v>
      </c>
      <c r="F8" s="979">
        <v>412.67900000000003</v>
      </c>
      <c r="G8" s="979">
        <v>168.91000000000003</v>
      </c>
      <c r="H8" s="979">
        <v>354.21400000000006</v>
      </c>
      <c r="I8" s="979">
        <v>66.518000000000001</v>
      </c>
      <c r="J8" s="979">
        <v>60.33</v>
      </c>
      <c r="K8" s="979">
        <v>37.368000000000002</v>
      </c>
      <c r="L8" s="979">
        <v>38.22</v>
      </c>
      <c r="M8" s="979">
        <v>37.382000000000005</v>
      </c>
      <c r="N8" s="979">
        <v>46.452799999999996</v>
      </c>
      <c r="O8" s="979">
        <v>247.87900000000002</v>
      </c>
      <c r="P8" s="979">
        <v>46.456530000000001</v>
      </c>
      <c r="Q8" s="979">
        <v>136.14999999999998</v>
      </c>
      <c r="R8" s="979">
        <v>27.95</v>
      </c>
      <c r="S8" s="979">
        <v>59.670479999999998</v>
      </c>
      <c r="T8" s="979">
        <v>103.84399999999999</v>
      </c>
      <c r="U8" s="979">
        <v>4202.951</v>
      </c>
      <c r="V8" s="979">
        <v>442.536</v>
      </c>
      <c r="W8" s="979">
        <v>296.18635099999995</v>
      </c>
      <c r="X8" s="979">
        <v>4637.7114000000001</v>
      </c>
      <c r="Y8" s="979">
        <v>3227.1636400000002</v>
      </c>
      <c r="Z8" s="979">
        <v>854.53300000000002</v>
      </c>
      <c r="AA8" s="979">
        <v>348.95299999999997</v>
      </c>
      <c r="AB8" s="979">
        <v>877.36479999999995</v>
      </c>
      <c r="AC8" s="979">
        <v>269.57</v>
      </c>
      <c r="AD8" s="979">
        <v>1520.394</v>
      </c>
      <c r="AE8" s="979">
        <v>5710.7939999999999</v>
      </c>
    </row>
    <row r="9" spans="1:32" s="869" customFormat="1" ht="22.5" customHeight="1">
      <c r="A9" s="980">
        <v>1</v>
      </c>
      <c r="B9" s="981" t="s">
        <v>35</v>
      </c>
      <c r="C9" s="980" t="s">
        <v>36</v>
      </c>
      <c r="D9" s="982">
        <v>10343.470991000002</v>
      </c>
      <c r="E9" s="982">
        <v>607.90800000000013</v>
      </c>
      <c r="F9" s="982">
        <v>76.589999999999989</v>
      </c>
      <c r="G9" s="982">
        <v>10.68</v>
      </c>
      <c r="H9" s="982">
        <v>87.891000000000005</v>
      </c>
      <c r="I9" s="983">
        <v>0</v>
      </c>
      <c r="J9" s="983">
        <v>0</v>
      </c>
      <c r="K9" s="983">
        <v>3.0999999999999996</v>
      </c>
      <c r="L9" s="983">
        <v>0</v>
      </c>
      <c r="M9" s="983">
        <v>1.5000000000000013E-2</v>
      </c>
      <c r="N9" s="983">
        <v>0.15999999999999992</v>
      </c>
      <c r="O9" s="983">
        <v>3.42</v>
      </c>
      <c r="P9" s="983">
        <v>0</v>
      </c>
      <c r="Q9" s="983">
        <v>0</v>
      </c>
      <c r="R9" s="983">
        <v>0</v>
      </c>
      <c r="S9" s="983">
        <v>0</v>
      </c>
      <c r="T9" s="983">
        <v>0</v>
      </c>
      <c r="U9" s="983">
        <v>561.07999999999993</v>
      </c>
      <c r="V9" s="983">
        <v>23.902999999999999</v>
      </c>
      <c r="W9" s="983">
        <v>3.050351</v>
      </c>
      <c r="X9" s="983">
        <v>2909.364</v>
      </c>
      <c r="Y9" s="983">
        <v>1911.0376400000002</v>
      </c>
      <c r="Z9" s="983">
        <v>519.226</v>
      </c>
      <c r="AA9" s="983">
        <v>191.11800000000002</v>
      </c>
      <c r="AB9" s="983">
        <v>468.84500000000003</v>
      </c>
      <c r="AC9" s="983">
        <v>97.365999999999985</v>
      </c>
      <c r="AD9" s="983">
        <v>755.21699999999998</v>
      </c>
      <c r="AE9" s="983">
        <v>2113.5</v>
      </c>
      <c r="AF9" s="869">
        <f>+D9/D8*100</f>
        <v>40.686328944446672</v>
      </c>
    </row>
    <row r="10" spans="1:32">
      <c r="A10" s="984"/>
      <c r="B10" s="985" t="s">
        <v>37</v>
      </c>
      <c r="C10" s="986"/>
      <c r="D10" s="987"/>
      <c r="E10" s="987"/>
      <c r="F10" s="987"/>
      <c r="G10" s="987"/>
      <c r="H10" s="987"/>
      <c r="I10" s="988"/>
      <c r="J10" s="988"/>
      <c r="K10" s="988"/>
      <c r="L10" s="988"/>
      <c r="M10" s="988"/>
      <c r="N10" s="988"/>
      <c r="O10" s="988"/>
      <c r="P10" s="988"/>
      <c r="Q10" s="988"/>
      <c r="R10" s="988"/>
      <c r="S10" s="988"/>
      <c r="T10" s="988"/>
      <c r="U10" s="988"/>
      <c r="V10" s="988"/>
      <c r="W10" s="988"/>
      <c r="X10" s="988"/>
      <c r="Y10" s="988"/>
      <c r="Z10" s="988"/>
      <c r="AA10" s="988"/>
      <c r="AB10" s="988"/>
      <c r="AC10" s="988"/>
      <c r="AD10" s="988"/>
      <c r="AE10" s="988"/>
    </row>
    <row r="11" spans="1:32">
      <c r="A11" s="986" t="s">
        <v>38</v>
      </c>
      <c r="B11" s="984" t="s">
        <v>39</v>
      </c>
      <c r="C11" s="986" t="s">
        <v>40</v>
      </c>
      <c r="D11" s="987">
        <v>685.75</v>
      </c>
      <c r="E11" s="987">
        <v>0</v>
      </c>
      <c r="F11" s="987">
        <v>0</v>
      </c>
      <c r="G11" s="987">
        <v>0</v>
      </c>
      <c r="H11" s="987">
        <v>2.4460000000000002</v>
      </c>
      <c r="I11" s="988">
        <v>0</v>
      </c>
      <c r="J11" s="988">
        <v>0</v>
      </c>
      <c r="K11" s="988">
        <v>0</v>
      </c>
      <c r="L11" s="988">
        <v>0</v>
      </c>
      <c r="M11" s="988">
        <v>0</v>
      </c>
      <c r="N11" s="988">
        <v>0</v>
      </c>
      <c r="O11" s="988">
        <v>0</v>
      </c>
      <c r="P11" s="988">
        <v>0</v>
      </c>
      <c r="Q11" s="988">
        <v>0</v>
      </c>
      <c r="R11" s="988">
        <v>0</v>
      </c>
      <c r="S11" s="988">
        <v>0</v>
      </c>
      <c r="T11" s="988">
        <v>0</v>
      </c>
      <c r="U11" s="988">
        <v>0</v>
      </c>
      <c r="V11" s="988">
        <v>0</v>
      </c>
      <c r="W11" s="988">
        <v>0</v>
      </c>
      <c r="X11" s="988">
        <v>0</v>
      </c>
      <c r="Y11" s="988">
        <v>252.45</v>
      </c>
      <c r="Z11" s="988">
        <v>108.77</v>
      </c>
      <c r="AA11" s="988">
        <v>68.489999999999995</v>
      </c>
      <c r="AB11" s="988">
        <v>125.78999999999999</v>
      </c>
      <c r="AC11" s="988">
        <v>18.16</v>
      </c>
      <c r="AD11" s="988">
        <v>66.51400000000001</v>
      </c>
      <c r="AE11" s="988">
        <v>43.13</v>
      </c>
    </row>
    <row r="12" spans="1:32" ht="22.5" customHeight="1">
      <c r="A12" s="984"/>
      <c r="B12" s="985" t="s">
        <v>41</v>
      </c>
      <c r="C12" s="989" t="s">
        <v>42</v>
      </c>
      <c r="D12" s="987">
        <v>640.24</v>
      </c>
      <c r="E12" s="987">
        <v>0</v>
      </c>
      <c r="F12" s="987">
        <v>0</v>
      </c>
      <c r="G12" s="987">
        <v>0</v>
      </c>
      <c r="H12" s="987">
        <v>2.4460000000000002</v>
      </c>
      <c r="I12" s="988">
        <v>0</v>
      </c>
      <c r="J12" s="988">
        <v>0</v>
      </c>
      <c r="K12" s="988">
        <v>0</v>
      </c>
      <c r="L12" s="988">
        <v>0</v>
      </c>
      <c r="M12" s="988">
        <v>0</v>
      </c>
      <c r="N12" s="988">
        <v>0</v>
      </c>
      <c r="O12" s="988">
        <v>0</v>
      </c>
      <c r="P12" s="988">
        <v>0</v>
      </c>
      <c r="Q12" s="988">
        <v>0</v>
      </c>
      <c r="R12" s="988">
        <v>0</v>
      </c>
      <c r="S12" s="988">
        <v>0</v>
      </c>
      <c r="T12" s="988">
        <v>0</v>
      </c>
      <c r="U12" s="988">
        <v>0</v>
      </c>
      <c r="V12" s="988">
        <v>0</v>
      </c>
      <c r="W12" s="988">
        <v>0</v>
      </c>
      <c r="X12" s="988">
        <v>0</v>
      </c>
      <c r="Y12" s="988">
        <v>251.75</v>
      </c>
      <c r="Z12" s="988">
        <v>106.82</v>
      </c>
      <c r="AA12" s="988">
        <v>68.489999999999995</v>
      </c>
      <c r="AB12" s="988">
        <v>125.78999999999999</v>
      </c>
      <c r="AC12" s="988">
        <v>17.98</v>
      </c>
      <c r="AD12" s="988">
        <v>66.51400000000001</v>
      </c>
      <c r="AE12" s="988">
        <v>0.45</v>
      </c>
    </row>
    <row r="13" spans="1:32" ht="22.5" hidden="1" customHeight="1">
      <c r="A13" s="984"/>
      <c r="B13" s="985"/>
      <c r="C13" s="989"/>
      <c r="D13" s="987"/>
      <c r="E13" s="987">
        <v>0</v>
      </c>
      <c r="F13" s="987">
        <v>0</v>
      </c>
      <c r="G13" s="987">
        <v>0</v>
      </c>
      <c r="H13" s="987">
        <v>0</v>
      </c>
      <c r="I13" s="988">
        <v>0</v>
      </c>
      <c r="J13" s="988">
        <v>0</v>
      </c>
      <c r="K13" s="988">
        <v>0</v>
      </c>
      <c r="L13" s="988">
        <v>0</v>
      </c>
      <c r="M13" s="988">
        <v>0</v>
      </c>
      <c r="N13" s="988">
        <v>0</v>
      </c>
      <c r="O13" s="988">
        <v>0</v>
      </c>
      <c r="P13" s="988">
        <v>0</v>
      </c>
      <c r="Q13" s="988">
        <v>0</v>
      </c>
      <c r="R13" s="988">
        <v>0</v>
      </c>
      <c r="S13" s="988">
        <v>0</v>
      </c>
      <c r="T13" s="988">
        <v>0</v>
      </c>
      <c r="U13" s="988">
        <v>0</v>
      </c>
      <c r="V13" s="988">
        <v>0</v>
      </c>
      <c r="W13" s="988">
        <v>0</v>
      </c>
      <c r="X13" s="988">
        <v>0</v>
      </c>
      <c r="Y13" s="988">
        <v>0.7</v>
      </c>
      <c r="Z13" s="988">
        <v>1.95</v>
      </c>
      <c r="AA13" s="988">
        <v>0</v>
      </c>
      <c r="AB13" s="988">
        <v>0</v>
      </c>
      <c r="AC13" s="988">
        <v>0.18</v>
      </c>
      <c r="AD13" s="988">
        <v>0</v>
      </c>
      <c r="AE13" s="988">
        <v>42.68</v>
      </c>
    </row>
    <row r="14" spans="1:32" ht="22.5" hidden="1" customHeight="1">
      <c r="A14" s="984"/>
      <c r="B14" s="985"/>
      <c r="C14" s="989"/>
      <c r="D14" s="987"/>
      <c r="E14" s="987">
        <v>0</v>
      </c>
      <c r="F14" s="987">
        <v>0</v>
      </c>
      <c r="G14" s="987">
        <v>0</v>
      </c>
      <c r="H14" s="987">
        <v>0</v>
      </c>
      <c r="I14" s="988">
        <v>0</v>
      </c>
      <c r="J14" s="988">
        <v>0</v>
      </c>
      <c r="K14" s="988">
        <v>0</v>
      </c>
      <c r="L14" s="988">
        <v>0</v>
      </c>
      <c r="M14" s="988">
        <v>0</v>
      </c>
      <c r="N14" s="988">
        <v>0</v>
      </c>
      <c r="O14" s="988">
        <v>0</v>
      </c>
      <c r="P14" s="988">
        <v>0</v>
      </c>
      <c r="Q14" s="988">
        <v>0</v>
      </c>
      <c r="R14" s="988">
        <v>0</v>
      </c>
      <c r="S14" s="988">
        <v>0</v>
      </c>
      <c r="T14" s="988">
        <v>0</v>
      </c>
      <c r="U14" s="988">
        <v>0</v>
      </c>
      <c r="V14" s="988">
        <v>0</v>
      </c>
      <c r="W14" s="988">
        <v>0</v>
      </c>
      <c r="X14" s="988">
        <v>0</v>
      </c>
      <c r="Y14" s="988">
        <v>0</v>
      </c>
      <c r="Z14" s="988">
        <v>0</v>
      </c>
      <c r="AA14" s="988">
        <v>0</v>
      </c>
      <c r="AB14" s="988">
        <v>0</v>
      </c>
      <c r="AC14" s="988">
        <v>0</v>
      </c>
      <c r="AD14" s="988">
        <v>0</v>
      </c>
      <c r="AE14" s="988">
        <v>0</v>
      </c>
    </row>
    <row r="15" spans="1:32" ht="22.5" customHeight="1">
      <c r="A15" s="986" t="s">
        <v>43</v>
      </c>
      <c r="B15" s="984" t="s">
        <v>44</v>
      </c>
      <c r="C15" s="986" t="s">
        <v>45</v>
      </c>
      <c r="D15" s="987">
        <v>529.51199999999994</v>
      </c>
      <c r="E15" s="987">
        <v>1.8759999999999999</v>
      </c>
      <c r="F15" s="987">
        <v>18.02</v>
      </c>
      <c r="G15" s="987">
        <v>0</v>
      </c>
      <c r="H15" s="987">
        <v>2.52</v>
      </c>
      <c r="I15" s="988">
        <v>0</v>
      </c>
      <c r="J15" s="988">
        <v>0</v>
      </c>
      <c r="K15" s="988">
        <v>0.49</v>
      </c>
      <c r="L15" s="988">
        <v>0</v>
      </c>
      <c r="M15" s="988">
        <v>0</v>
      </c>
      <c r="N15" s="988">
        <v>0.10499999999999998</v>
      </c>
      <c r="O15" s="988">
        <v>3.05</v>
      </c>
      <c r="P15" s="988">
        <v>0</v>
      </c>
      <c r="Q15" s="988">
        <v>0</v>
      </c>
      <c r="R15" s="988">
        <v>0</v>
      </c>
      <c r="S15" s="988">
        <v>0</v>
      </c>
      <c r="T15" s="988">
        <v>0</v>
      </c>
      <c r="U15" s="988">
        <v>66.06</v>
      </c>
      <c r="V15" s="988">
        <v>18.872999999999998</v>
      </c>
      <c r="W15" s="988">
        <v>1.1000000000000001</v>
      </c>
      <c r="X15" s="988">
        <v>68.19</v>
      </c>
      <c r="Y15" s="988">
        <v>90.852000000000004</v>
      </c>
      <c r="Z15" s="988">
        <v>22.42</v>
      </c>
      <c r="AA15" s="988">
        <v>22.663</v>
      </c>
      <c r="AB15" s="988">
        <v>17.719000000000001</v>
      </c>
      <c r="AC15" s="988">
        <v>16.03</v>
      </c>
      <c r="AD15" s="988">
        <v>100.29</v>
      </c>
      <c r="AE15" s="988">
        <v>79.253999999999991</v>
      </c>
    </row>
    <row r="16" spans="1:32">
      <c r="A16" s="986" t="s">
        <v>46</v>
      </c>
      <c r="B16" s="984" t="s">
        <v>47</v>
      </c>
      <c r="C16" s="986" t="s">
        <v>48</v>
      </c>
      <c r="D16" s="987">
        <v>2972.5160000000005</v>
      </c>
      <c r="E16" s="987">
        <v>2.0359999999999978</v>
      </c>
      <c r="F16" s="987">
        <v>8.6199999999999992</v>
      </c>
      <c r="G16" s="987">
        <v>0.20000000000000007</v>
      </c>
      <c r="H16" s="987">
        <v>38.234999999999999</v>
      </c>
      <c r="I16" s="988">
        <v>0</v>
      </c>
      <c r="J16" s="988">
        <v>0</v>
      </c>
      <c r="K16" s="988">
        <v>0.71</v>
      </c>
      <c r="L16" s="988">
        <v>0</v>
      </c>
      <c r="M16" s="988">
        <v>1.5000000000000013E-2</v>
      </c>
      <c r="N16" s="988">
        <v>5.4999999999999993E-2</v>
      </c>
      <c r="O16" s="988">
        <v>0.37000000000000005</v>
      </c>
      <c r="P16" s="988">
        <v>0</v>
      </c>
      <c r="Q16" s="988">
        <v>0</v>
      </c>
      <c r="R16" s="988">
        <v>0</v>
      </c>
      <c r="S16" s="988">
        <v>0</v>
      </c>
      <c r="T16" s="988">
        <v>0</v>
      </c>
      <c r="U16" s="988">
        <v>0</v>
      </c>
      <c r="V16" s="988">
        <v>0</v>
      </c>
      <c r="W16" s="988">
        <v>0</v>
      </c>
      <c r="X16" s="988">
        <v>1328.19</v>
      </c>
      <c r="Y16" s="988">
        <v>400.05599999999998</v>
      </c>
      <c r="Z16" s="988">
        <v>201.95599999999999</v>
      </c>
      <c r="AA16" s="988">
        <v>98.725000000000009</v>
      </c>
      <c r="AB16" s="988">
        <v>111.456</v>
      </c>
      <c r="AC16" s="988">
        <v>62.265999999999998</v>
      </c>
      <c r="AD16" s="988">
        <v>85.97999999999999</v>
      </c>
      <c r="AE16" s="988">
        <v>633.64600000000007</v>
      </c>
    </row>
    <row r="17" spans="1:32">
      <c r="A17" s="986" t="s">
        <v>49</v>
      </c>
      <c r="B17" s="984" t="s">
        <v>50</v>
      </c>
      <c r="C17" s="986" t="s">
        <v>51</v>
      </c>
      <c r="D17" s="987">
        <v>223.12400000000002</v>
      </c>
      <c r="E17" s="987">
        <v>0</v>
      </c>
      <c r="F17" s="987">
        <v>0</v>
      </c>
      <c r="G17" s="987">
        <v>0</v>
      </c>
      <c r="H17" s="987">
        <v>0</v>
      </c>
      <c r="I17" s="988">
        <v>0</v>
      </c>
      <c r="J17" s="988">
        <v>0</v>
      </c>
      <c r="K17" s="988">
        <v>0</v>
      </c>
      <c r="L17" s="988">
        <v>0</v>
      </c>
      <c r="M17" s="988">
        <v>0</v>
      </c>
      <c r="N17" s="988">
        <v>0</v>
      </c>
      <c r="O17" s="988">
        <v>0</v>
      </c>
      <c r="P17" s="988">
        <v>0</v>
      </c>
      <c r="Q17" s="988">
        <v>0</v>
      </c>
      <c r="R17" s="988">
        <v>0</v>
      </c>
      <c r="S17" s="988">
        <v>0</v>
      </c>
      <c r="T17" s="988">
        <v>0</v>
      </c>
      <c r="U17" s="988">
        <v>200.65</v>
      </c>
      <c r="V17" s="988">
        <v>0</v>
      </c>
      <c r="W17" s="988">
        <v>0</v>
      </c>
      <c r="X17" s="988">
        <v>9.5139999999999993</v>
      </c>
      <c r="Y17" s="988">
        <v>0</v>
      </c>
      <c r="Z17" s="988">
        <v>0</v>
      </c>
      <c r="AA17" s="988">
        <v>0</v>
      </c>
      <c r="AB17" s="988">
        <v>0</v>
      </c>
      <c r="AC17" s="988">
        <v>0</v>
      </c>
      <c r="AD17" s="988">
        <v>0</v>
      </c>
      <c r="AE17" s="988">
        <v>12.96</v>
      </c>
    </row>
    <row r="18" spans="1:32" hidden="1">
      <c r="A18" s="986" t="s">
        <v>52</v>
      </c>
      <c r="B18" s="984" t="s">
        <v>53</v>
      </c>
      <c r="C18" s="986" t="s">
        <v>54</v>
      </c>
      <c r="D18" s="987">
        <v>0</v>
      </c>
      <c r="E18" s="987">
        <v>0</v>
      </c>
      <c r="F18" s="987">
        <v>0</v>
      </c>
      <c r="G18" s="987">
        <v>0</v>
      </c>
      <c r="H18" s="987">
        <v>0</v>
      </c>
      <c r="I18" s="988">
        <v>0</v>
      </c>
      <c r="J18" s="988">
        <v>0</v>
      </c>
      <c r="K18" s="988">
        <v>0</v>
      </c>
      <c r="L18" s="988">
        <v>0</v>
      </c>
      <c r="M18" s="988">
        <v>0</v>
      </c>
      <c r="N18" s="988">
        <v>0</v>
      </c>
      <c r="O18" s="988">
        <v>0</v>
      </c>
      <c r="P18" s="988">
        <v>0</v>
      </c>
      <c r="Q18" s="988">
        <v>0</v>
      </c>
      <c r="R18" s="988">
        <v>0</v>
      </c>
      <c r="S18" s="988">
        <v>0</v>
      </c>
      <c r="T18" s="988">
        <v>0</v>
      </c>
      <c r="U18" s="988">
        <v>0</v>
      </c>
      <c r="V18" s="988">
        <v>0</v>
      </c>
      <c r="W18" s="988">
        <v>0</v>
      </c>
      <c r="X18" s="988">
        <v>0</v>
      </c>
      <c r="Y18" s="988">
        <v>0</v>
      </c>
      <c r="Z18" s="988">
        <v>0</v>
      </c>
      <c r="AA18" s="988">
        <v>0</v>
      </c>
      <c r="AB18" s="988">
        <v>0</v>
      </c>
      <c r="AC18" s="988">
        <v>0</v>
      </c>
      <c r="AD18" s="988">
        <v>0</v>
      </c>
      <c r="AE18" s="988">
        <v>0</v>
      </c>
    </row>
    <row r="19" spans="1:32" ht="16.149999999999999" customHeight="1">
      <c r="A19" s="986" t="s">
        <v>52</v>
      </c>
      <c r="B19" s="984" t="s">
        <v>56</v>
      </c>
      <c r="C19" s="986" t="s">
        <v>57</v>
      </c>
      <c r="D19" s="987">
        <v>5546.3689910000003</v>
      </c>
      <c r="E19" s="987">
        <v>603.99600000000009</v>
      </c>
      <c r="F19" s="987">
        <v>49.95</v>
      </c>
      <c r="G19" s="987">
        <v>10.48</v>
      </c>
      <c r="H19" s="987">
        <v>37.120000000000005</v>
      </c>
      <c r="I19" s="988">
        <v>0</v>
      </c>
      <c r="J19" s="988">
        <v>0</v>
      </c>
      <c r="K19" s="988">
        <v>0</v>
      </c>
      <c r="L19" s="988">
        <v>0</v>
      </c>
      <c r="M19" s="988">
        <v>0</v>
      </c>
      <c r="N19" s="988">
        <v>0</v>
      </c>
      <c r="O19" s="988">
        <v>0</v>
      </c>
      <c r="P19" s="988">
        <v>0</v>
      </c>
      <c r="Q19" s="988">
        <v>0</v>
      </c>
      <c r="R19" s="988">
        <v>0</v>
      </c>
      <c r="S19" s="988">
        <v>0</v>
      </c>
      <c r="T19" s="988">
        <v>0</v>
      </c>
      <c r="U19" s="988">
        <v>294.37</v>
      </c>
      <c r="V19" s="988">
        <v>0</v>
      </c>
      <c r="W19" s="988">
        <v>0.70035099999999995</v>
      </c>
      <c r="X19" s="988">
        <v>1497.62</v>
      </c>
      <c r="Y19" s="988">
        <v>1167.44964</v>
      </c>
      <c r="Z19" s="988">
        <v>183.41</v>
      </c>
      <c r="AA19" s="988">
        <v>0</v>
      </c>
      <c r="AB19" s="988">
        <v>207.05</v>
      </c>
      <c r="AC19" s="988">
        <v>0</v>
      </c>
      <c r="AD19" s="988">
        <v>231.19299999999998</v>
      </c>
      <c r="AE19" s="988">
        <v>1263.03</v>
      </c>
    </row>
    <row r="20" spans="1:32" s="868" customFormat="1">
      <c r="A20" s="985"/>
      <c r="B20" s="985" t="s">
        <v>182</v>
      </c>
      <c r="C20" s="989" t="s">
        <v>58</v>
      </c>
      <c r="D20" s="990">
        <v>277.08999999999997</v>
      </c>
      <c r="E20" s="990">
        <v>0</v>
      </c>
      <c r="F20" s="990">
        <v>0</v>
      </c>
      <c r="G20" s="990">
        <v>0</v>
      </c>
      <c r="H20" s="990">
        <v>0</v>
      </c>
      <c r="I20" s="990">
        <v>0</v>
      </c>
      <c r="J20" s="990">
        <v>0</v>
      </c>
      <c r="K20" s="990">
        <v>0</v>
      </c>
      <c r="L20" s="990">
        <v>0</v>
      </c>
      <c r="M20" s="990">
        <v>0</v>
      </c>
      <c r="N20" s="990">
        <v>0</v>
      </c>
      <c r="O20" s="990">
        <v>0</v>
      </c>
      <c r="P20" s="990">
        <v>0</v>
      </c>
      <c r="Q20" s="990">
        <v>0</v>
      </c>
      <c r="R20" s="990">
        <v>0</v>
      </c>
      <c r="S20" s="990">
        <v>0</v>
      </c>
      <c r="T20" s="990">
        <v>0</v>
      </c>
      <c r="U20" s="990">
        <v>249.7</v>
      </c>
      <c r="V20" s="990">
        <v>0</v>
      </c>
      <c r="W20" s="990">
        <v>0</v>
      </c>
      <c r="X20" s="990">
        <v>0</v>
      </c>
      <c r="Y20" s="990">
        <v>27.39</v>
      </c>
      <c r="Z20" s="990">
        <v>0</v>
      </c>
      <c r="AA20" s="990">
        <v>0</v>
      </c>
      <c r="AB20" s="990">
        <v>0</v>
      </c>
      <c r="AC20" s="990">
        <v>0</v>
      </c>
      <c r="AD20" s="990">
        <v>0</v>
      </c>
      <c r="AE20" s="990">
        <v>0</v>
      </c>
    </row>
    <row r="21" spans="1:32">
      <c r="A21" s="986" t="s">
        <v>55</v>
      </c>
      <c r="B21" s="984" t="s">
        <v>60</v>
      </c>
      <c r="C21" s="986" t="s">
        <v>61</v>
      </c>
      <c r="D21" s="987">
        <v>375.61</v>
      </c>
      <c r="E21" s="987">
        <v>0</v>
      </c>
      <c r="F21" s="987">
        <v>0</v>
      </c>
      <c r="G21" s="987">
        <v>0</v>
      </c>
      <c r="H21" s="987">
        <v>7.57</v>
      </c>
      <c r="I21" s="988">
        <v>0</v>
      </c>
      <c r="J21" s="988">
        <v>0</v>
      </c>
      <c r="K21" s="988">
        <v>1.9</v>
      </c>
      <c r="L21" s="988">
        <v>0</v>
      </c>
      <c r="M21" s="988">
        <v>0</v>
      </c>
      <c r="N21" s="988">
        <v>0</v>
      </c>
      <c r="O21" s="988">
        <v>0</v>
      </c>
      <c r="P21" s="988">
        <v>0</v>
      </c>
      <c r="Q21" s="988">
        <v>0</v>
      </c>
      <c r="R21" s="988">
        <v>0</v>
      </c>
      <c r="S21" s="988">
        <v>0</v>
      </c>
      <c r="T21" s="988">
        <v>0</v>
      </c>
      <c r="U21" s="988">
        <v>0</v>
      </c>
      <c r="V21" s="988">
        <v>5.03</v>
      </c>
      <c r="W21" s="988">
        <v>1.1900000000000002</v>
      </c>
      <c r="X21" s="988">
        <v>1.0299999999999998</v>
      </c>
      <c r="Y21" s="988">
        <v>0.23</v>
      </c>
      <c r="Z21" s="988">
        <v>0</v>
      </c>
      <c r="AA21" s="988">
        <v>1.1499999999999999</v>
      </c>
      <c r="AB21" s="988">
        <v>6.4399999999999995</v>
      </c>
      <c r="AC21" s="988">
        <v>0.03</v>
      </c>
      <c r="AD21" s="988">
        <v>271.24</v>
      </c>
      <c r="AE21" s="988">
        <v>79.8</v>
      </c>
    </row>
    <row r="22" spans="1:32" ht="16.149999999999999" hidden="1" customHeight="1">
      <c r="A22" s="986" t="s">
        <v>62</v>
      </c>
      <c r="B22" s="984" t="s">
        <v>63</v>
      </c>
      <c r="C22" s="986" t="s">
        <v>64</v>
      </c>
      <c r="D22" s="987">
        <v>0</v>
      </c>
      <c r="E22" s="987">
        <v>0</v>
      </c>
      <c r="F22" s="987">
        <v>0</v>
      </c>
      <c r="G22" s="987">
        <v>0</v>
      </c>
      <c r="H22" s="987">
        <v>0</v>
      </c>
      <c r="I22" s="988">
        <v>0</v>
      </c>
      <c r="J22" s="988">
        <v>0</v>
      </c>
      <c r="K22" s="988">
        <v>0</v>
      </c>
      <c r="L22" s="988">
        <v>0</v>
      </c>
      <c r="M22" s="988">
        <v>0</v>
      </c>
      <c r="N22" s="988">
        <v>0</v>
      </c>
      <c r="O22" s="988">
        <v>0</v>
      </c>
      <c r="P22" s="988">
        <v>0</v>
      </c>
      <c r="Q22" s="988">
        <v>0</v>
      </c>
      <c r="R22" s="988">
        <v>0</v>
      </c>
      <c r="S22" s="988">
        <v>0</v>
      </c>
      <c r="T22" s="988">
        <v>0</v>
      </c>
      <c r="U22" s="988">
        <v>0</v>
      </c>
      <c r="V22" s="988">
        <v>0</v>
      </c>
      <c r="W22" s="988">
        <v>0</v>
      </c>
      <c r="X22" s="988">
        <v>0</v>
      </c>
      <c r="Y22" s="988">
        <v>0</v>
      </c>
      <c r="Z22" s="988">
        <v>0</v>
      </c>
      <c r="AA22" s="988">
        <v>0</v>
      </c>
      <c r="AB22" s="988">
        <v>0</v>
      </c>
      <c r="AC22" s="988">
        <v>0</v>
      </c>
      <c r="AD22" s="988">
        <v>0</v>
      </c>
      <c r="AE22" s="988">
        <v>0</v>
      </c>
    </row>
    <row r="23" spans="1:32">
      <c r="A23" s="986" t="s">
        <v>59</v>
      </c>
      <c r="B23" s="984" t="s">
        <v>66</v>
      </c>
      <c r="C23" s="986" t="s">
        <v>67</v>
      </c>
      <c r="D23" s="987">
        <v>10.59</v>
      </c>
      <c r="E23" s="987">
        <v>0</v>
      </c>
      <c r="F23" s="987">
        <v>0</v>
      </c>
      <c r="G23" s="987">
        <v>0</v>
      </c>
      <c r="H23" s="987">
        <v>0</v>
      </c>
      <c r="I23" s="988">
        <v>0</v>
      </c>
      <c r="J23" s="988">
        <v>0</v>
      </c>
      <c r="K23" s="988">
        <v>0</v>
      </c>
      <c r="L23" s="988">
        <v>0</v>
      </c>
      <c r="M23" s="988">
        <v>0</v>
      </c>
      <c r="N23" s="988">
        <v>0</v>
      </c>
      <c r="O23" s="988">
        <v>0</v>
      </c>
      <c r="P23" s="988">
        <v>0</v>
      </c>
      <c r="Q23" s="988">
        <v>0</v>
      </c>
      <c r="R23" s="988">
        <v>0</v>
      </c>
      <c r="S23" s="988">
        <v>0</v>
      </c>
      <c r="T23" s="988">
        <v>0</v>
      </c>
      <c r="U23" s="988">
        <v>0</v>
      </c>
      <c r="V23" s="988">
        <v>0</v>
      </c>
      <c r="W23" s="988">
        <v>0.06</v>
      </c>
      <c r="X23" s="988">
        <v>4.82</v>
      </c>
      <c r="Y23" s="988">
        <v>0</v>
      </c>
      <c r="Z23" s="988">
        <v>2.67</v>
      </c>
      <c r="AA23" s="988">
        <v>0.09</v>
      </c>
      <c r="AB23" s="988">
        <v>0.39</v>
      </c>
      <c r="AC23" s="988">
        <v>0.88</v>
      </c>
      <c r="AD23" s="988">
        <v>0</v>
      </c>
      <c r="AE23" s="988">
        <v>1.68</v>
      </c>
    </row>
    <row r="24" spans="1:32" s="869" customFormat="1" ht="22.5" customHeight="1">
      <c r="A24" s="980">
        <v>2</v>
      </c>
      <c r="B24" s="981" t="s">
        <v>68</v>
      </c>
      <c r="C24" s="980" t="s">
        <v>69</v>
      </c>
      <c r="D24" s="982">
        <v>8098.4988099999991</v>
      </c>
      <c r="E24" s="982">
        <v>446.613</v>
      </c>
      <c r="F24" s="982">
        <v>247.07900000000004</v>
      </c>
      <c r="G24" s="982">
        <v>143.60000000000002</v>
      </c>
      <c r="H24" s="982">
        <v>263.81300000000005</v>
      </c>
      <c r="I24" s="982">
        <v>63.607999999999997</v>
      </c>
      <c r="J24" s="982">
        <v>60.33</v>
      </c>
      <c r="K24" s="982">
        <v>34.238</v>
      </c>
      <c r="L24" s="982">
        <v>37.549999999999997</v>
      </c>
      <c r="M24" s="982">
        <v>37.367000000000004</v>
      </c>
      <c r="N24" s="982">
        <v>45.945</v>
      </c>
      <c r="O24" s="982">
        <v>243.76900000000003</v>
      </c>
      <c r="P24" s="982">
        <v>46.456530000000001</v>
      </c>
      <c r="Q24" s="982">
        <v>136.08999999999997</v>
      </c>
      <c r="R24" s="982">
        <v>27.95</v>
      </c>
      <c r="S24" s="982">
        <v>59.670479999999998</v>
      </c>
      <c r="T24" s="982">
        <v>103.464</v>
      </c>
      <c r="U24" s="982">
        <v>1605.2629999999999</v>
      </c>
      <c r="V24" s="982">
        <v>414.99899999999997</v>
      </c>
      <c r="W24" s="982">
        <v>263.85599999999999</v>
      </c>
      <c r="X24" s="982">
        <v>352.03339999999992</v>
      </c>
      <c r="Y24" s="982">
        <v>519.58600000000001</v>
      </c>
      <c r="Z24" s="982">
        <v>334.995</v>
      </c>
      <c r="AA24" s="982">
        <v>157.29799999999997</v>
      </c>
      <c r="AB24" s="982">
        <v>231.98939999999999</v>
      </c>
      <c r="AC24" s="982">
        <v>171.32400000000001</v>
      </c>
      <c r="AD24" s="982">
        <v>641.55500000000006</v>
      </c>
      <c r="AE24" s="982">
        <v>1408.0570000000002</v>
      </c>
      <c r="AF24" s="869">
        <f>+D24/D8*100</f>
        <v>31.855668839461227</v>
      </c>
    </row>
    <row r="25" spans="1:32">
      <c r="A25" s="984"/>
      <c r="B25" s="985" t="s">
        <v>37</v>
      </c>
      <c r="C25" s="986"/>
      <c r="D25" s="987"/>
      <c r="E25" s="987"/>
      <c r="F25" s="987"/>
      <c r="G25" s="987"/>
      <c r="H25" s="987"/>
      <c r="I25" s="988"/>
      <c r="J25" s="988"/>
      <c r="K25" s="988"/>
      <c r="L25" s="988"/>
      <c r="M25" s="988"/>
      <c r="N25" s="988"/>
      <c r="O25" s="988"/>
      <c r="P25" s="988"/>
      <c r="Q25" s="988"/>
      <c r="R25" s="988"/>
      <c r="S25" s="988"/>
      <c r="T25" s="988"/>
      <c r="U25" s="988"/>
      <c r="V25" s="988"/>
      <c r="W25" s="988"/>
      <c r="X25" s="988"/>
      <c r="Y25" s="988"/>
      <c r="Z25" s="988"/>
      <c r="AA25" s="988"/>
      <c r="AB25" s="988"/>
      <c r="AC25" s="988"/>
      <c r="AD25" s="988"/>
      <c r="AE25" s="988"/>
    </row>
    <row r="26" spans="1:32">
      <c r="A26" s="986" t="s">
        <v>70</v>
      </c>
      <c r="B26" s="984" t="s">
        <v>71</v>
      </c>
      <c r="C26" s="986" t="s">
        <v>72</v>
      </c>
      <c r="D26" s="987">
        <v>1304.3644400000001</v>
      </c>
      <c r="E26" s="987">
        <v>46.618000000000002</v>
      </c>
      <c r="F26" s="987">
        <v>3.4860000000000002</v>
      </c>
      <c r="G26" s="987">
        <v>0.36</v>
      </c>
      <c r="H26" s="987">
        <v>0</v>
      </c>
      <c r="I26" s="988">
        <v>1.03</v>
      </c>
      <c r="J26" s="988">
        <v>1.91</v>
      </c>
      <c r="K26" s="988">
        <v>0.02</v>
      </c>
      <c r="L26" s="988">
        <v>0</v>
      </c>
      <c r="M26" s="988">
        <v>0</v>
      </c>
      <c r="N26" s="988">
        <v>0.11799999999999999</v>
      </c>
      <c r="O26" s="988">
        <v>17.346</v>
      </c>
      <c r="P26" s="988">
        <v>1.4273</v>
      </c>
      <c r="Q26" s="988">
        <v>10.88</v>
      </c>
      <c r="R26" s="988">
        <v>0</v>
      </c>
      <c r="S26" s="988">
        <v>11.553140000000001</v>
      </c>
      <c r="T26" s="988">
        <v>36.496000000000002</v>
      </c>
      <c r="U26" s="988">
        <v>534.89800000000002</v>
      </c>
      <c r="V26" s="988">
        <v>36.884</v>
      </c>
      <c r="W26" s="988">
        <v>0.05</v>
      </c>
      <c r="X26" s="988">
        <v>0.79</v>
      </c>
      <c r="Y26" s="988">
        <v>135.006</v>
      </c>
      <c r="Z26" s="988">
        <v>6.9569999999999999</v>
      </c>
      <c r="AA26" s="988">
        <v>0</v>
      </c>
      <c r="AB26" s="988">
        <v>0</v>
      </c>
      <c r="AC26" s="988">
        <v>0</v>
      </c>
      <c r="AD26" s="988">
        <v>0</v>
      </c>
      <c r="AE26" s="988">
        <v>458.53500000000003</v>
      </c>
    </row>
    <row r="27" spans="1:32" ht="16.149999999999999" customHeight="1">
      <c r="A27" s="986" t="s">
        <v>73</v>
      </c>
      <c r="B27" s="984" t="s">
        <v>74</v>
      </c>
      <c r="C27" s="986" t="s">
        <v>75</v>
      </c>
      <c r="D27" s="987">
        <v>25.822880000000001</v>
      </c>
      <c r="E27" s="987">
        <v>3.2000000000000001E-2</v>
      </c>
      <c r="F27" s="987">
        <v>3.83</v>
      </c>
      <c r="G27" s="987">
        <v>0.02</v>
      </c>
      <c r="H27" s="987">
        <v>0.01</v>
      </c>
      <c r="I27" s="988">
        <v>0.06</v>
      </c>
      <c r="J27" s="988">
        <v>0.622</v>
      </c>
      <c r="K27" s="988">
        <v>0.01</v>
      </c>
      <c r="L27" s="988">
        <v>0.03</v>
      </c>
      <c r="M27" s="988">
        <v>0.08</v>
      </c>
      <c r="N27" s="988">
        <v>1.7999999999999999E-2</v>
      </c>
      <c r="O27" s="988">
        <v>0.03</v>
      </c>
      <c r="P27" s="988">
        <v>5.7329999999999999E-2</v>
      </c>
      <c r="Q27" s="988">
        <v>3.8719999999999999</v>
      </c>
      <c r="R27" s="988">
        <v>0.41</v>
      </c>
      <c r="S27" s="988">
        <v>0.23155000000000001</v>
      </c>
      <c r="T27" s="988">
        <v>0.12</v>
      </c>
      <c r="U27" s="988">
        <v>0.28999999999999998</v>
      </c>
      <c r="V27" s="988">
        <v>8.4000000000000005E-2</v>
      </c>
      <c r="W27" s="988">
        <v>7.0000000000000007E-2</v>
      </c>
      <c r="X27" s="988">
        <v>0.52400000000000002</v>
      </c>
      <c r="Y27" s="988">
        <v>1.744</v>
      </c>
      <c r="Z27" s="988">
        <v>7.5640000000000001</v>
      </c>
      <c r="AA27" s="988">
        <v>0</v>
      </c>
      <c r="AB27" s="988">
        <v>0</v>
      </c>
      <c r="AC27" s="988">
        <v>0</v>
      </c>
      <c r="AD27" s="988">
        <v>0</v>
      </c>
      <c r="AE27" s="988">
        <v>6.1139999999999999</v>
      </c>
    </row>
    <row r="28" spans="1:32" ht="16.149999999999999" hidden="1" customHeight="1">
      <c r="A28" s="986" t="s">
        <v>76</v>
      </c>
      <c r="B28" s="984" t="s">
        <v>77</v>
      </c>
      <c r="C28" s="986" t="s">
        <v>78</v>
      </c>
      <c r="D28" s="987">
        <v>0</v>
      </c>
      <c r="E28" s="987">
        <v>0</v>
      </c>
      <c r="F28" s="987">
        <v>0</v>
      </c>
      <c r="G28" s="987">
        <v>0</v>
      </c>
      <c r="H28" s="987">
        <v>0</v>
      </c>
      <c r="I28" s="988">
        <v>0</v>
      </c>
      <c r="J28" s="988">
        <v>0</v>
      </c>
      <c r="K28" s="988">
        <v>0</v>
      </c>
      <c r="L28" s="988">
        <v>0</v>
      </c>
      <c r="M28" s="988">
        <v>0</v>
      </c>
      <c r="N28" s="988">
        <v>0</v>
      </c>
      <c r="O28" s="988">
        <v>0</v>
      </c>
      <c r="P28" s="988">
        <v>0</v>
      </c>
      <c r="Q28" s="988">
        <v>0</v>
      </c>
      <c r="R28" s="988">
        <v>0</v>
      </c>
      <c r="S28" s="988">
        <v>0</v>
      </c>
      <c r="T28" s="988">
        <v>0</v>
      </c>
      <c r="U28" s="988">
        <v>0</v>
      </c>
      <c r="V28" s="988">
        <v>0</v>
      </c>
      <c r="W28" s="988">
        <v>0</v>
      </c>
      <c r="X28" s="988">
        <v>0</v>
      </c>
      <c r="Y28" s="988">
        <v>0</v>
      </c>
      <c r="Z28" s="988">
        <v>0</v>
      </c>
      <c r="AA28" s="988">
        <v>0</v>
      </c>
      <c r="AB28" s="988">
        <v>0</v>
      </c>
      <c r="AC28" s="988">
        <v>0</v>
      </c>
      <c r="AD28" s="988">
        <v>0</v>
      </c>
      <c r="AE28" s="988">
        <v>0</v>
      </c>
    </row>
    <row r="29" spans="1:32">
      <c r="A29" s="986" t="s">
        <v>76</v>
      </c>
      <c r="B29" s="984" t="s">
        <v>80</v>
      </c>
      <c r="C29" s="986" t="s">
        <v>81</v>
      </c>
      <c r="D29" s="987">
        <v>31.97</v>
      </c>
      <c r="E29" s="987">
        <v>0</v>
      </c>
      <c r="F29" s="987">
        <v>0</v>
      </c>
      <c r="G29" s="987">
        <v>0</v>
      </c>
      <c r="H29" s="987">
        <v>0</v>
      </c>
      <c r="I29" s="988">
        <v>0</v>
      </c>
      <c r="J29" s="988">
        <v>0</v>
      </c>
      <c r="K29" s="988">
        <v>0</v>
      </c>
      <c r="L29" s="988">
        <v>0</v>
      </c>
      <c r="M29" s="988">
        <v>0</v>
      </c>
      <c r="N29" s="988">
        <v>0</v>
      </c>
      <c r="O29" s="988">
        <v>0</v>
      </c>
      <c r="P29" s="988">
        <v>0</v>
      </c>
      <c r="Q29" s="988">
        <v>0</v>
      </c>
      <c r="R29" s="988">
        <v>0</v>
      </c>
      <c r="S29" s="988">
        <v>0</v>
      </c>
      <c r="T29" s="988">
        <v>0</v>
      </c>
      <c r="U29" s="988">
        <v>0</v>
      </c>
      <c r="V29" s="988">
        <v>0</v>
      </c>
      <c r="W29" s="988">
        <v>0</v>
      </c>
      <c r="X29" s="988">
        <v>0</v>
      </c>
      <c r="Y29" s="988">
        <v>31.97</v>
      </c>
      <c r="Z29" s="988">
        <v>0</v>
      </c>
      <c r="AA29" s="988">
        <v>0</v>
      </c>
      <c r="AB29" s="988">
        <v>0</v>
      </c>
      <c r="AC29" s="988">
        <v>0</v>
      </c>
      <c r="AD29" s="988">
        <v>0</v>
      </c>
      <c r="AE29" s="988">
        <v>0</v>
      </c>
    </row>
    <row r="30" spans="1:32">
      <c r="A30" s="986" t="s">
        <v>79</v>
      </c>
      <c r="B30" s="984" t="s">
        <v>83</v>
      </c>
      <c r="C30" s="986" t="s">
        <v>84</v>
      </c>
      <c r="D30" s="987">
        <v>1225.12401</v>
      </c>
      <c r="E30" s="987">
        <v>109.536</v>
      </c>
      <c r="F30" s="987">
        <v>0.84</v>
      </c>
      <c r="G30" s="987">
        <v>2.86</v>
      </c>
      <c r="H30" s="987">
        <v>8.44</v>
      </c>
      <c r="I30" s="987">
        <v>0.98</v>
      </c>
      <c r="J30" s="987">
        <v>3.09</v>
      </c>
      <c r="K30" s="987">
        <v>1.0900000000000001</v>
      </c>
      <c r="L30" s="987">
        <v>1.93</v>
      </c>
      <c r="M30" s="987">
        <v>1.72</v>
      </c>
      <c r="N30" s="987">
        <v>2.496</v>
      </c>
      <c r="O30" s="987">
        <v>7.35</v>
      </c>
      <c r="P30" s="987">
        <v>6.7449999999999996E-2</v>
      </c>
      <c r="Q30" s="987">
        <v>25.87</v>
      </c>
      <c r="R30" s="987">
        <v>0.26</v>
      </c>
      <c r="S30" s="987">
        <v>1.01156</v>
      </c>
      <c r="T30" s="987">
        <v>1.01</v>
      </c>
      <c r="U30" s="987">
        <v>727.15499999999997</v>
      </c>
      <c r="V30" s="987">
        <v>10.06</v>
      </c>
      <c r="W30" s="987">
        <v>38</v>
      </c>
      <c r="X30" s="987">
        <v>49.46</v>
      </c>
      <c r="Y30" s="987">
        <v>6.91</v>
      </c>
      <c r="Z30" s="987">
        <v>21.094000000000001</v>
      </c>
      <c r="AA30" s="987">
        <v>9.8339999999999996</v>
      </c>
      <c r="AB30" s="987">
        <v>9.9600000000000009</v>
      </c>
      <c r="AC30" s="987">
        <v>7.56</v>
      </c>
      <c r="AD30" s="987">
        <v>10.829999999999998</v>
      </c>
      <c r="AE30" s="987">
        <v>165.71</v>
      </c>
    </row>
    <row r="31" spans="1:32">
      <c r="A31" s="986" t="s">
        <v>82</v>
      </c>
      <c r="B31" s="984" t="s">
        <v>86</v>
      </c>
      <c r="C31" s="986" t="s">
        <v>87</v>
      </c>
      <c r="D31" s="987">
        <v>171.96034000000003</v>
      </c>
      <c r="E31" s="987">
        <v>8.41</v>
      </c>
      <c r="F31" s="987">
        <v>9.34</v>
      </c>
      <c r="G31" s="987">
        <v>2.38</v>
      </c>
      <c r="H31" s="987">
        <v>7.0000000000000007E-2</v>
      </c>
      <c r="I31" s="987">
        <v>0.46</v>
      </c>
      <c r="J31" s="987">
        <v>0</v>
      </c>
      <c r="K31" s="987">
        <v>0</v>
      </c>
      <c r="L31" s="987">
        <v>0.31</v>
      </c>
      <c r="M31" s="987">
        <v>0</v>
      </c>
      <c r="N31" s="987">
        <v>0.35799999999999998</v>
      </c>
      <c r="O31" s="987">
        <v>4.66</v>
      </c>
      <c r="P31" s="987">
        <v>0.22885</v>
      </c>
      <c r="Q31" s="987">
        <v>0</v>
      </c>
      <c r="R31" s="987">
        <v>0.24</v>
      </c>
      <c r="S31" s="987">
        <v>7.9490000000000005E-2</v>
      </c>
      <c r="T31" s="987">
        <v>0</v>
      </c>
      <c r="U31" s="987">
        <v>36.1</v>
      </c>
      <c r="V31" s="987">
        <v>5.41</v>
      </c>
      <c r="W31" s="987">
        <v>14.65</v>
      </c>
      <c r="X31" s="987">
        <v>11.33</v>
      </c>
      <c r="Y31" s="987">
        <v>48.58</v>
      </c>
      <c r="Z31" s="987">
        <v>1.56</v>
      </c>
      <c r="AA31" s="987">
        <v>0.53</v>
      </c>
      <c r="AB31" s="987">
        <v>2.74</v>
      </c>
      <c r="AC31" s="987">
        <v>0.58399999999999996</v>
      </c>
      <c r="AD31" s="987">
        <v>0.77</v>
      </c>
      <c r="AE31" s="987">
        <v>23.17</v>
      </c>
    </row>
    <row r="32" spans="1:32" hidden="1">
      <c r="A32" s="986" t="s">
        <v>88</v>
      </c>
      <c r="B32" s="984" t="s">
        <v>89</v>
      </c>
      <c r="C32" s="986" t="s">
        <v>90</v>
      </c>
      <c r="D32" s="987">
        <v>0</v>
      </c>
      <c r="E32" s="987">
        <v>0</v>
      </c>
      <c r="F32" s="987">
        <v>0</v>
      </c>
      <c r="G32" s="987">
        <v>0</v>
      </c>
      <c r="H32" s="987">
        <v>0</v>
      </c>
      <c r="I32" s="987">
        <v>0</v>
      </c>
      <c r="J32" s="987">
        <v>0</v>
      </c>
      <c r="K32" s="987">
        <v>0</v>
      </c>
      <c r="L32" s="987">
        <v>0</v>
      </c>
      <c r="M32" s="987">
        <v>0</v>
      </c>
      <c r="N32" s="987">
        <v>0</v>
      </c>
      <c r="O32" s="987">
        <v>0</v>
      </c>
      <c r="P32" s="987">
        <v>0</v>
      </c>
      <c r="Q32" s="987">
        <v>0</v>
      </c>
      <c r="R32" s="987">
        <v>0</v>
      </c>
      <c r="S32" s="987">
        <v>0</v>
      </c>
      <c r="T32" s="987">
        <v>0</v>
      </c>
      <c r="U32" s="987">
        <v>0</v>
      </c>
      <c r="V32" s="987">
        <v>0</v>
      </c>
      <c r="W32" s="987">
        <v>0</v>
      </c>
      <c r="X32" s="987">
        <v>0</v>
      </c>
      <c r="Y32" s="987">
        <v>0</v>
      </c>
      <c r="Z32" s="987">
        <v>0</v>
      </c>
      <c r="AA32" s="987">
        <v>0</v>
      </c>
      <c r="AB32" s="987">
        <v>0</v>
      </c>
      <c r="AC32" s="987">
        <v>0</v>
      </c>
      <c r="AD32" s="987">
        <v>0</v>
      </c>
      <c r="AE32" s="987">
        <v>0</v>
      </c>
    </row>
    <row r="33" spans="1:31" ht="15.3" customHeight="1">
      <c r="A33" s="986" t="s">
        <v>85</v>
      </c>
      <c r="B33" s="984" t="s">
        <v>92</v>
      </c>
      <c r="C33" s="986" t="s">
        <v>93</v>
      </c>
      <c r="D33" s="987">
        <v>43.841000000000001</v>
      </c>
      <c r="E33" s="987">
        <v>1.4870000000000001</v>
      </c>
      <c r="F33" s="987">
        <v>0</v>
      </c>
      <c r="G33" s="987">
        <v>0</v>
      </c>
      <c r="H33" s="987">
        <v>0</v>
      </c>
      <c r="I33" s="987">
        <v>0</v>
      </c>
      <c r="J33" s="987">
        <v>0</v>
      </c>
      <c r="K33" s="987">
        <v>0</v>
      </c>
      <c r="L33" s="987">
        <v>0</v>
      </c>
      <c r="M33" s="987">
        <v>0</v>
      </c>
      <c r="N33" s="987">
        <v>0</v>
      </c>
      <c r="O33" s="987">
        <v>0</v>
      </c>
      <c r="P33" s="987">
        <v>0</v>
      </c>
      <c r="Q33" s="987">
        <v>0</v>
      </c>
      <c r="R33" s="987">
        <v>0</v>
      </c>
      <c r="S33" s="987">
        <v>0</v>
      </c>
      <c r="T33" s="987">
        <v>0</v>
      </c>
      <c r="U33" s="987">
        <v>0</v>
      </c>
      <c r="V33" s="987">
        <v>0</v>
      </c>
      <c r="W33" s="987">
        <v>0</v>
      </c>
      <c r="X33" s="987">
        <v>0</v>
      </c>
      <c r="Y33" s="987">
        <v>6.91</v>
      </c>
      <c r="Z33" s="987">
        <v>0</v>
      </c>
      <c r="AA33" s="987">
        <v>0</v>
      </c>
      <c r="AB33" s="987">
        <v>0</v>
      </c>
      <c r="AC33" s="987">
        <v>0</v>
      </c>
      <c r="AD33" s="987">
        <v>0</v>
      </c>
      <c r="AE33" s="987">
        <v>35.444000000000003</v>
      </c>
    </row>
    <row r="34" spans="1:31" ht="15.3" customHeight="1">
      <c r="A34" s="986" t="s">
        <v>88</v>
      </c>
      <c r="B34" s="984" t="s">
        <v>174</v>
      </c>
      <c r="C34" s="986" t="s">
        <v>95</v>
      </c>
      <c r="D34" s="987">
        <f>SUM(D36:D51)</f>
        <v>2350.5088500000006</v>
      </c>
      <c r="E34" s="987">
        <f t="shared" ref="E34:AE34" si="0">SUM(E36:E51)</f>
        <v>123.37</v>
      </c>
      <c r="F34" s="987">
        <f t="shared" si="0"/>
        <v>128.92899999999997</v>
      </c>
      <c r="G34" s="987">
        <f t="shared" si="0"/>
        <v>35.795999999999999</v>
      </c>
      <c r="H34" s="987">
        <f t="shared" si="0"/>
        <v>43.738999999999997</v>
      </c>
      <c r="I34" s="987">
        <f t="shared" si="0"/>
        <v>33.617999999999995</v>
      </c>
      <c r="J34" s="987">
        <f t="shared" si="0"/>
        <v>25.038</v>
      </c>
      <c r="K34" s="987">
        <f t="shared" si="0"/>
        <v>7.2779999999999996</v>
      </c>
      <c r="L34" s="987">
        <f t="shared" si="0"/>
        <v>17.73</v>
      </c>
      <c r="M34" s="987">
        <f t="shared" si="0"/>
        <v>13.419</v>
      </c>
      <c r="N34" s="987">
        <f t="shared" si="0"/>
        <v>20.704000000000001</v>
      </c>
      <c r="O34" s="987">
        <f t="shared" si="0"/>
        <v>80.019000000000005</v>
      </c>
      <c r="P34" s="987">
        <f t="shared" si="0"/>
        <v>20.387730000000001</v>
      </c>
      <c r="Q34" s="987">
        <f t="shared" si="0"/>
        <v>46.718000000000004</v>
      </c>
      <c r="R34" s="987">
        <f t="shared" si="0"/>
        <v>9.3879999999999981</v>
      </c>
      <c r="S34" s="987">
        <f t="shared" si="0"/>
        <v>18.106920000000002</v>
      </c>
      <c r="T34" s="987">
        <f t="shared" si="0"/>
        <v>26.293999999999997</v>
      </c>
      <c r="U34" s="987">
        <f t="shared" si="0"/>
        <v>173.74599999999998</v>
      </c>
      <c r="V34" s="987">
        <f t="shared" si="0"/>
        <v>125.81399999999996</v>
      </c>
      <c r="W34" s="987">
        <f t="shared" si="0"/>
        <v>55.065999999999995</v>
      </c>
      <c r="X34" s="987">
        <f t="shared" si="0"/>
        <v>214.95340000000002</v>
      </c>
      <c r="Y34" s="987">
        <f t="shared" si="0"/>
        <v>162.35600000000002</v>
      </c>
      <c r="Z34" s="987">
        <f t="shared" si="0"/>
        <v>145.43199999999999</v>
      </c>
      <c r="AA34" s="987">
        <f t="shared" si="0"/>
        <v>56.76</v>
      </c>
      <c r="AB34" s="987">
        <f t="shared" si="0"/>
        <v>108.11980000000001</v>
      </c>
      <c r="AC34" s="987">
        <f t="shared" si="0"/>
        <v>64.643000000000001</v>
      </c>
      <c r="AD34" s="987">
        <f t="shared" si="0"/>
        <v>232.68499999999997</v>
      </c>
      <c r="AE34" s="987">
        <f t="shared" si="0"/>
        <v>360.39899999999994</v>
      </c>
    </row>
    <row r="35" spans="1:31" ht="15.3" customHeight="1">
      <c r="A35" s="984"/>
      <c r="B35" s="985" t="s">
        <v>37</v>
      </c>
      <c r="C35" s="986"/>
      <c r="D35" s="987"/>
      <c r="E35" s="987"/>
      <c r="F35" s="987"/>
      <c r="G35" s="987"/>
      <c r="H35" s="987"/>
      <c r="I35" s="988"/>
      <c r="J35" s="988"/>
      <c r="K35" s="988"/>
      <c r="L35" s="988"/>
      <c r="M35" s="988"/>
      <c r="N35" s="988"/>
      <c r="O35" s="988"/>
      <c r="P35" s="988"/>
      <c r="Q35" s="988"/>
      <c r="R35" s="988"/>
      <c r="S35" s="988"/>
      <c r="T35" s="988"/>
      <c r="U35" s="988"/>
      <c r="V35" s="988"/>
      <c r="W35" s="988"/>
      <c r="X35" s="988"/>
      <c r="Y35" s="988"/>
      <c r="Z35" s="988"/>
      <c r="AA35" s="988"/>
      <c r="AB35" s="988"/>
      <c r="AC35" s="988"/>
      <c r="AD35" s="988"/>
      <c r="AE35" s="988"/>
    </row>
    <row r="36" spans="1:31" s="868" customFormat="1" ht="15.3" customHeight="1">
      <c r="A36" s="989" t="s">
        <v>96</v>
      </c>
      <c r="B36" s="985" t="s">
        <v>97</v>
      </c>
      <c r="C36" s="989" t="s">
        <v>98</v>
      </c>
      <c r="D36" s="990">
        <v>1451.5460800000001</v>
      </c>
      <c r="E36" s="990">
        <v>91.64</v>
      </c>
      <c r="F36" s="990">
        <v>64.518999999999991</v>
      </c>
      <c r="G36" s="990">
        <v>20.204000000000001</v>
      </c>
      <c r="H36" s="990">
        <v>32.749000000000002</v>
      </c>
      <c r="I36" s="990">
        <v>11.747999999999999</v>
      </c>
      <c r="J36" s="990">
        <v>17.450000000000003</v>
      </c>
      <c r="K36" s="990">
        <v>6.298</v>
      </c>
      <c r="L36" s="990">
        <v>10.15</v>
      </c>
      <c r="M36" s="990">
        <v>9.3889999999999993</v>
      </c>
      <c r="N36" s="990">
        <v>8.9480000000000004</v>
      </c>
      <c r="O36" s="990">
        <v>72.009</v>
      </c>
      <c r="P36" s="990">
        <v>18.549589999999998</v>
      </c>
      <c r="Q36" s="990">
        <v>30.31</v>
      </c>
      <c r="R36" s="990">
        <v>8.48</v>
      </c>
      <c r="S36" s="990">
        <v>14.95049</v>
      </c>
      <c r="T36" s="990">
        <v>21.51</v>
      </c>
      <c r="U36" s="990">
        <v>91.25</v>
      </c>
      <c r="V36" s="990">
        <v>109.20399999999999</v>
      </c>
      <c r="W36" s="990">
        <v>49.2</v>
      </c>
      <c r="X36" s="990">
        <v>94.73</v>
      </c>
      <c r="Y36" s="990">
        <v>83.19</v>
      </c>
      <c r="Z36" s="990">
        <v>53.994</v>
      </c>
      <c r="AA36" s="990">
        <v>34.414000000000001</v>
      </c>
      <c r="AB36" s="990">
        <v>73.290000000000006</v>
      </c>
      <c r="AC36" s="990">
        <v>47.97</v>
      </c>
      <c r="AD36" s="990">
        <v>162.84</v>
      </c>
      <c r="AE36" s="990">
        <v>212.56</v>
      </c>
    </row>
    <row r="37" spans="1:31" s="868" customFormat="1" ht="15.3" customHeight="1">
      <c r="A37" s="989" t="s">
        <v>96</v>
      </c>
      <c r="B37" s="985" t="s">
        <v>99</v>
      </c>
      <c r="C37" s="989" t="s">
        <v>100</v>
      </c>
      <c r="D37" s="990">
        <v>145.92099999999999</v>
      </c>
      <c r="E37" s="990">
        <v>12.21</v>
      </c>
      <c r="F37" s="990">
        <v>1.58</v>
      </c>
      <c r="G37" s="990">
        <v>0.52</v>
      </c>
      <c r="H37" s="990">
        <v>1.61</v>
      </c>
      <c r="I37" s="990">
        <v>0.02</v>
      </c>
      <c r="J37" s="990">
        <v>0</v>
      </c>
      <c r="K37" s="990">
        <v>0</v>
      </c>
      <c r="L37" s="990">
        <v>0</v>
      </c>
      <c r="M37" s="990">
        <v>0</v>
      </c>
      <c r="N37" s="990">
        <v>0</v>
      </c>
      <c r="O37" s="990">
        <v>0.02</v>
      </c>
      <c r="P37" s="990">
        <v>0</v>
      </c>
      <c r="Q37" s="990">
        <v>0</v>
      </c>
      <c r="R37" s="990">
        <v>0</v>
      </c>
      <c r="S37" s="990">
        <v>0</v>
      </c>
      <c r="T37" s="990">
        <v>0</v>
      </c>
      <c r="U37" s="990">
        <v>0.32</v>
      </c>
      <c r="V37" s="990">
        <v>0.374</v>
      </c>
      <c r="W37" s="990">
        <v>0.36</v>
      </c>
      <c r="X37" s="990">
        <v>4.444</v>
      </c>
      <c r="Y37" s="990">
        <v>38.489999999999995</v>
      </c>
      <c r="Z37" s="990">
        <v>25.16</v>
      </c>
      <c r="AA37" s="990">
        <v>9.69</v>
      </c>
      <c r="AB37" s="990">
        <v>13.31</v>
      </c>
      <c r="AC37" s="990">
        <v>1.8499999999999999</v>
      </c>
      <c r="AD37" s="990">
        <v>18.933</v>
      </c>
      <c r="AE37" s="990">
        <v>17.03</v>
      </c>
    </row>
    <row r="38" spans="1:31" s="868" customFormat="1" ht="15.3" customHeight="1">
      <c r="A38" s="989" t="s">
        <v>96</v>
      </c>
      <c r="B38" s="985" t="s">
        <v>101</v>
      </c>
      <c r="C38" s="989" t="s">
        <v>102</v>
      </c>
      <c r="D38" s="990">
        <v>18.663329999999998</v>
      </c>
      <c r="E38" s="990">
        <v>0.26</v>
      </c>
      <c r="F38" s="990">
        <v>1.59</v>
      </c>
      <c r="G38" s="990">
        <v>0.1</v>
      </c>
      <c r="H38" s="990">
        <v>0</v>
      </c>
      <c r="I38" s="990">
        <v>1.95</v>
      </c>
      <c r="J38" s="990">
        <v>0.39</v>
      </c>
      <c r="K38" s="990">
        <v>0.16</v>
      </c>
      <c r="L38" s="990">
        <v>0.1</v>
      </c>
      <c r="M38" s="990">
        <v>1.75</v>
      </c>
      <c r="N38" s="990">
        <v>4.8000000000000001E-2</v>
      </c>
      <c r="O38" s="990">
        <v>0.12</v>
      </c>
      <c r="P38" s="990">
        <v>0</v>
      </c>
      <c r="Q38" s="990">
        <v>2.97</v>
      </c>
      <c r="R38" s="990">
        <v>0</v>
      </c>
      <c r="S38" s="990">
        <v>8.7330000000000005E-2</v>
      </c>
      <c r="T38" s="990">
        <v>0.33</v>
      </c>
      <c r="U38" s="990">
        <v>1.41</v>
      </c>
      <c r="V38" s="990">
        <v>2.1</v>
      </c>
      <c r="W38" s="990">
        <v>3.3580000000000001</v>
      </c>
      <c r="X38" s="990">
        <v>0</v>
      </c>
      <c r="Y38" s="990">
        <v>0.06</v>
      </c>
      <c r="Z38" s="990">
        <v>0</v>
      </c>
      <c r="AA38" s="990">
        <v>0</v>
      </c>
      <c r="AB38" s="990">
        <v>0</v>
      </c>
      <c r="AC38" s="990">
        <v>0</v>
      </c>
      <c r="AD38" s="990">
        <v>1.5499999999999998</v>
      </c>
      <c r="AE38" s="990">
        <v>0.33</v>
      </c>
    </row>
    <row r="39" spans="1:31" s="868" customFormat="1" ht="15.3" customHeight="1">
      <c r="A39" s="989" t="s">
        <v>96</v>
      </c>
      <c r="B39" s="985" t="s">
        <v>103</v>
      </c>
      <c r="C39" s="989" t="s">
        <v>104</v>
      </c>
      <c r="D39" s="990">
        <v>23.130759999999995</v>
      </c>
      <c r="E39" s="990">
        <v>0.03</v>
      </c>
      <c r="F39" s="990">
        <v>7.77</v>
      </c>
      <c r="G39" s="990">
        <v>0.83</v>
      </c>
      <c r="H39" s="990">
        <v>0.12</v>
      </c>
      <c r="I39" s="990">
        <v>0.1</v>
      </c>
      <c r="J39" s="990">
        <v>0.06</v>
      </c>
      <c r="K39" s="990">
        <v>0.17</v>
      </c>
      <c r="L39" s="990">
        <v>0.1</v>
      </c>
      <c r="M39" s="990">
        <v>0.09</v>
      </c>
      <c r="N39" s="990">
        <v>0.11</v>
      </c>
      <c r="O39" s="990">
        <v>0.04</v>
      </c>
      <c r="P39" s="990">
        <v>0</v>
      </c>
      <c r="Q39" s="990">
        <v>3.24</v>
      </c>
      <c r="R39" s="990">
        <v>0.11</v>
      </c>
      <c r="S39" s="990">
        <v>0.11935999999999999</v>
      </c>
      <c r="T39" s="990">
        <v>0.15</v>
      </c>
      <c r="U39" s="990">
        <v>0.69</v>
      </c>
      <c r="V39" s="990">
        <v>1.5819999999999999</v>
      </c>
      <c r="W39" s="990">
        <v>0.03</v>
      </c>
      <c r="X39" s="990">
        <v>7.2400000000000006E-2</v>
      </c>
      <c r="Y39" s="990">
        <v>0.15</v>
      </c>
      <c r="Z39" s="990">
        <v>6.2E-2</v>
      </c>
      <c r="AA39" s="990">
        <v>0.16</v>
      </c>
      <c r="AB39" s="990">
        <v>0.09</v>
      </c>
      <c r="AC39" s="990">
        <v>2.74</v>
      </c>
      <c r="AD39" s="990">
        <v>3.6019999999999999</v>
      </c>
      <c r="AE39" s="990">
        <v>0.91300000000000003</v>
      </c>
    </row>
    <row r="40" spans="1:31" s="868" customFormat="1" ht="15.3" customHeight="1">
      <c r="A40" s="989" t="s">
        <v>96</v>
      </c>
      <c r="B40" s="985" t="s">
        <v>105</v>
      </c>
      <c r="C40" s="989" t="s">
        <v>106</v>
      </c>
      <c r="D40" s="990">
        <v>211.42363</v>
      </c>
      <c r="E40" s="990">
        <v>10.1</v>
      </c>
      <c r="F40" s="990">
        <v>7.77</v>
      </c>
      <c r="G40" s="990">
        <v>6.82</v>
      </c>
      <c r="H40" s="990">
        <v>2.34</v>
      </c>
      <c r="I40" s="990">
        <v>19.329999999999998</v>
      </c>
      <c r="J40" s="990">
        <v>2.81</v>
      </c>
      <c r="K40" s="990">
        <v>0.39</v>
      </c>
      <c r="L40" s="990">
        <v>0.85</v>
      </c>
      <c r="M40" s="990">
        <v>1.71</v>
      </c>
      <c r="N40" s="990">
        <v>1.34</v>
      </c>
      <c r="O40" s="990">
        <v>4.43</v>
      </c>
      <c r="P40" s="990">
        <v>0.84450000000000003</v>
      </c>
      <c r="Q40" s="990">
        <v>8.33</v>
      </c>
      <c r="R40" s="990">
        <v>0.59</v>
      </c>
      <c r="S40" s="990">
        <v>1.8511299999999999</v>
      </c>
      <c r="T40" s="990">
        <v>1.54</v>
      </c>
      <c r="U40" s="990">
        <v>6.36</v>
      </c>
      <c r="V40" s="990">
        <v>6.07</v>
      </c>
      <c r="W40" s="990">
        <v>1.6080000000000001</v>
      </c>
      <c r="X40" s="990">
        <v>16.86</v>
      </c>
      <c r="Y40" s="990">
        <v>1.89</v>
      </c>
      <c r="Z40" s="990">
        <v>36.67</v>
      </c>
      <c r="AA40" s="990">
        <v>3.42</v>
      </c>
      <c r="AB40" s="990">
        <v>2.2599999999999998</v>
      </c>
      <c r="AC40" s="990">
        <v>3.44</v>
      </c>
      <c r="AD40" s="990">
        <v>16.850000000000001</v>
      </c>
      <c r="AE40" s="990">
        <v>44.95</v>
      </c>
    </row>
    <row r="41" spans="1:31" s="868" customFormat="1" ht="15.3" customHeight="1">
      <c r="A41" s="989" t="s">
        <v>96</v>
      </c>
      <c r="B41" s="985" t="s">
        <v>107</v>
      </c>
      <c r="C41" s="989" t="s">
        <v>108</v>
      </c>
      <c r="D41" s="990">
        <v>144.60379999999998</v>
      </c>
      <c r="E41" s="990">
        <v>1.07</v>
      </c>
      <c r="F41" s="990">
        <v>4.51</v>
      </c>
      <c r="G41" s="990">
        <v>0</v>
      </c>
      <c r="H41" s="990">
        <v>0.89</v>
      </c>
      <c r="I41" s="990">
        <v>0</v>
      </c>
      <c r="J41" s="990">
        <v>0.63</v>
      </c>
      <c r="K41" s="990">
        <v>0</v>
      </c>
      <c r="L41" s="990">
        <v>4.08</v>
      </c>
      <c r="M41" s="990">
        <v>0</v>
      </c>
      <c r="N41" s="990">
        <v>0</v>
      </c>
      <c r="O41" s="990">
        <v>0</v>
      </c>
      <c r="P41" s="990">
        <v>0</v>
      </c>
      <c r="Q41" s="990">
        <v>0</v>
      </c>
      <c r="R41" s="990">
        <v>0</v>
      </c>
      <c r="S41" s="990">
        <v>0</v>
      </c>
      <c r="T41" s="990">
        <v>1.7470000000000001</v>
      </c>
      <c r="U41" s="990">
        <v>65.736000000000004</v>
      </c>
      <c r="V41" s="990">
        <v>0.13</v>
      </c>
      <c r="W41" s="990">
        <v>0</v>
      </c>
      <c r="X41" s="990">
        <v>0.69</v>
      </c>
      <c r="Y41" s="990">
        <v>2.6179999999999999</v>
      </c>
      <c r="Z41" s="990">
        <v>1.38</v>
      </c>
      <c r="AA41" s="990">
        <v>0.45</v>
      </c>
      <c r="AB41" s="990">
        <v>1.5298</v>
      </c>
      <c r="AC41" s="990">
        <v>0.45700000000000002</v>
      </c>
      <c r="AD41" s="990">
        <v>0</v>
      </c>
      <c r="AE41" s="990">
        <v>58.686</v>
      </c>
    </row>
    <row r="42" spans="1:31" s="868" customFormat="1" ht="15.3" hidden="1" customHeight="1">
      <c r="A42" s="989" t="s">
        <v>96</v>
      </c>
      <c r="B42" s="985" t="s">
        <v>109</v>
      </c>
      <c r="C42" s="989" t="s">
        <v>110</v>
      </c>
      <c r="D42" s="990">
        <v>12.101999999999999</v>
      </c>
      <c r="E42" s="990">
        <v>0</v>
      </c>
      <c r="F42" s="990">
        <v>0.08</v>
      </c>
      <c r="G42" s="990">
        <v>0</v>
      </c>
      <c r="H42" s="990">
        <v>0</v>
      </c>
      <c r="I42" s="990">
        <v>0</v>
      </c>
      <c r="J42" s="990">
        <v>0</v>
      </c>
      <c r="K42" s="990">
        <v>0</v>
      </c>
      <c r="L42" s="990">
        <v>0</v>
      </c>
      <c r="M42" s="990">
        <v>0</v>
      </c>
      <c r="N42" s="990">
        <v>0</v>
      </c>
      <c r="O42" s="990">
        <v>2.44</v>
      </c>
      <c r="P42" s="990">
        <v>0</v>
      </c>
      <c r="Q42" s="990">
        <v>0</v>
      </c>
      <c r="R42" s="990">
        <v>0</v>
      </c>
      <c r="S42" s="990">
        <v>0</v>
      </c>
      <c r="T42" s="990">
        <v>0.4</v>
      </c>
      <c r="U42" s="990">
        <v>3.52</v>
      </c>
      <c r="V42" s="990">
        <v>0</v>
      </c>
      <c r="W42" s="990">
        <v>0</v>
      </c>
      <c r="X42" s="990">
        <v>0.66400000000000015</v>
      </c>
      <c r="Y42" s="990">
        <v>3.48</v>
      </c>
      <c r="Z42" s="990">
        <v>0.56999999999999995</v>
      </c>
      <c r="AA42" s="990">
        <v>0.03</v>
      </c>
      <c r="AB42" s="990">
        <v>0.17</v>
      </c>
      <c r="AC42" s="990">
        <v>0.04</v>
      </c>
      <c r="AD42" s="990">
        <v>3.4000000000000002E-2</v>
      </c>
      <c r="AE42" s="990">
        <v>0.67400000000000004</v>
      </c>
    </row>
    <row r="43" spans="1:31" s="868" customFormat="1" ht="15.3" customHeight="1">
      <c r="A43" s="989" t="s">
        <v>96</v>
      </c>
      <c r="B43" s="985" t="s">
        <v>111</v>
      </c>
      <c r="C43" s="989" t="s">
        <v>112</v>
      </c>
      <c r="D43" s="990">
        <v>17.050019999999996</v>
      </c>
      <c r="E43" s="990">
        <v>1.1200000000000001</v>
      </c>
      <c r="F43" s="990">
        <v>12.05</v>
      </c>
      <c r="G43" s="990">
        <v>0</v>
      </c>
      <c r="H43" s="990">
        <v>0</v>
      </c>
      <c r="I43" s="990">
        <v>0</v>
      </c>
      <c r="J43" s="990">
        <v>0.85</v>
      </c>
      <c r="K43" s="990">
        <v>0</v>
      </c>
      <c r="L43" s="990">
        <v>0.01</v>
      </c>
      <c r="M43" s="990">
        <v>0.02</v>
      </c>
      <c r="N43" s="990">
        <v>0</v>
      </c>
      <c r="O43" s="990">
        <v>0</v>
      </c>
      <c r="P43" s="990">
        <v>4.5289999999999997E-2</v>
      </c>
      <c r="Q43" s="990">
        <v>0.6</v>
      </c>
      <c r="R43" s="990">
        <v>0</v>
      </c>
      <c r="S43" s="990">
        <v>6.7299999999999999E-3</v>
      </c>
      <c r="T43" s="990">
        <v>0</v>
      </c>
      <c r="U43" s="990">
        <v>0.22</v>
      </c>
      <c r="V43" s="990">
        <v>2.4E-2</v>
      </c>
      <c r="W43" s="990">
        <v>0</v>
      </c>
      <c r="X43" s="990">
        <v>1.034</v>
      </c>
      <c r="Y43" s="990">
        <v>0.12</v>
      </c>
      <c r="Z43" s="990">
        <v>0.31</v>
      </c>
      <c r="AA43" s="990">
        <v>0.4</v>
      </c>
      <c r="AB43" s="990">
        <v>0.03</v>
      </c>
      <c r="AC43" s="990">
        <v>0.09</v>
      </c>
      <c r="AD43" s="990">
        <v>0.04</v>
      </c>
      <c r="AE43" s="990">
        <v>0.08</v>
      </c>
    </row>
    <row r="44" spans="1:31" s="868" customFormat="1" ht="15.3" customHeight="1">
      <c r="A44" s="989" t="s">
        <v>96</v>
      </c>
      <c r="B44" s="985" t="s">
        <v>113</v>
      </c>
      <c r="C44" s="989" t="s">
        <v>114</v>
      </c>
      <c r="D44" s="990"/>
      <c r="E44" s="990"/>
      <c r="F44" s="990"/>
      <c r="G44" s="990"/>
      <c r="H44" s="990"/>
      <c r="I44" s="991"/>
      <c r="J44" s="991"/>
      <c r="K44" s="991"/>
      <c r="L44" s="991"/>
      <c r="M44" s="991"/>
      <c r="N44" s="991"/>
      <c r="O44" s="991"/>
      <c r="P44" s="991"/>
      <c r="Q44" s="991"/>
      <c r="R44" s="991"/>
      <c r="S44" s="991"/>
      <c r="T44" s="991"/>
      <c r="U44" s="991"/>
      <c r="V44" s="991"/>
      <c r="W44" s="991"/>
      <c r="X44" s="991"/>
      <c r="Y44" s="991"/>
      <c r="Z44" s="991"/>
      <c r="AA44" s="991"/>
      <c r="AB44" s="991"/>
      <c r="AC44" s="991"/>
      <c r="AD44" s="991"/>
      <c r="AE44" s="991"/>
    </row>
    <row r="45" spans="1:31" s="868" customFormat="1" ht="15.3" customHeight="1">
      <c r="A45" s="989" t="s">
        <v>96</v>
      </c>
      <c r="B45" s="985" t="s">
        <v>115</v>
      </c>
      <c r="C45" s="989" t="s">
        <v>116</v>
      </c>
      <c r="D45" s="990">
        <v>1.752</v>
      </c>
      <c r="E45" s="990">
        <v>0</v>
      </c>
      <c r="F45" s="990">
        <v>0</v>
      </c>
      <c r="G45" s="990">
        <v>1.746</v>
      </c>
      <c r="H45" s="990">
        <v>0</v>
      </c>
      <c r="I45" s="990">
        <v>0</v>
      </c>
      <c r="J45" s="990">
        <v>0</v>
      </c>
      <c r="K45" s="990">
        <v>0</v>
      </c>
      <c r="L45" s="990">
        <v>0</v>
      </c>
      <c r="M45" s="990">
        <v>0</v>
      </c>
      <c r="N45" s="990">
        <v>0</v>
      </c>
      <c r="O45" s="990">
        <v>0</v>
      </c>
      <c r="P45" s="990">
        <v>0</v>
      </c>
      <c r="Q45" s="990">
        <v>0</v>
      </c>
      <c r="R45" s="990">
        <v>0</v>
      </c>
      <c r="S45" s="990">
        <v>0</v>
      </c>
      <c r="T45" s="990">
        <v>0</v>
      </c>
      <c r="U45" s="990">
        <v>0</v>
      </c>
      <c r="V45" s="990">
        <v>0</v>
      </c>
      <c r="W45" s="990">
        <v>0</v>
      </c>
      <c r="X45" s="990">
        <v>0</v>
      </c>
      <c r="Y45" s="990">
        <v>0</v>
      </c>
      <c r="Z45" s="990">
        <v>0</v>
      </c>
      <c r="AA45" s="990">
        <v>6.0000000000000001E-3</v>
      </c>
      <c r="AB45" s="990">
        <v>0</v>
      </c>
      <c r="AC45" s="990">
        <v>0</v>
      </c>
      <c r="AD45" s="990">
        <v>0</v>
      </c>
      <c r="AE45" s="990">
        <v>0</v>
      </c>
    </row>
    <row r="46" spans="1:31" s="868" customFormat="1" ht="15.3" customHeight="1">
      <c r="A46" s="989" t="s">
        <v>96</v>
      </c>
      <c r="B46" s="985" t="s">
        <v>117</v>
      </c>
      <c r="C46" s="989" t="s">
        <v>118</v>
      </c>
      <c r="D46" s="990">
        <v>55.929000000000002</v>
      </c>
      <c r="E46" s="990">
        <v>0</v>
      </c>
      <c r="F46" s="990">
        <v>0</v>
      </c>
      <c r="G46" s="990">
        <v>0</v>
      </c>
      <c r="H46" s="990">
        <v>0</v>
      </c>
      <c r="I46" s="990">
        <v>0</v>
      </c>
      <c r="J46" s="990">
        <v>0</v>
      </c>
      <c r="K46" s="990">
        <v>0</v>
      </c>
      <c r="L46" s="990">
        <v>0</v>
      </c>
      <c r="M46" s="990">
        <v>0</v>
      </c>
      <c r="N46" s="990">
        <v>0</v>
      </c>
      <c r="O46" s="990">
        <v>0</v>
      </c>
      <c r="P46" s="990">
        <v>0</v>
      </c>
      <c r="Q46" s="990">
        <v>0</v>
      </c>
      <c r="R46" s="990">
        <v>0</v>
      </c>
      <c r="S46" s="990">
        <v>0</v>
      </c>
      <c r="T46" s="990">
        <v>0</v>
      </c>
      <c r="U46" s="990">
        <v>0</v>
      </c>
      <c r="V46" s="990">
        <v>0</v>
      </c>
      <c r="W46" s="990">
        <v>0</v>
      </c>
      <c r="X46" s="990">
        <v>54.088999999999999</v>
      </c>
      <c r="Y46" s="990">
        <v>0</v>
      </c>
      <c r="Z46" s="990">
        <v>1.8199999999999998</v>
      </c>
      <c r="AA46" s="990">
        <v>0</v>
      </c>
      <c r="AB46" s="990">
        <v>0</v>
      </c>
      <c r="AC46" s="990">
        <v>0</v>
      </c>
      <c r="AD46" s="990">
        <v>0</v>
      </c>
      <c r="AE46" s="990">
        <v>0.02</v>
      </c>
    </row>
    <row r="47" spans="1:31" s="868" customFormat="1" ht="15.3" customHeight="1">
      <c r="A47" s="989" t="s">
        <v>96</v>
      </c>
      <c r="B47" s="985" t="s">
        <v>119</v>
      </c>
      <c r="C47" s="989" t="s">
        <v>120</v>
      </c>
      <c r="D47" s="990">
        <v>87.854850000000013</v>
      </c>
      <c r="E47" s="990">
        <v>4.26</v>
      </c>
      <c r="F47" s="990">
        <v>5.0599999999999996</v>
      </c>
      <c r="G47" s="990">
        <v>4.22</v>
      </c>
      <c r="H47" s="990">
        <v>3.0999999999999996</v>
      </c>
      <c r="I47" s="990">
        <v>0.21</v>
      </c>
      <c r="J47" s="990">
        <v>0.08</v>
      </c>
      <c r="K47" s="990">
        <v>0.25</v>
      </c>
      <c r="L47" s="990">
        <v>0.39</v>
      </c>
      <c r="M47" s="990">
        <v>0.46</v>
      </c>
      <c r="N47" s="990">
        <v>9.67</v>
      </c>
      <c r="O47" s="990">
        <v>0.45</v>
      </c>
      <c r="P47" s="990">
        <v>0.92276999999999998</v>
      </c>
      <c r="Q47" s="990">
        <v>0.99</v>
      </c>
      <c r="R47" s="990">
        <v>0.2</v>
      </c>
      <c r="S47" s="990">
        <v>0.45207999999999998</v>
      </c>
      <c r="T47" s="990">
        <v>0.48</v>
      </c>
      <c r="U47" s="990">
        <v>1.39</v>
      </c>
      <c r="V47" s="990">
        <v>4.5999999999999996</v>
      </c>
      <c r="W47" s="990">
        <v>0.37</v>
      </c>
      <c r="X47" s="990">
        <v>20.5</v>
      </c>
      <c r="Y47" s="990">
        <v>4.7699999999999996</v>
      </c>
      <c r="Z47" s="990">
        <v>8.93</v>
      </c>
      <c r="AA47" s="990">
        <v>0.91</v>
      </c>
      <c r="AB47" s="990">
        <v>3.68</v>
      </c>
      <c r="AC47" s="990">
        <v>3.03</v>
      </c>
      <c r="AD47" s="990">
        <v>3.45</v>
      </c>
      <c r="AE47" s="990">
        <v>5.03</v>
      </c>
    </row>
    <row r="48" spans="1:31" s="868" customFormat="1" ht="15.3" customHeight="1">
      <c r="A48" s="989" t="s">
        <v>96</v>
      </c>
      <c r="B48" s="985" t="s">
        <v>121</v>
      </c>
      <c r="C48" s="989" t="s">
        <v>122</v>
      </c>
      <c r="D48" s="990">
        <v>154.90399999999997</v>
      </c>
      <c r="E48" s="990">
        <v>0.01</v>
      </c>
      <c r="F48" s="990">
        <v>19.95</v>
      </c>
      <c r="G48" s="990">
        <v>1.1399999999999999</v>
      </c>
      <c r="H48" s="990">
        <v>1.58</v>
      </c>
      <c r="I48" s="990">
        <v>0</v>
      </c>
      <c r="J48" s="990">
        <v>0</v>
      </c>
      <c r="K48" s="990">
        <v>0.01</v>
      </c>
      <c r="L48" s="990">
        <v>0</v>
      </c>
      <c r="M48" s="990">
        <v>0</v>
      </c>
      <c r="N48" s="990">
        <v>0</v>
      </c>
      <c r="O48" s="990">
        <v>0.11</v>
      </c>
      <c r="P48" s="990">
        <v>0</v>
      </c>
      <c r="Q48" s="990">
        <v>0</v>
      </c>
      <c r="R48" s="990">
        <v>0</v>
      </c>
      <c r="S48" s="990">
        <v>0</v>
      </c>
      <c r="T48" s="990">
        <v>0</v>
      </c>
      <c r="U48" s="990">
        <v>2.72</v>
      </c>
      <c r="V48" s="990">
        <v>0.13</v>
      </c>
      <c r="W48" s="990">
        <v>0</v>
      </c>
      <c r="X48" s="990">
        <v>21.64</v>
      </c>
      <c r="Y48" s="990">
        <v>27.228000000000002</v>
      </c>
      <c r="Z48" s="990">
        <v>16.295999999999999</v>
      </c>
      <c r="AA48" s="990">
        <v>6.96</v>
      </c>
      <c r="AB48" s="990">
        <v>13.69</v>
      </c>
      <c r="AC48" s="990">
        <v>4.7560000000000002</v>
      </c>
      <c r="AD48" s="990">
        <v>22.725999999999999</v>
      </c>
      <c r="AE48" s="990">
        <v>15.958</v>
      </c>
    </row>
    <row r="49" spans="1:31" s="868" customFormat="1" ht="15.3" customHeight="1">
      <c r="A49" s="989" t="s">
        <v>96</v>
      </c>
      <c r="B49" s="985" t="s">
        <v>123</v>
      </c>
      <c r="C49" s="989" t="s">
        <v>124</v>
      </c>
      <c r="D49" s="990">
        <v>7.5039999999999996</v>
      </c>
      <c r="E49" s="990">
        <v>0</v>
      </c>
      <c r="F49" s="990">
        <v>0</v>
      </c>
      <c r="G49" s="990">
        <v>0</v>
      </c>
      <c r="H49" s="990">
        <v>1.25</v>
      </c>
      <c r="I49" s="990">
        <v>0</v>
      </c>
      <c r="J49" s="990">
        <v>2.7679999999999998</v>
      </c>
      <c r="K49" s="990">
        <v>0</v>
      </c>
      <c r="L49" s="990">
        <v>0</v>
      </c>
      <c r="M49" s="990">
        <v>0</v>
      </c>
      <c r="N49" s="990">
        <v>0</v>
      </c>
      <c r="O49" s="990">
        <v>0</v>
      </c>
      <c r="P49" s="990">
        <v>0</v>
      </c>
      <c r="Q49" s="990">
        <v>0.27800000000000002</v>
      </c>
      <c r="R49" s="990">
        <v>0</v>
      </c>
      <c r="S49" s="990">
        <v>0</v>
      </c>
      <c r="T49" s="990">
        <v>0</v>
      </c>
      <c r="U49" s="990">
        <v>0</v>
      </c>
      <c r="V49" s="990">
        <v>0</v>
      </c>
      <c r="W49" s="990">
        <v>0</v>
      </c>
      <c r="X49" s="990">
        <v>0</v>
      </c>
      <c r="Y49" s="990">
        <v>0</v>
      </c>
      <c r="Z49" s="990">
        <v>0</v>
      </c>
      <c r="AA49" s="990">
        <v>0</v>
      </c>
      <c r="AB49" s="990">
        <v>0</v>
      </c>
      <c r="AC49" s="990">
        <v>0</v>
      </c>
      <c r="AD49" s="990">
        <v>0</v>
      </c>
      <c r="AE49" s="990">
        <v>3.2080000000000002</v>
      </c>
    </row>
    <row r="50" spans="1:31" s="868" customFormat="1" ht="15.3" customHeight="1">
      <c r="A50" s="989" t="s">
        <v>96</v>
      </c>
      <c r="B50" s="985" t="s">
        <v>125</v>
      </c>
      <c r="C50" s="989" t="s">
        <v>126</v>
      </c>
      <c r="D50" s="990">
        <v>5.3632100000000005</v>
      </c>
      <c r="E50" s="990">
        <v>2.63</v>
      </c>
      <c r="F50" s="990">
        <v>2.2999999999999998</v>
      </c>
      <c r="G50" s="990">
        <v>0.216</v>
      </c>
      <c r="H50" s="990">
        <v>0.05</v>
      </c>
      <c r="I50" s="990">
        <v>0</v>
      </c>
      <c r="J50" s="990">
        <v>0</v>
      </c>
      <c r="K50" s="990">
        <v>0</v>
      </c>
      <c r="L50" s="990">
        <v>0</v>
      </c>
      <c r="M50" s="990">
        <v>0</v>
      </c>
      <c r="N50" s="990">
        <v>0</v>
      </c>
      <c r="O50" s="990">
        <v>0</v>
      </c>
      <c r="P50" s="990">
        <v>0</v>
      </c>
      <c r="Q50" s="990">
        <v>0</v>
      </c>
      <c r="R50" s="990">
        <v>8.0000000000000002E-3</v>
      </c>
      <c r="S50" s="990">
        <v>2.2210000000000001E-2</v>
      </c>
      <c r="T50" s="990">
        <v>0.13700000000000001</v>
      </c>
      <c r="U50" s="990">
        <v>0</v>
      </c>
      <c r="V50" s="990">
        <v>0</v>
      </c>
      <c r="W50" s="990">
        <v>0</v>
      </c>
      <c r="X50" s="990">
        <v>0</v>
      </c>
      <c r="Y50" s="990">
        <v>0</v>
      </c>
      <c r="Z50" s="990">
        <v>0</v>
      </c>
      <c r="AA50" s="990">
        <v>0</v>
      </c>
      <c r="AB50" s="990">
        <v>0</v>
      </c>
      <c r="AC50" s="990">
        <v>0</v>
      </c>
      <c r="AD50" s="990">
        <v>0</v>
      </c>
      <c r="AE50" s="990">
        <v>0</v>
      </c>
    </row>
    <row r="51" spans="1:31" s="868" customFormat="1" ht="15.3" customHeight="1">
      <c r="A51" s="989" t="s">
        <v>96</v>
      </c>
      <c r="B51" s="985" t="s">
        <v>127</v>
      </c>
      <c r="C51" s="989" t="s">
        <v>128</v>
      </c>
      <c r="D51" s="990">
        <v>12.76117</v>
      </c>
      <c r="E51" s="990">
        <v>0.04</v>
      </c>
      <c r="F51" s="990">
        <v>1.75</v>
      </c>
      <c r="G51" s="990">
        <v>0</v>
      </c>
      <c r="H51" s="990">
        <v>0.05</v>
      </c>
      <c r="I51" s="990">
        <v>0.26</v>
      </c>
      <c r="J51" s="990">
        <v>0</v>
      </c>
      <c r="K51" s="990">
        <v>0</v>
      </c>
      <c r="L51" s="990">
        <v>2.0499999999999998</v>
      </c>
      <c r="M51" s="990">
        <v>0</v>
      </c>
      <c r="N51" s="990">
        <v>0.58799999999999997</v>
      </c>
      <c r="O51" s="990">
        <v>0.4</v>
      </c>
      <c r="P51" s="990">
        <v>2.5579999999999999E-2</v>
      </c>
      <c r="Q51" s="990">
        <v>0</v>
      </c>
      <c r="R51" s="990">
        <v>0</v>
      </c>
      <c r="S51" s="990">
        <v>0.61758999999999997</v>
      </c>
      <c r="T51" s="990">
        <v>0</v>
      </c>
      <c r="U51" s="990">
        <v>0.13</v>
      </c>
      <c r="V51" s="990">
        <v>1.6</v>
      </c>
      <c r="W51" s="990">
        <v>0.14000000000000001</v>
      </c>
      <c r="X51" s="990">
        <v>0.23</v>
      </c>
      <c r="Y51" s="990">
        <v>0.36</v>
      </c>
      <c r="Z51" s="990">
        <v>0.24</v>
      </c>
      <c r="AA51" s="990">
        <v>0.32</v>
      </c>
      <c r="AB51" s="990">
        <v>7.0000000000000007E-2</v>
      </c>
      <c r="AC51" s="990">
        <v>0.27</v>
      </c>
      <c r="AD51" s="990">
        <v>2.6599999999999997</v>
      </c>
      <c r="AE51" s="990">
        <v>0.96</v>
      </c>
    </row>
    <row r="52" spans="1:31" ht="15.3" customHeight="1">
      <c r="A52" s="986" t="s">
        <v>91</v>
      </c>
      <c r="B52" s="984" t="s">
        <v>130</v>
      </c>
      <c r="C52" s="986" t="s">
        <v>131</v>
      </c>
      <c r="D52" s="987">
        <v>5.1999999999999993</v>
      </c>
      <c r="E52" s="987">
        <v>0</v>
      </c>
      <c r="F52" s="987">
        <v>0</v>
      </c>
      <c r="G52" s="987">
        <v>1.68</v>
      </c>
      <c r="H52" s="987">
        <v>0</v>
      </c>
      <c r="I52" s="987">
        <v>1.21</v>
      </c>
      <c r="J52" s="987">
        <v>0</v>
      </c>
      <c r="K52" s="987">
        <v>0</v>
      </c>
      <c r="L52" s="987">
        <v>0</v>
      </c>
      <c r="M52" s="987">
        <v>0</v>
      </c>
      <c r="N52" s="987">
        <v>2.31</v>
      </c>
      <c r="O52" s="987">
        <v>0</v>
      </c>
      <c r="P52" s="987">
        <v>0</v>
      </c>
      <c r="Q52" s="987">
        <v>0</v>
      </c>
      <c r="R52" s="987">
        <v>0</v>
      </c>
      <c r="S52" s="987">
        <v>0</v>
      </c>
      <c r="T52" s="987">
        <v>0</v>
      </c>
      <c r="U52" s="987">
        <v>0</v>
      </c>
      <c r="V52" s="987">
        <v>0</v>
      </c>
      <c r="W52" s="987">
        <v>0</v>
      </c>
      <c r="X52" s="987">
        <v>0</v>
      </c>
      <c r="Y52" s="987">
        <v>0</v>
      </c>
      <c r="Z52" s="987">
        <v>0</v>
      </c>
      <c r="AA52" s="987">
        <v>0</v>
      </c>
      <c r="AB52" s="987">
        <v>0</v>
      </c>
      <c r="AC52" s="987">
        <v>0</v>
      </c>
      <c r="AD52" s="987">
        <v>0</v>
      </c>
      <c r="AE52" s="987">
        <v>0</v>
      </c>
    </row>
    <row r="53" spans="1:31" ht="15.3" customHeight="1">
      <c r="A53" s="986" t="s">
        <v>94</v>
      </c>
      <c r="B53" s="984" t="s">
        <v>133</v>
      </c>
      <c r="C53" s="986" t="s">
        <v>134</v>
      </c>
      <c r="D53" s="987">
        <v>7.1909300000000016</v>
      </c>
      <c r="E53" s="987">
        <v>0.15</v>
      </c>
      <c r="F53" s="987">
        <v>0.08</v>
      </c>
      <c r="G53" s="987">
        <v>0.18</v>
      </c>
      <c r="H53" s="987">
        <v>0.03</v>
      </c>
      <c r="I53" s="987">
        <v>0.11</v>
      </c>
      <c r="J53" s="987">
        <v>0</v>
      </c>
      <c r="K53" s="987">
        <v>0.08</v>
      </c>
      <c r="L53" s="987">
        <v>0.09</v>
      </c>
      <c r="M53" s="987">
        <v>0.05</v>
      </c>
      <c r="N53" s="987">
        <v>0.02</v>
      </c>
      <c r="O53" s="987">
        <v>0.16</v>
      </c>
      <c r="P53" s="987">
        <v>2.3109999999999999E-2</v>
      </c>
      <c r="Q53" s="987">
        <v>0.24</v>
      </c>
      <c r="R53" s="987">
        <v>0.01</v>
      </c>
      <c r="S53" s="987">
        <v>8.8199999999999997E-3</v>
      </c>
      <c r="T53" s="987">
        <v>0</v>
      </c>
      <c r="U53" s="987">
        <v>0.13</v>
      </c>
      <c r="V53" s="987">
        <v>0.123</v>
      </c>
      <c r="W53" s="987">
        <v>0.26</v>
      </c>
      <c r="X53" s="987">
        <v>2.1999999999999999E-2</v>
      </c>
      <c r="Y53" s="987">
        <v>1.26</v>
      </c>
      <c r="Z53" s="987">
        <v>1.45</v>
      </c>
      <c r="AA53" s="987">
        <v>0.74</v>
      </c>
      <c r="AB53" s="987">
        <v>0.57000000000000006</v>
      </c>
      <c r="AC53" s="987">
        <v>0.17399999999999999</v>
      </c>
      <c r="AD53" s="987">
        <v>0.5</v>
      </c>
      <c r="AE53" s="987">
        <v>0.73</v>
      </c>
    </row>
    <row r="54" spans="1:31" ht="15.3" customHeight="1">
      <c r="A54" s="986" t="s">
        <v>129</v>
      </c>
      <c r="B54" s="984" t="s">
        <v>136</v>
      </c>
      <c r="C54" s="986" t="s">
        <v>137</v>
      </c>
      <c r="D54" s="987">
        <v>149.76885000000001</v>
      </c>
      <c r="E54" s="987">
        <v>3.7959999999999998</v>
      </c>
      <c r="F54" s="987">
        <v>4.47</v>
      </c>
      <c r="G54" s="987">
        <v>0.25</v>
      </c>
      <c r="H54" s="987">
        <v>1.1299999999999999</v>
      </c>
      <c r="I54" s="987">
        <v>2.8</v>
      </c>
      <c r="J54" s="987">
        <v>4.24</v>
      </c>
      <c r="K54" s="987">
        <v>0.17</v>
      </c>
      <c r="L54" s="987">
        <v>0.08</v>
      </c>
      <c r="M54" s="987">
        <v>0.38</v>
      </c>
      <c r="N54" s="987">
        <v>0</v>
      </c>
      <c r="O54" s="987">
        <v>11.18</v>
      </c>
      <c r="P54" s="987">
        <v>7.2849999999999998E-2</v>
      </c>
      <c r="Q54" s="987">
        <v>18.04</v>
      </c>
      <c r="R54" s="987">
        <v>0</v>
      </c>
      <c r="S54" s="987">
        <v>0</v>
      </c>
      <c r="T54" s="987">
        <v>0.89</v>
      </c>
      <c r="U54" s="987">
        <v>14.66</v>
      </c>
      <c r="V54" s="987">
        <v>10.95</v>
      </c>
      <c r="W54" s="987">
        <v>8.67</v>
      </c>
      <c r="X54" s="987">
        <v>0.24</v>
      </c>
      <c r="Y54" s="987">
        <v>0</v>
      </c>
      <c r="Z54" s="987">
        <v>0</v>
      </c>
      <c r="AA54" s="987">
        <v>0</v>
      </c>
      <c r="AB54" s="987">
        <v>9.68</v>
      </c>
      <c r="AC54" s="987">
        <v>5.3500000000000005</v>
      </c>
      <c r="AD54" s="987">
        <v>38.14</v>
      </c>
      <c r="AE54" s="987">
        <v>14.58</v>
      </c>
    </row>
    <row r="55" spans="1:31" ht="15.3" customHeight="1">
      <c r="A55" s="986" t="s">
        <v>132</v>
      </c>
      <c r="B55" s="984" t="s">
        <v>139</v>
      </c>
      <c r="C55" s="986" t="s">
        <v>140</v>
      </c>
      <c r="D55" s="987">
        <v>617.93200000000002</v>
      </c>
      <c r="E55" s="987">
        <v>0</v>
      </c>
      <c r="F55" s="987">
        <v>0</v>
      </c>
      <c r="G55" s="987">
        <v>0</v>
      </c>
      <c r="H55" s="987">
        <v>0</v>
      </c>
      <c r="I55" s="987">
        <v>0</v>
      </c>
      <c r="J55" s="987">
        <v>0</v>
      </c>
      <c r="K55" s="987">
        <v>0</v>
      </c>
      <c r="L55" s="987">
        <v>0</v>
      </c>
      <c r="M55" s="987">
        <v>0</v>
      </c>
      <c r="N55" s="987">
        <v>0</v>
      </c>
      <c r="O55" s="987">
        <v>0</v>
      </c>
      <c r="P55" s="987">
        <v>0</v>
      </c>
      <c r="Q55" s="987">
        <v>0</v>
      </c>
      <c r="R55" s="987">
        <v>0</v>
      </c>
      <c r="S55" s="987">
        <v>0</v>
      </c>
      <c r="T55" s="987">
        <v>0</v>
      </c>
      <c r="U55" s="987">
        <v>0</v>
      </c>
      <c r="V55" s="987">
        <v>0</v>
      </c>
      <c r="W55" s="987">
        <v>0</v>
      </c>
      <c r="X55" s="987">
        <v>50.093999999999994</v>
      </c>
      <c r="Y55" s="987">
        <v>76.86999999999999</v>
      </c>
      <c r="Z55" s="987">
        <v>82.224000000000004</v>
      </c>
      <c r="AA55" s="987">
        <v>63.529999999999994</v>
      </c>
      <c r="AB55" s="987">
        <v>55.31</v>
      </c>
      <c r="AC55" s="987">
        <v>44.18</v>
      </c>
      <c r="AD55" s="987">
        <v>78.093999999999994</v>
      </c>
      <c r="AE55" s="987">
        <v>167.63</v>
      </c>
    </row>
    <row r="56" spans="1:31" ht="15.3" customHeight="1">
      <c r="A56" s="986" t="s">
        <v>135</v>
      </c>
      <c r="B56" s="984" t="s">
        <v>142</v>
      </c>
      <c r="C56" s="986" t="s">
        <v>143</v>
      </c>
      <c r="D56" s="987">
        <v>1278.3944099999997</v>
      </c>
      <c r="E56" s="987">
        <v>142.9</v>
      </c>
      <c r="F56" s="987">
        <v>93.154000000000011</v>
      </c>
      <c r="G56" s="987">
        <v>69.114000000000004</v>
      </c>
      <c r="H56" s="987">
        <v>129.51400000000001</v>
      </c>
      <c r="I56" s="987">
        <v>15.37</v>
      </c>
      <c r="J56" s="987">
        <v>12.74</v>
      </c>
      <c r="K56" s="987">
        <v>20.78</v>
      </c>
      <c r="L56" s="987">
        <v>15.17</v>
      </c>
      <c r="M56" s="987">
        <v>18.5</v>
      </c>
      <c r="N56" s="987">
        <v>18.484999999999999</v>
      </c>
      <c r="O56" s="987">
        <v>104.554</v>
      </c>
      <c r="P56" s="987">
        <v>24.039810000000003</v>
      </c>
      <c r="Q56" s="987">
        <v>24.824000000000002</v>
      </c>
      <c r="R56" s="987">
        <v>17.161999999999999</v>
      </c>
      <c r="S56" s="987">
        <v>27.91</v>
      </c>
      <c r="T56" s="987">
        <v>38.503999999999998</v>
      </c>
      <c r="U56" s="987">
        <v>99.073999999999998</v>
      </c>
      <c r="V56" s="987">
        <v>172.69399999999999</v>
      </c>
      <c r="W56" s="987">
        <v>71.503999999999991</v>
      </c>
      <c r="X56" s="987">
        <v>0</v>
      </c>
      <c r="Y56" s="987">
        <v>0</v>
      </c>
      <c r="Z56" s="987">
        <v>3.3839999999999999</v>
      </c>
      <c r="AA56" s="987">
        <v>0</v>
      </c>
      <c r="AB56" s="987">
        <v>11.929599999999999</v>
      </c>
      <c r="AC56" s="987">
        <v>19.373999999999999</v>
      </c>
      <c r="AD56" s="987">
        <v>127.714</v>
      </c>
      <c r="AE56" s="987">
        <v>0</v>
      </c>
    </row>
    <row r="57" spans="1:31" ht="15.3" customHeight="1">
      <c r="A57" s="986" t="s">
        <v>138</v>
      </c>
      <c r="B57" s="984" t="s">
        <v>145</v>
      </c>
      <c r="C57" s="986" t="s">
        <v>146</v>
      </c>
      <c r="D57" s="987">
        <v>22.104390000000002</v>
      </c>
      <c r="E57" s="987">
        <v>0.44</v>
      </c>
      <c r="F57" s="987">
        <v>0.5</v>
      </c>
      <c r="G57" s="987">
        <v>0.21</v>
      </c>
      <c r="H57" s="987">
        <v>0.06</v>
      </c>
      <c r="I57" s="987">
        <v>0.13</v>
      </c>
      <c r="J57" s="987">
        <v>4.04</v>
      </c>
      <c r="K57" s="987">
        <v>0.19</v>
      </c>
      <c r="L57" s="987">
        <v>0.45</v>
      </c>
      <c r="M57" s="987">
        <v>0.47799999999999998</v>
      </c>
      <c r="N57" s="987">
        <v>0.08</v>
      </c>
      <c r="O57" s="987">
        <v>0.48</v>
      </c>
      <c r="P57" s="987">
        <v>0.11890000000000001</v>
      </c>
      <c r="Q57" s="987">
        <v>4.8360000000000003</v>
      </c>
      <c r="R57" s="987">
        <v>0.41</v>
      </c>
      <c r="S57" s="987">
        <v>0.42148999999999998</v>
      </c>
      <c r="T57" s="987">
        <v>0.06</v>
      </c>
      <c r="U57" s="987">
        <v>1.96</v>
      </c>
      <c r="V57" s="987">
        <v>0.23</v>
      </c>
      <c r="W57" s="987">
        <v>0.63</v>
      </c>
      <c r="X57" s="987">
        <v>1.82</v>
      </c>
      <c r="Y57" s="987">
        <v>0.1</v>
      </c>
      <c r="Z57" s="987">
        <v>0.39</v>
      </c>
      <c r="AA57" s="987">
        <v>0.83</v>
      </c>
      <c r="AB57" s="987">
        <v>0.19</v>
      </c>
      <c r="AC57" s="987">
        <v>0.92900000000000005</v>
      </c>
      <c r="AD57" s="987">
        <v>1.78</v>
      </c>
      <c r="AE57" s="987">
        <v>0.34100000000000003</v>
      </c>
    </row>
    <row r="58" spans="1:31" ht="15.3" customHeight="1">
      <c r="A58" s="986" t="s">
        <v>141</v>
      </c>
      <c r="B58" s="984" t="s">
        <v>148</v>
      </c>
      <c r="C58" s="986" t="s">
        <v>149</v>
      </c>
      <c r="D58" s="987">
        <v>14.772879999999995</v>
      </c>
      <c r="E58" s="987">
        <v>2.52</v>
      </c>
      <c r="F58" s="987">
        <v>0.95</v>
      </c>
      <c r="G58" s="987">
        <v>0.8</v>
      </c>
      <c r="H58" s="987">
        <v>0</v>
      </c>
      <c r="I58" s="987">
        <v>0</v>
      </c>
      <c r="J58" s="987">
        <v>1.1199999999999999</v>
      </c>
      <c r="K58" s="987">
        <v>0.38</v>
      </c>
      <c r="L58" s="987">
        <v>0.04</v>
      </c>
      <c r="M58" s="987">
        <v>0.55000000000000004</v>
      </c>
      <c r="N58" s="987">
        <v>0.30599999999999999</v>
      </c>
      <c r="O58" s="987">
        <v>0</v>
      </c>
      <c r="P58" s="987">
        <v>9.3299999999999998E-3</v>
      </c>
      <c r="Q58" s="987">
        <v>0.81</v>
      </c>
      <c r="R58" s="987">
        <v>0.05</v>
      </c>
      <c r="S58" s="987">
        <v>0.30154999999999998</v>
      </c>
      <c r="T58" s="987">
        <v>0.09</v>
      </c>
      <c r="U58" s="987">
        <v>3.71</v>
      </c>
      <c r="V58" s="987">
        <v>1.7000000000000002</v>
      </c>
      <c r="W58" s="987">
        <v>0.216</v>
      </c>
      <c r="X58" s="987">
        <v>0.7</v>
      </c>
      <c r="Y58" s="987">
        <v>0.03</v>
      </c>
      <c r="Z58" s="987">
        <v>0</v>
      </c>
      <c r="AA58" s="987">
        <v>0</v>
      </c>
      <c r="AB58" s="987">
        <v>0.26</v>
      </c>
      <c r="AC58" s="987">
        <v>0</v>
      </c>
      <c r="AD58" s="987">
        <v>0</v>
      </c>
      <c r="AE58" s="987">
        <v>0.23</v>
      </c>
    </row>
    <row r="59" spans="1:31" ht="15.3" hidden="1" customHeight="1">
      <c r="A59" s="986" t="s">
        <v>150</v>
      </c>
      <c r="B59" s="984" t="s">
        <v>151</v>
      </c>
      <c r="C59" s="986" t="s">
        <v>152</v>
      </c>
      <c r="D59" s="987"/>
      <c r="E59" s="987"/>
      <c r="F59" s="987"/>
      <c r="G59" s="987"/>
      <c r="H59" s="987"/>
      <c r="I59" s="988"/>
      <c r="J59" s="988"/>
      <c r="K59" s="988"/>
      <c r="L59" s="988"/>
      <c r="M59" s="988"/>
      <c r="N59" s="988"/>
      <c r="O59" s="988"/>
      <c r="P59" s="988"/>
      <c r="Q59" s="988"/>
      <c r="R59" s="988"/>
      <c r="S59" s="988"/>
      <c r="T59" s="988"/>
      <c r="U59" s="988"/>
      <c r="V59" s="988"/>
      <c r="W59" s="988"/>
      <c r="X59" s="988"/>
      <c r="Y59" s="988"/>
      <c r="Z59" s="988"/>
      <c r="AA59" s="988"/>
      <c r="AB59" s="988"/>
      <c r="AC59" s="988"/>
      <c r="AD59" s="988"/>
      <c r="AE59" s="988"/>
    </row>
    <row r="60" spans="1:31" ht="15.3" customHeight="1">
      <c r="A60" s="986" t="s">
        <v>144</v>
      </c>
      <c r="B60" s="984" t="s">
        <v>154</v>
      </c>
      <c r="C60" s="986" t="s">
        <v>155</v>
      </c>
      <c r="D60" s="987">
        <v>13.591829999999996</v>
      </c>
      <c r="E60" s="987">
        <v>1.86</v>
      </c>
      <c r="F60" s="987">
        <v>1.1299999999999999</v>
      </c>
      <c r="G60" s="987">
        <v>0.76</v>
      </c>
      <c r="H60" s="987">
        <v>0.73</v>
      </c>
      <c r="I60" s="987">
        <v>0.17</v>
      </c>
      <c r="J60" s="987">
        <v>0.1</v>
      </c>
      <c r="K60" s="987">
        <v>0.04</v>
      </c>
      <c r="L60" s="987">
        <v>0.17</v>
      </c>
      <c r="M60" s="987">
        <v>0.06</v>
      </c>
      <c r="N60" s="987">
        <v>0.26</v>
      </c>
      <c r="O60" s="987">
        <v>0.14000000000000001</v>
      </c>
      <c r="P60" s="987">
        <v>2.3869999999999999E-2</v>
      </c>
      <c r="Q60" s="987">
        <v>0</v>
      </c>
      <c r="R60" s="987">
        <v>0.02</v>
      </c>
      <c r="S60" s="987">
        <v>4.5960000000000001E-2</v>
      </c>
      <c r="T60" s="987">
        <v>0</v>
      </c>
      <c r="U60" s="987">
        <v>0.38</v>
      </c>
      <c r="V60" s="987">
        <v>0.11</v>
      </c>
      <c r="W60" s="987">
        <v>0.32</v>
      </c>
      <c r="X60" s="987">
        <v>0.66</v>
      </c>
      <c r="Y60" s="987">
        <v>1.57</v>
      </c>
      <c r="Z60" s="987">
        <v>1.1000000000000001</v>
      </c>
      <c r="AA60" s="987">
        <v>1.69</v>
      </c>
      <c r="AB60" s="987">
        <v>0.33000000000000007</v>
      </c>
      <c r="AC60" s="987">
        <v>0.44</v>
      </c>
      <c r="AD60" s="987">
        <v>0.99199999999999999</v>
      </c>
      <c r="AE60" s="987">
        <v>0.49</v>
      </c>
    </row>
    <row r="61" spans="1:31" ht="15.3" customHeight="1">
      <c r="A61" s="986" t="s">
        <v>147</v>
      </c>
      <c r="B61" s="984" t="s">
        <v>157</v>
      </c>
      <c r="C61" s="986" t="s">
        <v>158</v>
      </c>
      <c r="D61" s="987">
        <v>794.19999999999982</v>
      </c>
      <c r="E61" s="987">
        <v>1.01</v>
      </c>
      <c r="F61" s="987">
        <v>0.27</v>
      </c>
      <c r="G61" s="987">
        <v>29.1</v>
      </c>
      <c r="H61" s="987">
        <v>80.09</v>
      </c>
      <c r="I61" s="987">
        <v>7.68</v>
      </c>
      <c r="J61" s="987">
        <v>7.43</v>
      </c>
      <c r="K61" s="987">
        <v>4.1999999999999993</v>
      </c>
      <c r="L61" s="987">
        <v>1.55</v>
      </c>
      <c r="M61" s="987">
        <v>2.13</v>
      </c>
      <c r="N61" s="987">
        <v>0.79</v>
      </c>
      <c r="O61" s="987">
        <v>17.850000000000001</v>
      </c>
      <c r="P61" s="987">
        <v>0</v>
      </c>
      <c r="Q61" s="987">
        <v>0</v>
      </c>
      <c r="R61" s="987">
        <v>0</v>
      </c>
      <c r="S61" s="987">
        <v>0</v>
      </c>
      <c r="T61" s="987">
        <v>0</v>
      </c>
      <c r="U61" s="987">
        <v>0</v>
      </c>
      <c r="V61" s="987">
        <v>50.94</v>
      </c>
      <c r="W61" s="987">
        <v>74.42</v>
      </c>
      <c r="X61" s="987">
        <v>21.44</v>
      </c>
      <c r="Y61" s="987">
        <v>38.409999999999997</v>
      </c>
      <c r="Z61" s="987">
        <v>63.839999999999996</v>
      </c>
      <c r="AA61" s="987">
        <v>23.06</v>
      </c>
      <c r="AB61" s="987">
        <v>32.1</v>
      </c>
      <c r="AC61" s="987">
        <v>28.09</v>
      </c>
      <c r="AD61" s="987">
        <v>148.5</v>
      </c>
      <c r="AE61" s="987">
        <v>161.30000000000001</v>
      </c>
    </row>
    <row r="62" spans="1:31" ht="15.3" customHeight="1">
      <c r="A62" s="986" t="s">
        <v>150</v>
      </c>
      <c r="B62" s="984" t="s">
        <v>160</v>
      </c>
      <c r="C62" s="986" t="s">
        <v>161</v>
      </c>
      <c r="D62" s="987">
        <v>39.782000000000004</v>
      </c>
      <c r="E62" s="987">
        <v>4.484</v>
      </c>
      <c r="F62" s="987">
        <v>0.1</v>
      </c>
      <c r="G62" s="987">
        <v>0.09</v>
      </c>
      <c r="H62" s="987">
        <v>0</v>
      </c>
      <c r="I62" s="987">
        <v>0</v>
      </c>
      <c r="J62" s="987">
        <v>0</v>
      </c>
      <c r="K62" s="987">
        <v>0</v>
      </c>
      <c r="L62" s="987">
        <v>0</v>
      </c>
      <c r="M62" s="987">
        <v>0</v>
      </c>
      <c r="N62" s="987">
        <v>0</v>
      </c>
      <c r="O62" s="987">
        <v>0</v>
      </c>
      <c r="P62" s="987">
        <v>0</v>
      </c>
      <c r="Q62" s="987">
        <v>0</v>
      </c>
      <c r="R62" s="987">
        <v>0</v>
      </c>
      <c r="S62" s="987">
        <v>0</v>
      </c>
      <c r="T62" s="987">
        <v>0</v>
      </c>
      <c r="U62" s="987">
        <v>13.09</v>
      </c>
      <c r="V62" s="987">
        <v>0</v>
      </c>
      <c r="W62" s="987">
        <v>0</v>
      </c>
      <c r="X62" s="987">
        <v>0</v>
      </c>
      <c r="Y62" s="987">
        <v>7.87</v>
      </c>
      <c r="Z62" s="987">
        <v>0</v>
      </c>
      <c r="AA62" s="987">
        <v>0.32400000000000001</v>
      </c>
      <c r="AB62" s="987">
        <v>0.8</v>
      </c>
      <c r="AC62" s="987">
        <v>0</v>
      </c>
      <c r="AD62" s="987">
        <v>1.55</v>
      </c>
      <c r="AE62" s="987">
        <v>11.474</v>
      </c>
    </row>
    <row r="63" spans="1:31" ht="15.3" hidden="1" customHeight="1">
      <c r="A63" s="986" t="s">
        <v>153</v>
      </c>
      <c r="B63" s="984" t="s">
        <v>163</v>
      </c>
      <c r="C63" s="986" t="s">
        <v>164</v>
      </c>
      <c r="D63" s="987">
        <v>1.98</v>
      </c>
      <c r="E63" s="987">
        <v>0</v>
      </c>
      <c r="F63" s="987">
        <v>0</v>
      </c>
      <c r="G63" s="987">
        <v>0</v>
      </c>
      <c r="H63" s="987">
        <v>0</v>
      </c>
      <c r="I63" s="987">
        <v>0</v>
      </c>
      <c r="J63" s="987">
        <v>0</v>
      </c>
      <c r="K63" s="987">
        <v>0</v>
      </c>
      <c r="L63" s="987">
        <v>0</v>
      </c>
      <c r="M63" s="987">
        <v>0</v>
      </c>
      <c r="N63" s="987">
        <v>0</v>
      </c>
      <c r="O63" s="987">
        <v>0</v>
      </c>
      <c r="P63" s="987">
        <v>0</v>
      </c>
      <c r="Q63" s="987">
        <v>0</v>
      </c>
      <c r="R63" s="987">
        <v>0</v>
      </c>
      <c r="S63" s="987">
        <v>0</v>
      </c>
      <c r="T63" s="987">
        <v>0</v>
      </c>
      <c r="U63" s="987">
        <v>7.0000000000000007E-2</v>
      </c>
      <c r="V63" s="987">
        <v>0</v>
      </c>
      <c r="W63" s="987">
        <v>0</v>
      </c>
      <c r="X63" s="987">
        <v>0</v>
      </c>
      <c r="Y63" s="987">
        <v>0</v>
      </c>
      <c r="Z63" s="987">
        <v>0</v>
      </c>
      <c r="AA63" s="987">
        <v>0</v>
      </c>
      <c r="AB63" s="987">
        <v>0</v>
      </c>
      <c r="AC63" s="987">
        <v>0</v>
      </c>
      <c r="AD63" s="987">
        <v>0</v>
      </c>
      <c r="AE63" s="987">
        <v>1.91</v>
      </c>
    </row>
    <row r="64" spans="1:31" s="869" customFormat="1" ht="15.3" hidden="1" customHeight="1">
      <c r="A64" s="992">
        <v>3</v>
      </c>
      <c r="B64" s="993" t="s">
        <v>165</v>
      </c>
      <c r="C64" s="992" t="s">
        <v>166</v>
      </c>
      <c r="D64" s="994">
        <v>6980.503200000001</v>
      </c>
      <c r="E64" s="994">
        <v>135.77099999999999</v>
      </c>
      <c r="F64" s="994">
        <v>89.01</v>
      </c>
      <c r="G64" s="994">
        <v>14.629999999999999</v>
      </c>
      <c r="H64" s="994">
        <v>2.5099999999999998</v>
      </c>
      <c r="I64" s="994">
        <v>2.91</v>
      </c>
      <c r="J64" s="994">
        <v>0</v>
      </c>
      <c r="K64" s="994">
        <v>0.03</v>
      </c>
      <c r="L64" s="994">
        <v>0.66999999999999993</v>
      </c>
      <c r="M64" s="994">
        <v>0</v>
      </c>
      <c r="N64" s="994">
        <v>0.3478</v>
      </c>
      <c r="O64" s="994">
        <v>0.69</v>
      </c>
      <c r="P64" s="994">
        <v>0</v>
      </c>
      <c r="Q64" s="994">
        <v>0.06</v>
      </c>
      <c r="R64" s="994">
        <v>0</v>
      </c>
      <c r="S64" s="994">
        <v>0</v>
      </c>
      <c r="T64" s="994">
        <v>0.38</v>
      </c>
      <c r="U64" s="994">
        <v>2036.6080000000004</v>
      </c>
      <c r="V64" s="994">
        <v>3.6339999999999999</v>
      </c>
      <c r="W64" s="994">
        <v>29.28</v>
      </c>
      <c r="X64" s="994">
        <v>1376.3140000000001</v>
      </c>
      <c r="Y64" s="994">
        <v>796.54000000000008</v>
      </c>
      <c r="Z64" s="994">
        <v>0.312</v>
      </c>
      <c r="AA64" s="994">
        <v>0.53700000000000014</v>
      </c>
      <c r="AB64" s="994">
        <v>176.53040000000001</v>
      </c>
      <c r="AC64" s="994">
        <v>0.88</v>
      </c>
      <c r="AD64" s="994">
        <v>123.622</v>
      </c>
      <c r="AE64" s="994">
        <v>2189.2370000000001</v>
      </c>
    </row>
    <row r="65" spans="1:31" ht="15.3" hidden="1" customHeight="1">
      <c r="A65" s="973" t="s">
        <v>183</v>
      </c>
      <c r="B65" s="863" t="s">
        <v>184</v>
      </c>
      <c r="C65" s="972"/>
      <c r="D65" s="864"/>
      <c r="E65" s="864"/>
      <c r="F65" s="864"/>
      <c r="G65" s="864"/>
      <c r="H65" s="864"/>
      <c r="I65" s="865"/>
      <c r="J65" s="865"/>
      <c r="K65" s="865"/>
      <c r="L65" s="865"/>
      <c r="M65" s="865"/>
      <c r="N65" s="865"/>
      <c r="O65" s="865"/>
      <c r="P65" s="865"/>
      <c r="Q65" s="865"/>
      <c r="R65" s="865"/>
      <c r="S65" s="865"/>
      <c r="T65" s="865"/>
      <c r="U65" s="865"/>
      <c r="V65" s="865"/>
      <c r="W65" s="865"/>
      <c r="X65" s="865"/>
      <c r="Y65" s="865"/>
      <c r="Z65" s="865"/>
      <c r="AA65" s="865"/>
      <c r="AB65" s="865"/>
      <c r="AC65" s="865"/>
      <c r="AD65" s="865"/>
      <c r="AE65" s="865"/>
    </row>
    <row r="66" spans="1:31" ht="15.3" hidden="1" customHeight="1">
      <c r="A66" s="866">
        <v>1</v>
      </c>
      <c r="B66" s="867" t="s">
        <v>185</v>
      </c>
      <c r="C66" s="866" t="s">
        <v>186</v>
      </c>
      <c r="D66" s="864"/>
      <c r="E66" s="864"/>
      <c r="F66" s="864"/>
      <c r="G66" s="864"/>
      <c r="H66" s="864"/>
      <c r="I66" s="865"/>
      <c r="J66" s="865"/>
      <c r="K66" s="865"/>
      <c r="L66" s="865"/>
      <c r="M66" s="865"/>
      <c r="N66" s="865"/>
      <c r="O66" s="865"/>
      <c r="P66" s="865"/>
      <c r="Q66" s="865"/>
      <c r="R66" s="865"/>
      <c r="S66" s="865"/>
      <c r="T66" s="865"/>
      <c r="U66" s="865"/>
      <c r="V66" s="865"/>
      <c r="W66" s="865"/>
      <c r="X66" s="865"/>
      <c r="Y66" s="865"/>
      <c r="Z66" s="865"/>
      <c r="AA66" s="865"/>
      <c r="AB66" s="865"/>
      <c r="AC66" s="865"/>
      <c r="AD66" s="865"/>
      <c r="AE66" s="865"/>
    </row>
    <row r="67" spans="1:31" ht="45" hidden="1" customHeight="1">
      <c r="A67" s="866">
        <v>2</v>
      </c>
      <c r="B67" s="867" t="s">
        <v>187</v>
      </c>
      <c r="C67" s="866" t="s">
        <v>188</v>
      </c>
      <c r="D67" s="864"/>
      <c r="E67" s="864"/>
      <c r="F67" s="864"/>
      <c r="G67" s="864"/>
      <c r="H67" s="864"/>
      <c r="I67" s="865"/>
      <c r="J67" s="865"/>
      <c r="K67" s="865"/>
      <c r="L67" s="865"/>
      <c r="M67" s="865"/>
      <c r="N67" s="865"/>
      <c r="O67" s="865"/>
      <c r="P67" s="865"/>
      <c r="Q67" s="865"/>
      <c r="R67" s="865"/>
      <c r="S67" s="865"/>
      <c r="T67" s="865"/>
      <c r="U67" s="865"/>
      <c r="V67" s="865"/>
      <c r="W67" s="865"/>
      <c r="X67" s="865"/>
      <c r="Y67" s="865"/>
      <c r="Z67" s="865"/>
      <c r="AA67" s="865"/>
      <c r="AB67" s="865"/>
      <c r="AC67" s="865"/>
      <c r="AD67" s="865"/>
      <c r="AE67" s="865"/>
    </row>
    <row r="68" spans="1:31" ht="30" hidden="1" customHeight="1">
      <c r="A68" s="866">
        <v>3</v>
      </c>
      <c r="B68" s="867" t="s">
        <v>189</v>
      </c>
      <c r="C68" s="866" t="s">
        <v>190</v>
      </c>
      <c r="D68" s="864"/>
      <c r="E68" s="864"/>
      <c r="F68" s="864"/>
      <c r="G68" s="864"/>
      <c r="H68" s="864"/>
      <c r="I68" s="865"/>
      <c r="J68" s="865"/>
      <c r="K68" s="865"/>
      <c r="L68" s="865"/>
      <c r="M68" s="865"/>
      <c r="N68" s="865"/>
      <c r="O68" s="865"/>
      <c r="P68" s="865"/>
      <c r="Q68" s="865"/>
      <c r="R68" s="865"/>
      <c r="S68" s="865"/>
      <c r="T68" s="865"/>
      <c r="U68" s="865"/>
      <c r="V68" s="865"/>
      <c r="W68" s="865"/>
      <c r="X68" s="865"/>
      <c r="Y68" s="865"/>
      <c r="Z68" s="865"/>
      <c r="AA68" s="865"/>
      <c r="AB68" s="865"/>
      <c r="AC68" s="865"/>
      <c r="AD68" s="865"/>
      <c r="AE68" s="865"/>
    </row>
    <row r="69" spans="1:31" ht="15.3" hidden="1" customHeight="1">
      <c r="A69" s="866">
        <v>4</v>
      </c>
      <c r="B69" s="867" t="s">
        <v>191</v>
      </c>
      <c r="C69" s="866" t="s">
        <v>192</v>
      </c>
      <c r="D69" s="864"/>
      <c r="E69" s="864"/>
      <c r="F69" s="864"/>
      <c r="G69" s="864"/>
      <c r="H69" s="864"/>
      <c r="I69" s="865"/>
      <c r="J69" s="865"/>
      <c r="K69" s="865"/>
      <c r="L69" s="865"/>
      <c r="M69" s="865"/>
      <c r="N69" s="865"/>
      <c r="O69" s="865"/>
      <c r="P69" s="865"/>
      <c r="Q69" s="865"/>
      <c r="R69" s="865"/>
      <c r="S69" s="865"/>
      <c r="T69" s="865"/>
      <c r="U69" s="865"/>
      <c r="V69" s="865"/>
      <c r="W69" s="865"/>
      <c r="X69" s="865"/>
      <c r="Y69" s="865"/>
      <c r="Z69" s="865"/>
      <c r="AA69" s="865"/>
      <c r="AB69" s="865"/>
      <c r="AC69" s="865"/>
      <c r="AD69" s="865"/>
      <c r="AE69" s="865"/>
    </row>
    <row r="70" spans="1:31" ht="15.3" hidden="1" customHeight="1">
      <c r="A70" s="866">
        <v>5</v>
      </c>
      <c r="B70" s="867" t="s">
        <v>193</v>
      </c>
      <c r="C70" s="866" t="s">
        <v>194</v>
      </c>
      <c r="D70" s="864"/>
      <c r="E70" s="864"/>
      <c r="F70" s="864"/>
      <c r="G70" s="864"/>
      <c r="H70" s="864"/>
      <c r="I70" s="865"/>
      <c r="J70" s="865"/>
      <c r="K70" s="865"/>
      <c r="L70" s="865"/>
      <c r="M70" s="865"/>
      <c r="N70" s="865"/>
      <c r="O70" s="865"/>
      <c r="P70" s="865"/>
      <c r="Q70" s="865"/>
      <c r="R70" s="865"/>
      <c r="S70" s="865"/>
      <c r="T70" s="865"/>
      <c r="U70" s="865"/>
      <c r="V70" s="865"/>
      <c r="W70" s="865"/>
      <c r="X70" s="865"/>
      <c r="Y70" s="865"/>
      <c r="Z70" s="865"/>
      <c r="AA70" s="865"/>
      <c r="AB70" s="865"/>
      <c r="AC70" s="865"/>
      <c r="AD70" s="865"/>
      <c r="AE70" s="865"/>
    </row>
    <row r="71" spans="1:31" ht="30" hidden="1" customHeight="1">
      <c r="A71" s="866">
        <v>6</v>
      </c>
      <c r="B71" s="867" t="s">
        <v>195</v>
      </c>
      <c r="C71" s="866" t="s">
        <v>196</v>
      </c>
      <c r="D71" s="864"/>
      <c r="E71" s="864"/>
      <c r="F71" s="864"/>
      <c r="G71" s="864"/>
      <c r="H71" s="864"/>
      <c r="I71" s="865"/>
      <c r="J71" s="865"/>
      <c r="K71" s="865"/>
      <c r="L71" s="865"/>
      <c r="M71" s="865"/>
      <c r="N71" s="865"/>
      <c r="O71" s="865"/>
      <c r="P71" s="865"/>
      <c r="Q71" s="865"/>
      <c r="R71" s="865"/>
      <c r="S71" s="865"/>
      <c r="T71" s="865"/>
      <c r="U71" s="865"/>
      <c r="V71" s="865"/>
      <c r="W71" s="865"/>
      <c r="X71" s="865"/>
      <c r="Y71" s="865"/>
      <c r="Z71" s="865"/>
      <c r="AA71" s="865"/>
      <c r="AB71" s="865"/>
      <c r="AC71" s="865"/>
      <c r="AD71" s="865"/>
      <c r="AE71" s="865"/>
    </row>
    <row r="72" spans="1:31" ht="15.3" hidden="1" customHeight="1">
      <c r="A72" s="866">
        <v>7</v>
      </c>
      <c r="B72" s="867" t="s">
        <v>197</v>
      </c>
      <c r="C72" s="866" t="s">
        <v>198</v>
      </c>
      <c r="D72" s="864"/>
      <c r="E72" s="864"/>
      <c r="F72" s="864"/>
      <c r="G72" s="864"/>
      <c r="H72" s="864"/>
      <c r="I72" s="865"/>
      <c r="J72" s="865"/>
      <c r="K72" s="865"/>
      <c r="L72" s="865"/>
      <c r="M72" s="865"/>
      <c r="N72" s="865"/>
      <c r="O72" s="865"/>
      <c r="P72" s="865"/>
      <c r="Q72" s="865"/>
      <c r="R72" s="865"/>
      <c r="S72" s="865"/>
      <c r="T72" s="865"/>
      <c r="U72" s="865"/>
      <c r="V72" s="865"/>
      <c r="W72" s="865"/>
      <c r="X72" s="865"/>
      <c r="Y72" s="865"/>
      <c r="Z72" s="865"/>
      <c r="AA72" s="865"/>
      <c r="AB72" s="865"/>
      <c r="AC72" s="865"/>
      <c r="AD72" s="865"/>
      <c r="AE72" s="865"/>
    </row>
    <row r="73" spans="1:31" ht="15.3" hidden="1" customHeight="1">
      <c r="A73" s="866">
        <v>8</v>
      </c>
      <c r="B73" s="867" t="s">
        <v>199</v>
      </c>
      <c r="C73" s="866" t="s">
        <v>200</v>
      </c>
      <c r="D73" s="864"/>
      <c r="E73" s="864"/>
      <c r="F73" s="864"/>
      <c r="G73" s="864"/>
      <c r="H73" s="864"/>
      <c r="I73" s="865"/>
      <c r="J73" s="865"/>
      <c r="K73" s="865"/>
      <c r="L73" s="865"/>
      <c r="M73" s="865"/>
      <c r="N73" s="865"/>
      <c r="O73" s="865"/>
      <c r="P73" s="865"/>
      <c r="Q73" s="865"/>
      <c r="R73" s="865"/>
      <c r="S73" s="865"/>
      <c r="T73" s="865"/>
      <c r="U73" s="865"/>
      <c r="V73" s="865"/>
      <c r="W73" s="865"/>
      <c r="X73" s="865"/>
      <c r="Y73" s="865"/>
      <c r="Z73" s="865"/>
      <c r="AA73" s="865"/>
      <c r="AB73" s="865"/>
      <c r="AC73" s="865"/>
      <c r="AD73" s="865"/>
      <c r="AE73" s="865"/>
    </row>
    <row r="74" spans="1:31" ht="15.3" hidden="1" customHeight="1">
      <c r="A74" s="866">
        <v>9</v>
      </c>
      <c r="B74" s="867" t="s">
        <v>201</v>
      </c>
      <c r="C74" s="866" t="s">
        <v>202</v>
      </c>
      <c r="D74" s="864"/>
      <c r="E74" s="864"/>
      <c r="F74" s="864"/>
      <c r="G74" s="864"/>
      <c r="H74" s="864"/>
      <c r="I74" s="865"/>
      <c r="J74" s="865"/>
      <c r="K74" s="865"/>
      <c r="L74" s="865"/>
      <c r="M74" s="865"/>
      <c r="N74" s="865"/>
      <c r="O74" s="865"/>
      <c r="P74" s="865"/>
      <c r="Q74" s="865"/>
      <c r="R74" s="865"/>
      <c r="S74" s="865"/>
      <c r="T74" s="865"/>
      <c r="U74" s="865"/>
      <c r="V74" s="865"/>
      <c r="W74" s="865"/>
      <c r="X74" s="865"/>
      <c r="Y74" s="865"/>
      <c r="Z74" s="865"/>
      <c r="AA74" s="865"/>
      <c r="AB74" s="865"/>
      <c r="AC74" s="865"/>
      <c r="AD74" s="865"/>
      <c r="AE74" s="865"/>
    </row>
    <row r="75" spans="1:31" ht="15.3" hidden="1" customHeight="1">
      <c r="A75" s="866">
        <v>10</v>
      </c>
      <c r="B75" s="867" t="s">
        <v>203</v>
      </c>
      <c r="C75" s="866" t="s">
        <v>204</v>
      </c>
      <c r="D75" s="864"/>
      <c r="E75" s="864"/>
      <c r="F75" s="864"/>
      <c r="G75" s="864"/>
      <c r="H75" s="864"/>
      <c r="I75" s="865"/>
      <c r="J75" s="865"/>
      <c r="K75" s="865"/>
      <c r="L75" s="865"/>
      <c r="M75" s="865"/>
      <c r="N75" s="865"/>
      <c r="O75" s="865"/>
      <c r="P75" s="865"/>
      <c r="Q75" s="865"/>
      <c r="R75" s="865"/>
      <c r="S75" s="865"/>
      <c r="T75" s="865"/>
      <c r="U75" s="865"/>
      <c r="V75" s="865"/>
      <c r="W75" s="865"/>
      <c r="X75" s="865"/>
      <c r="Y75" s="865"/>
      <c r="Z75" s="865"/>
      <c r="AA75" s="865"/>
      <c r="AB75" s="865"/>
      <c r="AC75" s="865"/>
      <c r="AD75" s="865"/>
      <c r="AE75" s="865"/>
    </row>
    <row r="76" spans="1:31" ht="30" hidden="1" customHeight="1">
      <c r="A76" s="866">
        <v>11</v>
      </c>
      <c r="B76" s="867" t="s">
        <v>205</v>
      </c>
      <c r="C76" s="866" t="s">
        <v>206</v>
      </c>
      <c r="D76" s="864"/>
      <c r="E76" s="864"/>
      <c r="F76" s="864"/>
      <c r="G76" s="864"/>
      <c r="H76" s="864"/>
      <c r="I76" s="865"/>
      <c r="J76" s="865"/>
      <c r="K76" s="865"/>
      <c r="L76" s="865"/>
      <c r="M76" s="865"/>
      <c r="N76" s="865"/>
      <c r="O76" s="865"/>
      <c r="P76" s="865"/>
      <c r="Q76" s="865"/>
      <c r="R76" s="865"/>
      <c r="S76" s="865"/>
      <c r="T76" s="865"/>
      <c r="U76" s="865"/>
      <c r="V76" s="865"/>
      <c r="W76" s="865"/>
      <c r="X76" s="865"/>
      <c r="Y76" s="865"/>
      <c r="Z76" s="865"/>
      <c r="AA76" s="865"/>
      <c r="AB76" s="865"/>
      <c r="AC76" s="865"/>
      <c r="AD76" s="865"/>
      <c r="AE76" s="865"/>
    </row>
    <row r="77" spans="1:31" ht="15.3" hidden="1" customHeight="1">
      <c r="A77" s="866">
        <v>12</v>
      </c>
      <c r="B77" s="867" t="s">
        <v>207</v>
      </c>
      <c r="C77" s="866" t="s">
        <v>208</v>
      </c>
      <c r="D77" s="864"/>
      <c r="E77" s="864"/>
      <c r="F77" s="864"/>
      <c r="G77" s="864"/>
      <c r="H77" s="864"/>
      <c r="I77" s="865"/>
      <c r="J77" s="865"/>
      <c r="K77" s="865"/>
      <c r="L77" s="865"/>
      <c r="M77" s="865"/>
      <c r="N77" s="865"/>
      <c r="O77" s="865"/>
      <c r="P77" s="865"/>
      <c r="Q77" s="865"/>
      <c r="R77" s="865"/>
      <c r="S77" s="865"/>
      <c r="T77" s="865"/>
      <c r="U77" s="865"/>
      <c r="V77" s="865"/>
      <c r="W77" s="865"/>
      <c r="X77" s="865"/>
      <c r="Y77" s="865"/>
      <c r="Z77" s="865"/>
      <c r="AA77" s="865"/>
      <c r="AB77" s="865"/>
      <c r="AC77" s="865"/>
      <c r="AD77" s="865"/>
      <c r="AE77" s="865"/>
    </row>
    <row r="78" spans="1:31" ht="30">
      <c r="A78" s="866">
        <v>13</v>
      </c>
      <c r="B78" s="867" t="s">
        <v>209</v>
      </c>
      <c r="C78" s="866" t="s">
        <v>210</v>
      </c>
      <c r="D78" s="864"/>
      <c r="E78" s="864"/>
      <c r="F78" s="864"/>
      <c r="G78" s="864"/>
      <c r="H78" s="864"/>
      <c r="I78" s="865"/>
      <c r="J78" s="865"/>
      <c r="K78" s="865"/>
      <c r="L78" s="865"/>
      <c r="M78" s="865"/>
      <c r="N78" s="865"/>
      <c r="O78" s="865"/>
      <c r="P78" s="865"/>
      <c r="Q78" s="865"/>
      <c r="R78" s="865"/>
      <c r="S78" s="865"/>
      <c r="T78" s="865"/>
      <c r="U78" s="865"/>
      <c r="V78" s="865"/>
      <c r="W78" s="865"/>
      <c r="X78" s="865"/>
      <c r="Y78" s="865"/>
      <c r="Z78" s="865"/>
      <c r="AA78" s="865"/>
      <c r="AB78" s="865"/>
      <c r="AC78" s="865"/>
      <c r="AD78" s="865"/>
      <c r="AE78" s="865"/>
    </row>
    <row r="79" spans="1:31" ht="15.3" customHeight="1">
      <c r="A79" s="860" t="s">
        <v>211</v>
      </c>
    </row>
  </sheetData>
  <mergeCells count="7">
    <mergeCell ref="A5:A6"/>
    <mergeCell ref="A2:H2"/>
    <mergeCell ref="A3:H3"/>
    <mergeCell ref="E5:AE5"/>
    <mergeCell ref="B5:B6"/>
    <mergeCell ref="C5:C6"/>
    <mergeCell ref="D5:D6"/>
  </mergeCells>
  <pageMargins left="0.24" right="0.2" top="0.75" bottom="0.75" header="0.3" footer="0.3"/>
  <pageSetup paperSize="8" scale="66" orientation="landscape"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4"/>
  <sheetViews>
    <sheetView showZeros="0" workbookViewId="0">
      <pane xSplit="3" ySplit="9" topLeftCell="D10" activePane="bottomRight" state="frozen"/>
      <selection pane="topRight" activeCell="D1" sqref="D1"/>
      <selection pane="bottomLeft" activeCell="A10" sqref="A10"/>
      <selection pane="bottomRight" activeCell="E64" sqref="E64"/>
    </sheetView>
  </sheetViews>
  <sheetFormatPr defaultRowHeight="16.2"/>
  <cols>
    <col min="1" max="1" width="8.76953125" style="178" bestFit="1" customWidth="1"/>
    <col min="2" max="2" width="38.6796875" style="178" customWidth="1"/>
    <col min="3" max="3" width="8.7265625" style="178"/>
    <col min="4" max="4" width="12.453125" style="178" customWidth="1"/>
    <col min="5" max="5" width="10.7265625" style="178" customWidth="1"/>
    <col min="6" max="6" width="11.1796875" style="178" customWidth="1"/>
    <col min="7" max="7" width="8.7265625" style="943"/>
    <col min="8" max="16384" width="8.7265625" style="178"/>
  </cols>
  <sheetData>
    <row r="1" spans="1:8">
      <c r="A1" s="177" t="s">
        <v>5</v>
      </c>
    </row>
    <row r="3" spans="1:8" s="44" customFormat="1" ht="15.3" customHeight="1">
      <c r="A3" s="1390" t="s">
        <v>314</v>
      </c>
      <c r="B3" s="1390"/>
      <c r="C3" s="1390"/>
      <c r="D3" s="1390"/>
      <c r="E3" s="1390"/>
      <c r="F3" s="1390"/>
      <c r="G3" s="1390"/>
      <c r="H3" s="1390"/>
    </row>
    <row r="4" spans="1:8" s="44" customFormat="1" ht="15.3" customHeight="1">
      <c r="A4" s="1390" t="s">
        <v>311</v>
      </c>
      <c r="B4" s="1390"/>
      <c r="C4" s="1390"/>
      <c r="D4" s="1390"/>
      <c r="E4" s="1390"/>
      <c r="F4" s="1390"/>
      <c r="G4" s="1390"/>
      <c r="H4" s="1390"/>
    </row>
    <row r="5" spans="1:8">
      <c r="A5" s="179"/>
      <c r="F5" s="180" t="s">
        <v>30</v>
      </c>
    </row>
    <row r="6" spans="1:8" ht="16.2" customHeight="1">
      <c r="A6" s="1356" t="s">
        <v>167</v>
      </c>
      <c r="B6" s="1356" t="s">
        <v>31</v>
      </c>
      <c r="C6" s="1356" t="s">
        <v>32</v>
      </c>
      <c r="D6" s="1356" t="s">
        <v>1097</v>
      </c>
      <c r="E6" s="1397" t="s">
        <v>1098</v>
      </c>
      <c r="F6" s="1398"/>
    </row>
    <row r="7" spans="1:8">
      <c r="A7" s="1356"/>
      <c r="B7" s="1356"/>
      <c r="C7" s="1356"/>
      <c r="D7" s="1356"/>
      <c r="E7" s="1357" t="s">
        <v>169</v>
      </c>
      <c r="F7" s="1395" t="s">
        <v>263</v>
      </c>
    </row>
    <row r="8" spans="1:8">
      <c r="A8" s="1356"/>
      <c r="B8" s="1356"/>
      <c r="C8" s="1356"/>
      <c r="D8" s="1356"/>
      <c r="E8" s="1357"/>
      <c r="F8" s="1396"/>
    </row>
    <row r="9" spans="1:8" s="198" customFormat="1" ht="12.6">
      <c r="A9" s="196" t="s">
        <v>264</v>
      </c>
      <c r="B9" s="197" t="s">
        <v>265</v>
      </c>
      <c r="C9" s="197" t="s">
        <v>266</v>
      </c>
      <c r="D9" s="197" t="s">
        <v>267</v>
      </c>
      <c r="E9" s="197" t="s">
        <v>268</v>
      </c>
      <c r="F9" s="196" t="s">
        <v>172</v>
      </c>
      <c r="G9" s="944"/>
    </row>
    <row r="10" spans="1:8" s="184" customFormat="1" ht="15.9">
      <c r="A10" s="181"/>
      <c r="B10" s="182" t="s">
        <v>321</v>
      </c>
      <c r="C10" s="182"/>
      <c r="D10" s="183">
        <f>+'B1'!D7</f>
        <v>25422.473001000006</v>
      </c>
      <c r="E10" s="183">
        <f>+'B6'!D8</f>
        <v>25422.473000999998</v>
      </c>
      <c r="F10" s="183">
        <f>+E10-D10</f>
        <v>0</v>
      </c>
      <c r="G10" s="945"/>
    </row>
    <row r="11" spans="1:8" s="113" customFormat="1" ht="15.9">
      <c r="A11" s="185">
        <v>1</v>
      </c>
      <c r="B11" s="185" t="s">
        <v>35</v>
      </c>
      <c r="C11" s="186" t="s">
        <v>36</v>
      </c>
      <c r="D11" s="187">
        <f>+'B1'!D8</f>
        <v>10721.855991</v>
      </c>
      <c r="E11" s="187">
        <f>+'B6'!D9</f>
        <v>10343.470991000002</v>
      </c>
      <c r="F11" s="187">
        <f>+E11-D11</f>
        <v>-378.3849999999984</v>
      </c>
      <c r="G11" s="946">
        <f>+E11/E$10*100</f>
        <v>40.686328944446672</v>
      </c>
    </row>
    <row r="12" spans="1:8">
      <c r="A12" s="188"/>
      <c r="B12" s="189" t="s">
        <v>37</v>
      </c>
      <c r="C12" s="188"/>
      <c r="D12" s="190"/>
      <c r="E12" s="190"/>
      <c r="F12" s="190"/>
    </row>
    <row r="13" spans="1:8">
      <c r="A13" s="188" t="s">
        <v>38</v>
      </c>
      <c r="B13" s="188" t="s">
        <v>39</v>
      </c>
      <c r="C13" s="191" t="s">
        <v>40</v>
      </c>
      <c r="D13" s="190">
        <f>+'B1'!D10</f>
        <v>718.06999999999994</v>
      </c>
      <c r="E13" s="190">
        <f>+'B6'!D11</f>
        <v>685.75</v>
      </c>
      <c r="F13" s="190">
        <f t="shared" ref="F13:F64" si="0">+E13-D13</f>
        <v>-32.319999999999936</v>
      </c>
    </row>
    <row r="14" spans="1:8" s="201" customFormat="1">
      <c r="A14" s="189"/>
      <c r="B14" s="189" t="s">
        <v>41</v>
      </c>
      <c r="C14" s="192" t="s">
        <v>42</v>
      </c>
      <c r="D14" s="200">
        <f>+'B1'!D11</f>
        <v>668.32</v>
      </c>
      <c r="E14" s="200">
        <f>+'B6'!D12</f>
        <v>640.24</v>
      </c>
      <c r="F14" s="200">
        <f t="shared" si="0"/>
        <v>-28.080000000000041</v>
      </c>
      <c r="G14" s="947"/>
    </row>
    <row r="15" spans="1:8">
      <c r="A15" s="188" t="s">
        <v>43</v>
      </c>
      <c r="B15" s="188" t="s">
        <v>44</v>
      </c>
      <c r="C15" s="191" t="s">
        <v>45</v>
      </c>
      <c r="D15" s="190">
        <f>+'B1'!D12</f>
        <v>616.52199999999993</v>
      </c>
      <c r="E15" s="190">
        <f>+'B6'!D13</f>
        <v>0</v>
      </c>
      <c r="F15" s="190">
        <f t="shared" si="0"/>
        <v>-616.52199999999993</v>
      </c>
    </row>
    <row r="16" spans="1:8">
      <c r="A16" s="188" t="s">
        <v>46</v>
      </c>
      <c r="B16" s="188" t="s">
        <v>47</v>
      </c>
      <c r="C16" s="191" t="s">
        <v>48</v>
      </c>
      <c r="D16" s="190">
        <f>+'B1'!D13</f>
        <v>3051.8409999999994</v>
      </c>
      <c r="E16" s="190">
        <f>+'B6'!D14</f>
        <v>0</v>
      </c>
      <c r="F16" s="190">
        <f t="shared" si="0"/>
        <v>-3051.8409999999994</v>
      </c>
    </row>
    <row r="17" spans="1:7">
      <c r="A17" s="188" t="s">
        <v>49</v>
      </c>
      <c r="B17" s="188" t="s">
        <v>50</v>
      </c>
      <c r="C17" s="191" t="s">
        <v>51</v>
      </c>
      <c r="D17" s="190">
        <f>+'B1'!D14</f>
        <v>223.12400000000002</v>
      </c>
      <c r="E17" s="190">
        <f>+'B6'!D15</f>
        <v>529.51199999999994</v>
      </c>
      <c r="F17" s="190">
        <f t="shared" si="0"/>
        <v>306.38799999999992</v>
      </c>
    </row>
    <row r="18" spans="1:7">
      <c r="A18" s="188" t="s">
        <v>52</v>
      </c>
      <c r="B18" s="188" t="s">
        <v>53</v>
      </c>
      <c r="C18" s="191" t="s">
        <v>54</v>
      </c>
      <c r="D18" s="190">
        <f>+'B1'!D15</f>
        <v>0</v>
      </c>
      <c r="E18" s="190">
        <f>+'B6'!D16</f>
        <v>2972.5160000000005</v>
      </c>
      <c r="F18" s="190"/>
    </row>
    <row r="19" spans="1:7">
      <c r="A19" s="188" t="s">
        <v>55</v>
      </c>
      <c r="B19" s="188" t="s">
        <v>56</v>
      </c>
      <c r="C19" s="191" t="s">
        <v>57</v>
      </c>
      <c r="D19" s="190">
        <f>+'B1'!D16</f>
        <v>5648.5489909999997</v>
      </c>
      <c r="E19" s="190">
        <f>+'B6'!D17</f>
        <v>223.12400000000002</v>
      </c>
      <c r="F19" s="190">
        <f t="shared" si="0"/>
        <v>-5425.4249909999999</v>
      </c>
    </row>
    <row r="20" spans="1:7" s="201" customFormat="1" ht="32.4">
      <c r="A20" s="189"/>
      <c r="B20" s="189" t="s">
        <v>182</v>
      </c>
      <c r="C20" s="192" t="s">
        <v>58</v>
      </c>
      <c r="D20" s="200">
        <f>+'B1'!D17</f>
        <v>277.08999999999997</v>
      </c>
      <c r="E20" s="200">
        <f>+'B6'!D18</f>
        <v>0</v>
      </c>
      <c r="F20" s="200">
        <f t="shared" si="0"/>
        <v>-277.08999999999997</v>
      </c>
      <c r="G20" s="947"/>
    </row>
    <row r="21" spans="1:7">
      <c r="A21" s="188" t="s">
        <v>59</v>
      </c>
      <c r="B21" s="188" t="s">
        <v>60</v>
      </c>
      <c r="C21" s="191" t="s">
        <v>61</v>
      </c>
      <c r="D21" s="190">
        <f>+'B1'!D18</f>
        <v>453.15999999999997</v>
      </c>
      <c r="E21" s="190">
        <f>+'B6'!D19</f>
        <v>5546.3689910000003</v>
      </c>
      <c r="F21" s="190">
        <f t="shared" si="0"/>
        <v>5093.2089910000004</v>
      </c>
    </row>
    <row r="22" spans="1:7">
      <c r="A22" s="188" t="s">
        <v>62</v>
      </c>
      <c r="B22" s="188" t="s">
        <v>63</v>
      </c>
      <c r="C22" s="191" t="s">
        <v>64</v>
      </c>
      <c r="D22" s="190">
        <f>+'B1'!D19</f>
        <v>0</v>
      </c>
      <c r="E22" s="190">
        <f>+'B6'!D20</f>
        <v>277.08999999999997</v>
      </c>
      <c r="F22" s="190"/>
    </row>
    <row r="23" spans="1:7">
      <c r="A23" s="188" t="s">
        <v>65</v>
      </c>
      <c r="B23" s="188" t="s">
        <v>66</v>
      </c>
      <c r="C23" s="191" t="s">
        <v>67</v>
      </c>
      <c r="D23" s="190">
        <f>+'B1'!D20</f>
        <v>10.59</v>
      </c>
      <c r="E23" s="190">
        <f>+'B6'!D21</f>
        <v>375.61</v>
      </c>
      <c r="F23" s="190">
        <f t="shared" si="0"/>
        <v>365.02000000000004</v>
      </c>
    </row>
    <row r="24" spans="1:7" s="113" customFormat="1" ht="15.9">
      <c r="A24" s="185">
        <v>2</v>
      </c>
      <c r="B24" s="185" t="s">
        <v>68</v>
      </c>
      <c r="C24" s="186" t="s">
        <v>69</v>
      </c>
      <c r="D24" s="187">
        <f>+'B1'!D21</f>
        <v>7633.9642100000001</v>
      </c>
      <c r="E24" s="187">
        <f>+'B6'!D22</f>
        <v>0</v>
      </c>
      <c r="F24" s="187">
        <f t="shared" si="0"/>
        <v>-7633.9642100000001</v>
      </c>
      <c r="G24" s="946">
        <f>+E24/E$10*100</f>
        <v>0</v>
      </c>
    </row>
    <row r="25" spans="1:7">
      <c r="A25" s="188"/>
      <c r="B25" s="189" t="s">
        <v>37</v>
      </c>
      <c r="C25" s="188"/>
      <c r="D25" s="190"/>
      <c r="E25" s="190"/>
      <c r="F25" s="190"/>
    </row>
    <row r="26" spans="1:7">
      <c r="A26" s="188" t="s">
        <v>70</v>
      </c>
      <c r="B26" s="188" t="s">
        <v>71</v>
      </c>
      <c r="C26" s="191" t="s">
        <v>72</v>
      </c>
      <c r="D26" s="190">
        <f>+'B1'!D23</f>
        <v>1304.41444</v>
      </c>
      <c r="E26" s="190">
        <f>+'B6'!D24</f>
        <v>8098.4988099999991</v>
      </c>
      <c r="F26" s="190">
        <f t="shared" si="0"/>
        <v>6794.0843699999987</v>
      </c>
    </row>
    <row r="27" spans="1:7">
      <c r="A27" s="188" t="s">
        <v>73</v>
      </c>
      <c r="B27" s="188" t="s">
        <v>74</v>
      </c>
      <c r="C27" s="191" t="s">
        <v>75</v>
      </c>
      <c r="D27" s="190">
        <f>+'B1'!D24</f>
        <v>24.892880000000002</v>
      </c>
      <c r="E27" s="190">
        <f>+'B6'!D25</f>
        <v>0</v>
      </c>
      <c r="F27" s="190">
        <f t="shared" si="0"/>
        <v>-24.892880000000002</v>
      </c>
    </row>
    <row r="28" spans="1:7">
      <c r="A28" s="188" t="s">
        <v>76</v>
      </c>
      <c r="B28" s="188" t="s">
        <v>77</v>
      </c>
      <c r="C28" s="191" t="s">
        <v>78</v>
      </c>
      <c r="D28" s="190">
        <f>+'B1'!D25</f>
        <v>0</v>
      </c>
      <c r="E28" s="190">
        <f>+'B6'!D26</f>
        <v>1304.3644400000001</v>
      </c>
      <c r="F28" s="190"/>
    </row>
    <row r="29" spans="1:7">
      <c r="A29" s="188" t="s">
        <v>79</v>
      </c>
      <c r="B29" s="188" t="s">
        <v>80</v>
      </c>
      <c r="C29" s="191" t="s">
        <v>81</v>
      </c>
      <c r="D29" s="190">
        <f>+'B1'!D26</f>
        <v>31.97</v>
      </c>
      <c r="E29" s="190">
        <f>+'B6'!D27</f>
        <v>25.822880000000001</v>
      </c>
      <c r="F29" s="190">
        <f t="shared" si="0"/>
        <v>-6.1471199999999975</v>
      </c>
    </row>
    <row r="30" spans="1:7">
      <c r="A30" s="188" t="s">
        <v>82</v>
      </c>
      <c r="B30" s="188" t="s">
        <v>83</v>
      </c>
      <c r="C30" s="191" t="s">
        <v>84</v>
      </c>
      <c r="D30" s="190">
        <f>+'B1'!D27</f>
        <v>996.29900999999973</v>
      </c>
      <c r="E30" s="190">
        <f>+'B6'!D28</f>
        <v>0</v>
      </c>
      <c r="F30" s="190">
        <f t="shared" si="0"/>
        <v>-996.29900999999973</v>
      </c>
    </row>
    <row r="31" spans="1:7">
      <c r="A31" s="188" t="s">
        <v>85</v>
      </c>
      <c r="B31" s="188" t="s">
        <v>86</v>
      </c>
      <c r="C31" s="191" t="s">
        <v>87</v>
      </c>
      <c r="D31" s="190">
        <f>+'B1'!D28</f>
        <v>173.07034000000002</v>
      </c>
      <c r="E31" s="190">
        <f>+'B6'!D29</f>
        <v>31.97</v>
      </c>
      <c r="F31" s="190">
        <f t="shared" si="0"/>
        <v>-141.10034000000002</v>
      </c>
    </row>
    <row r="32" spans="1:7">
      <c r="A32" s="188" t="s">
        <v>88</v>
      </c>
      <c r="B32" s="188" t="s">
        <v>89</v>
      </c>
      <c r="C32" s="191" t="s">
        <v>90</v>
      </c>
      <c r="D32" s="190">
        <f>+'B1'!D29</f>
        <v>0</v>
      </c>
      <c r="E32" s="190">
        <f>+'B6'!D30</f>
        <v>1225.12401</v>
      </c>
      <c r="F32" s="190"/>
    </row>
    <row r="33" spans="1:7">
      <c r="A33" s="188" t="s">
        <v>91</v>
      </c>
      <c r="B33" s="188" t="s">
        <v>92</v>
      </c>
      <c r="C33" s="191" t="s">
        <v>93</v>
      </c>
      <c r="D33" s="190">
        <f>+'B1'!D30</f>
        <v>43.841000000000001</v>
      </c>
      <c r="E33" s="190">
        <f>+'B6'!D31</f>
        <v>171.96034000000003</v>
      </c>
      <c r="F33" s="190">
        <f t="shared" si="0"/>
        <v>128.11934000000002</v>
      </c>
    </row>
    <row r="34" spans="1:7" ht="32.4">
      <c r="A34" s="188" t="s">
        <v>94</v>
      </c>
      <c r="B34" s="188" t="s">
        <v>174</v>
      </c>
      <c r="C34" s="191" t="s">
        <v>95</v>
      </c>
      <c r="D34" s="190">
        <f>+'B1'!D31</f>
        <v>2197.0628499999998</v>
      </c>
      <c r="E34" s="190">
        <f>+'B6'!D32</f>
        <v>0</v>
      </c>
      <c r="F34" s="190">
        <f t="shared" si="0"/>
        <v>-2197.0628499999998</v>
      </c>
    </row>
    <row r="35" spans="1:7">
      <c r="A35" s="188"/>
      <c r="B35" s="189" t="s">
        <v>37</v>
      </c>
      <c r="C35" s="188"/>
      <c r="D35" s="190"/>
      <c r="E35" s="190"/>
      <c r="F35" s="190"/>
    </row>
    <row r="36" spans="1:7" s="201" customFormat="1">
      <c r="A36" s="192" t="s">
        <v>96</v>
      </c>
      <c r="B36" s="189" t="s">
        <v>97</v>
      </c>
      <c r="C36" s="192" t="s">
        <v>98</v>
      </c>
      <c r="D36" s="200">
        <f>+'B1'!D33</f>
        <v>1361.4300799999999</v>
      </c>
      <c r="E36" s="200">
        <f>+'B6'!D34</f>
        <v>2350.5088500000006</v>
      </c>
      <c r="F36" s="200">
        <f t="shared" si="0"/>
        <v>989.07877000000076</v>
      </c>
      <c r="G36" s="947"/>
    </row>
    <row r="37" spans="1:7" s="201" customFormat="1">
      <c r="A37" s="192" t="s">
        <v>96</v>
      </c>
      <c r="B37" s="189" t="s">
        <v>99</v>
      </c>
      <c r="C37" s="192" t="s">
        <v>100</v>
      </c>
      <c r="D37" s="200">
        <f>+'B1'!D34</f>
        <v>106.741</v>
      </c>
      <c r="E37" s="200">
        <f>+'B6'!D35</f>
        <v>0</v>
      </c>
      <c r="F37" s="200">
        <f t="shared" si="0"/>
        <v>-106.741</v>
      </c>
      <c r="G37" s="947"/>
    </row>
    <row r="38" spans="1:7" s="201" customFormat="1">
      <c r="A38" s="192" t="s">
        <v>96</v>
      </c>
      <c r="B38" s="189" t="s">
        <v>101</v>
      </c>
      <c r="C38" s="192" t="s">
        <v>102</v>
      </c>
      <c r="D38" s="200">
        <f>+'B1'!D35</f>
        <v>17.113329999999998</v>
      </c>
      <c r="E38" s="200">
        <f>+'B6'!D36</f>
        <v>1451.5460800000001</v>
      </c>
      <c r="F38" s="200">
        <f t="shared" si="0"/>
        <v>1434.4327500000002</v>
      </c>
      <c r="G38" s="947"/>
    </row>
    <row r="39" spans="1:7" s="201" customFormat="1">
      <c r="A39" s="192" t="s">
        <v>96</v>
      </c>
      <c r="B39" s="189" t="s">
        <v>103</v>
      </c>
      <c r="C39" s="192" t="s">
        <v>104</v>
      </c>
      <c r="D39" s="200">
        <f>+'B1'!D36</f>
        <v>22.870759999999994</v>
      </c>
      <c r="E39" s="200">
        <f>+'B6'!D37</f>
        <v>145.92099999999999</v>
      </c>
      <c r="F39" s="200">
        <f t="shared" si="0"/>
        <v>123.05024</v>
      </c>
      <c r="G39" s="947"/>
    </row>
    <row r="40" spans="1:7" s="201" customFormat="1">
      <c r="A40" s="192" t="s">
        <v>96</v>
      </c>
      <c r="B40" s="189" t="s">
        <v>105</v>
      </c>
      <c r="C40" s="192" t="s">
        <v>106</v>
      </c>
      <c r="D40" s="200">
        <f>+'B1'!D37</f>
        <v>194.97363000000001</v>
      </c>
      <c r="E40" s="200">
        <f>+'B6'!D38</f>
        <v>18.663329999999998</v>
      </c>
      <c r="F40" s="200">
        <f t="shared" si="0"/>
        <v>-176.31030000000001</v>
      </c>
      <c r="G40" s="947"/>
    </row>
    <row r="41" spans="1:7" s="201" customFormat="1">
      <c r="A41" s="192" t="s">
        <v>96</v>
      </c>
      <c r="B41" s="189" t="s">
        <v>107</v>
      </c>
      <c r="C41" s="192" t="s">
        <v>108</v>
      </c>
      <c r="D41" s="200">
        <f>+'B1'!D38</f>
        <v>144.47379999999998</v>
      </c>
      <c r="E41" s="200">
        <f>+'B6'!D39</f>
        <v>23.130759999999995</v>
      </c>
      <c r="F41" s="200">
        <f t="shared" si="0"/>
        <v>-121.34303999999999</v>
      </c>
      <c r="G41" s="947"/>
    </row>
    <row r="42" spans="1:7" s="201" customFormat="1">
      <c r="A42" s="192" t="s">
        <v>96</v>
      </c>
      <c r="B42" s="189" t="s">
        <v>109</v>
      </c>
      <c r="C42" s="192" t="s">
        <v>110</v>
      </c>
      <c r="D42" s="200">
        <f>+'B1'!D39</f>
        <v>10.901999999999999</v>
      </c>
      <c r="E42" s="200">
        <f>+'B6'!D40</f>
        <v>211.42363</v>
      </c>
      <c r="F42" s="200">
        <f t="shared" si="0"/>
        <v>200.52163000000002</v>
      </c>
      <c r="G42" s="947"/>
    </row>
    <row r="43" spans="1:7" s="201" customFormat="1">
      <c r="A43" s="192" t="s">
        <v>96</v>
      </c>
      <c r="B43" s="189" t="s">
        <v>111</v>
      </c>
      <c r="C43" s="192" t="s">
        <v>112</v>
      </c>
      <c r="D43" s="200">
        <f>+'B1'!D40</f>
        <v>17.050019999999996</v>
      </c>
      <c r="E43" s="200">
        <f>+'B6'!D41</f>
        <v>144.60379999999998</v>
      </c>
      <c r="F43" s="200">
        <f t="shared" si="0"/>
        <v>127.55377999999999</v>
      </c>
      <c r="G43" s="947"/>
    </row>
    <row r="44" spans="1:7" s="201" customFormat="1">
      <c r="A44" s="192" t="s">
        <v>96</v>
      </c>
      <c r="B44" s="189" t="s">
        <v>113</v>
      </c>
      <c r="C44" s="192" t="s">
        <v>114</v>
      </c>
      <c r="D44" s="200">
        <f>+'B1'!D41</f>
        <v>0</v>
      </c>
      <c r="E44" s="200">
        <f>+'B6'!D42</f>
        <v>12.101999999999999</v>
      </c>
      <c r="F44" s="200"/>
      <c r="G44" s="947"/>
    </row>
    <row r="45" spans="1:7" s="201" customFormat="1">
      <c r="A45" s="192" t="s">
        <v>96</v>
      </c>
      <c r="B45" s="189" t="s">
        <v>115</v>
      </c>
      <c r="C45" s="192" t="s">
        <v>116</v>
      </c>
      <c r="D45" s="200">
        <f>+'B1'!D42</f>
        <v>1.752</v>
      </c>
      <c r="E45" s="200">
        <f>+'B6'!D43</f>
        <v>17.050019999999996</v>
      </c>
      <c r="F45" s="200">
        <f t="shared" si="0"/>
        <v>15.298019999999996</v>
      </c>
      <c r="G45" s="947"/>
    </row>
    <row r="46" spans="1:7" s="201" customFormat="1">
      <c r="A46" s="192" t="s">
        <v>96</v>
      </c>
      <c r="B46" s="189" t="s">
        <v>117</v>
      </c>
      <c r="C46" s="192" t="s">
        <v>118</v>
      </c>
      <c r="D46" s="200">
        <f>+'B1'!D43</f>
        <v>48.559000000000005</v>
      </c>
      <c r="E46" s="200">
        <f>+'B6'!D44</f>
        <v>0</v>
      </c>
      <c r="F46" s="200">
        <f t="shared" si="0"/>
        <v>-48.559000000000005</v>
      </c>
      <c r="G46" s="947"/>
    </row>
    <row r="47" spans="1:7" s="201" customFormat="1">
      <c r="A47" s="192" t="s">
        <v>96</v>
      </c>
      <c r="B47" s="189" t="s">
        <v>119</v>
      </c>
      <c r="C47" s="192" t="s">
        <v>120</v>
      </c>
      <c r="D47" s="200">
        <f>+'B1'!D44</f>
        <v>88.704849999999993</v>
      </c>
      <c r="E47" s="200">
        <f>+'B6'!D45</f>
        <v>1.752</v>
      </c>
      <c r="F47" s="200">
        <f t="shared" si="0"/>
        <v>-86.952849999999998</v>
      </c>
      <c r="G47" s="947"/>
    </row>
    <row r="48" spans="1:7" s="201" customFormat="1" ht="32.4">
      <c r="A48" s="189" t="s">
        <v>96</v>
      </c>
      <c r="B48" s="189" t="s">
        <v>121</v>
      </c>
      <c r="C48" s="192" t="s">
        <v>122</v>
      </c>
      <c r="D48" s="202">
        <f>+'B1'!D45</f>
        <v>157.464</v>
      </c>
      <c r="E48" s="202">
        <f>+'B6'!D46</f>
        <v>55.929000000000002</v>
      </c>
      <c r="F48" s="202">
        <f t="shared" si="0"/>
        <v>-101.535</v>
      </c>
      <c r="G48" s="947"/>
    </row>
    <row r="49" spans="1:7" s="201" customFormat="1">
      <c r="A49" s="192" t="s">
        <v>96</v>
      </c>
      <c r="B49" s="189" t="s">
        <v>123</v>
      </c>
      <c r="C49" s="192" t="s">
        <v>124</v>
      </c>
      <c r="D49" s="200">
        <f>+'B1'!D46</f>
        <v>7.2040000000000006</v>
      </c>
      <c r="E49" s="200">
        <f>+'B6'!D47</f>
        <v>87.854850000000013</v>
      </c>
      <c r="F49" s="200">
        <f t="shared" si="0"/>
        <v>80.65085000000002</v>
      </c>
      <c r="G49" s="947"/>
    </row>
    <row r="50" spans="1:7" s="201" customFormat="1">
      <c r="A50" s="192" t="s">
        <v>96</v>
      </c>
      <c r="B50" s="189" t="s">
        <v>125</v>
      </c>
      <c r="C50" s="192" t="s">
        <v>126</v>
      </c>
      <c r="D50" s="200">
        <f>+'B1'!D47</f>
        <v>5.4032099999999996</v>
      </c>
      <c r="E50" s="200">
        <f>+'B6'!D48</f>
        <v>154.90399999999997</v>
      </c>
      <c r="F50" s="200">
        <f t="shared" si="0"/>
        <v>149.50078999999997</v>
      </c>
      <c r="G50" s="947"/>
    </row>
    <row r="51" spans="1:7" s="201" customFormat="1">
      <c r="A51" s="192" t="s">
        <v>96</v>
      </c>
      <c r="B51" s="189" t="s">
        <v>127</v>
      </c>
      <c r="C51" s="192" t="s">
        <v>128</v>
      </c>
      <c r="D51" s="200">
        <f>+'B1'!D48</f>
        <v>12.42117</v>
      </c>
      <c r="E51" s="200">
        <f>+'B6'!D49</f>
        <v>7.5039999999999996</v>
      </c>
      <c r="F51" s="200">
        <f t="shared" si="0"/>
        <v>-4.9171700000000005</v>
      </c>
      <c r="G51" s="947"/>
    </row>
    <row r="52" spans="1:7">
      <c r="A52" s="188" t="s">
        <v>129</v>
      </c>
      <c r="B52" s="188" t="s">
        <v>130</v>
      </c>
      <c r="C52" s="191" t="s">
        <v>131</v>
      </c>
      <c r="D52" s="190">
        <f>+'B1'!D49</f>
        <v>5.1999999999999993</v>
      </c>
      <c r="E52" s="190">
        <f>+'B6'!D50</f>
        <v>5.3632100000000005</v>
      </c>
      <c r="F52" s="190">
        <f t="shared" si="0"/>
        <v>0.16321000000000119</v>
      </c>
    </row>
    <row r="53" spans="1:7">
      <c r="A53" s="191" t="s">
        <v>132</v>
      </c>
      <c r="B53" s="188" t="s">
        <v>133</v>
      </c>
      <c r="C53" s="191" t="s">
        <v>134</v>
      </c>
      <c r="D53" s="190">
        <f>+'B1'!D50</f>
        <v>6.68093</v>
      </c>
      <c r="E53" s="190">
        <f>+'B6'!D51</f>
        <v>12.76117</v>
      </c>
      <c r="F53" s="190">
        <f t="shared" si="0"/>
        <v>6.0802399999999999</v>
      </c>
    </row>
    <row r="54" spans="1:7">
      <c r="A54" s="191" t="s">
        <v>135</v>
      </c>
      <c r="B54" s="188" t="s">
        <v>136</v>
      </c>
      <c r="C54" s="191" t="s">
        <v>137</v>
      </c>
      <c r="D54" s="190">
        <f>+'B1'!D51</f>
        <v>131.28885</v>
      </c>
      <c r="E54" s="190">
        <f>+'B6'!D52</f>
        <v>5.1999999999999993</v>
      </c>
      <c r="F54" s="190">
        <f t="shared" si="0"/>
        <v>-126.08884999999999</v>
      </c>
    </row>
    <row r="55" spans="1:7">
      <c r="A55" s="191" t="s">
        <v>138</v>
      </c>
      <c r="B55" s="188" t="s">
        <v>139</v>
      </c>
      <c r="C55" s="191" t="s">
        <v>140</v>
      </c>
      <c r="D55" s="190">
        <f>+'B1'!D52</f>
        <v>606.39200000000005</v>
      </c>
      <c r="E55" s="190">
        <f>+'B6'!D53</f>
        <v>7.1909300000000016</v>
      </c>
      <c r="F55" s="190">
        <f t="shared" si="0"/>
        <v>-599.20107000000007</v>
      </c>
    </row>
    <row r="56" spans="1:7">
      <c r="A56" s="191" t="s">
        <v>141</v>
      </c>
      <c r="B56" s="188" t="s">
        <v>142</v>
      </c>
      <c r="C56" s="191" t="s">
        <v>143</v>
      </c>
      <c r="D56" s="190">
        <f>+'B1'!D53</f>
        <v>1212.2508100000002</v>
      </c>
      <c r="E56" s="190">
        <f>+'B6'!D54</f>
        <v>149.76885000000001</v>
      </c>
      <c r="F56" s="190">
        <f t="shared" si="0"/>
        <v>-1062.4819600000003</v>
      </c>
    </row>
    <row r="57" spans="1:7">
      <c r="A57" s="191" t="s">
        <v>144</v>
      </c>
      <c r="B57" s="188" t="s">
        <v>145</v>
      </c>
      <c r="C57" s="191" t="s">
        <v>146</v>
      </c>
      <c r="D57" s="190">
        <f>+'B1'!D54</f>
        <v>21.664390000000004</v>
      </c>
      <c r="E57" s="190">
        <f>+'B6'!D55</f>
        <v>617.93200000000002</v>
      </c>
      <c r="F57" s="190">
        <f t="shared" si="0"/>
        <v>596.26760999999999</v>
      </c>
    </row>
    <row r="58" spans="1:7">
      <c r="A58" s="191" t="s">
        <v>147</v>
      </c>
      <c r="B58" s="188" t="s">
        <v>148</v>
      </c>
      <c r="C58" s="191" t="s">
        <v>149</v>
      </c>
      <c r="D58" s="190">
        <f>+'B1'!D55</f>
        <v>14.772879999999995</v>
      </c>
      <c r="E58" s="190">
        <f>+'B6'!D56</f>
        <v>1278.3944099999997</v>
      </c>
      <c r="F58" s="190">
        <f t="shared" si="0"/>
        <v>1263.6215299999997</v>
      </c>
    </row>
    <row r="59" spans="1:7">
      <c r="A59" s="191" t="s">
        <v>150</v>
      </c>
      <c r="B59" s="188" t="s">
        <v>151</v>
      </c>
      <c r="C59" s="191" t="s">
        <v>152</v>
      </c>
      <c r="D59" s="190">
        <f>+'B1'!D56</f>
        <v>0</v>
      </c>
      <c r="E59" s="190">
        <f>+'B6'!D57</f>
        <v>22.104390000000002</v>
      </c>
      <c r="F59" s="190"/>
    </row>
    <row r="60" spans="1:7">
      <c r="A60" s="191" t="s">
        <v>153</v>
      </c>
      <c r="B60" s="188" t="s">
        <v>154</v>
      </c>
      <c r="C60" s="191" t="s">
        <v>155</v>
      </c>
      <c r="D60" s="190">
        <f>+'B1'!D57</f>
        <v>15.021829999999996</v>
      </c>
      <c r="E60" s="190">
        <f>+'B6'!D58</f>
        <v>14.772879999999995</v>
      </c>
      <c r="F60" s="190">
        <f t="shared" si="0"/>
        <v>-0.24895000000000067</v>
      </c>
    </row>
    <row r="61" spans="1:7">
      <c r="A61" s="191" t="s">
        <v>156</v>
      </c>
      <c r="B61" s="188" t="s">
        <v>157</v>
      </c>
      <c r="C61" s="191" t="s">
        <v>158</v>
      </c>
      <c r="D61" s="190">
        <f>+'B1'!D58</f>
        <v>810.73</v>
      </c>
      <c r="E61" s="190">
        <f>+'B6'!D59</f>
        <v>0</v>
      </c>
      <c r="F61" s="190">
        <f t="shared" si="0"/>
        <v>-810.73</v>
      </c>
    </row>
    <row r="62" spans="1:7">
      <c r="A62" s="191" t="s">
        <v>159</v>
      </c>
      <c r="B62" s="188" t="s">
        <v>160</v>
      </c>
      <c r="C62" s="191" t="s">
        <v>161</v>
      </c>
      <c r="D62" s="190">
        <f>+'B1'!D59</f>
        <v>38.341999999999999</v>
      </c>
      <c r="E62" s="190">
        <f>+'B6'!D60</f>
        <v>13.591829999999996</v>
      </c>
      <c r="F62" s="190">
        <f t="shared" si="0"/>
        <v>-24.750170000000004</v>
      </c>
    </row>
    <row r="63" spans="1:7">
      <c r="A63" s="191" t="s">
        <v>162</v>
      </c>
      <c r="B63" s="188" t="s">
        <v>163</v>
      </c>
      <c r="C63" s="191" t="s">
        <v>164</v>
      </c>
      <c r="D63" s="190">
        <f>+'B1'!D60</f>
        <v>7.0000000000000007E-2</v>
      </c>
      <c r="E63" s="190">
        <f>+'B6'!D61</f>
        <v>794.19999999999982</v>
      </c>
      <c r="F63" s="190">
        <f t="shared" si="0"/>
        <v>794.12999999999977</v>
      </c>
    </row>
    <row r="64" spans="1:7" s="113" customFormat="1" ht="15.9">
      <c r="A64" s="193">
        <v>3</v>
      </c>
      <c r="B64" s="194" t="s">
        <v>165</v>
      </c>
      <c r="C64" s="193" t="s">
        <v>166</v>
      </c>
      <c r="D64" s="195">
        <f>+'B1'!D61</f>
        <v>7066.6528000000017</v>
      </c>
      <c r="E64" s="195">
        <f>+'B6'!D62</f>
        <v>39.782000000000004</v>
      </c>
      <c r="F64" s="195">
        <f t="shared" si="0"/>
        <v>-7026.8708000000015</v>
      </c>
      <c r="G64" s="946">
        <f>+E64/E$10*100</f>
        <v>0.15648359621990815</v>
      </c>
    </row>
  </sheetData>
  <mergeCells count="9">
    <mergeCell ref="F7:F8"/>
    <mergeCell ref="A3:H3"/>
    <mergeCell ref="A4:H4"/>
    <mergeCell ref="A6:A8"/>
    <mergeCell ref="B6:B8"/>
    <mergeCell ref="C6:C8"/>
    <mergeCell ref="D6:D8"/>
    <mergeCell ref="E7:E8"/>
    <mergeCell ref="E6:F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3</vt:i4>
      </vt:variant>
    </vt:vector>
  </HeadingPairs>
  <TitlesOfParts>
    <vt:vector size="31" baseType="lpstr">
      <vt:lpstr>ML</vt:lpstr>
      <vt:lpstr>B1</vt:lpstr>
      <vt:lpstr>B2</vt:lpstr>
      <vt:lpstr>B3 tạm</vt:lpstr>
      <vt:lpstr>B3</vt:lpstr>
      <vt:lpstr>B4</vt:lpstr>
      <vt:lpstr>B5</vt:lpstr>
      <vt:lpstr>B6</vt:lpstr>
      <vt:lpstr>Sheet2</vt:lpstr>
      <vt:lpstr>B7</vt:lpstr>
      <vt:lpstr>B8</vt:lpstr>
      <vt:lpstr>B9</vt:lpstr>
      <vt:lpstr>B10</vt:lpstr>
      <vt:lpstr>B10 B</vt:lpstr>
      <vt:lpstr>B11</vt:lpstr>
      <vt:lpstr>B12</vt:lpstr>
      <vt:lpstr>B13</vt:lpstr>
      <vt:lpstr>PL01</vt:lpstr>
      <vt:lpstr>PL0 2</vt:lpstr>
      <vt:lpstr>PL03</vt:lpstr>
      <vt:lpstr>PL04</vt:lpstr>
      <vt:lpstr>PL05</vt:lpstr>
      <vt:lpstr>Pl06</vt:lpstr>
      <vt:lpstr>PL07</vt:lpstr>
      <vt:lpstr>PL08</vt:lpstr>
      <vt:lpstr>PL09</vt:lpstr>
      <vt:lpstr>PL 10</vt:lpstr>
      <vt:lpstr>Pl10</vt:lpstr>
      <vt:lpstr>'B10 B'!Print_Titles</vt:lpstr>
      <vt:lpstr>'PL 10'!Print_Titles</vt:lpstr>
      <vt:lpstr>'PL 10'!TONG_DU_AN_EX</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spectre</dc:creator>
  <cp:lastModifiedBy>spectre</cp:lastModifiedBy>
  <cp:lastPrinted>2022-01-25T07:25:42Z</cp:lastPrinted>
  <dcterms:created xsi:type="dcterms:W3CDTF">2021-05-03T04:16:12Z</dcterms:created>
  <dcterms:modified xsi:type="dcterms:W3CDTF">2022-01-25T07:28:29Z</dcterms:modified>
</cp:coreProperties>
</file>